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gorandurakovic/PhD work/EMPIRE v51/OpenEMPIRE/Data handler/europe_v51/"/>
    </mc:Choice>
  </mc:AlternateContent>
  <xr:revisionPtr revIDLastSave="0" documentId="13_ncr:1_{A5D16B56-5B74-074B-9050-A08EC6A6144A}" xr6:coauthVersionLast="47" xr6:coauthVersionMax="47" xr10:uidLastSave="{00000000-0000-0000-0000-000000000000}"/>
  <bookViews>
    <workbookView xWindow="-39920" yWindow="260" windowWidth="33600" windowHeight="20500" tabRatio="804" activeTab="6" xr2:uid="{00000000-000D-0000-FFFF-FFFF00000000}"/>
  </bookViews>
  <sheets>
    <sheet name="lineEfficiency" sheetId="9" r:id="rId1"/>
    <sheet name="MaxBuiltCapacity" sheetId="6" r:id="rId2"/>
    <sheet name="Length" sheetId="11" r:id="rId3"/>
    <sheet name="TypeCapitalCost" sheetId="12" r:id="rId4"/>
    <sheet name="TypeFixedOMCost" sheetId="13" r:id="rId5"/>
    <sheet name="InitialCapacity" sheetId="4" r:id="rId6"/>
    <sheet name="MaxInstallCapacityRaw" sheetId="14" r:id="rId7"/>
    <sheet name="Lifetime" sheetId="15" r:id="rId8"/>
  </sheets>
  <definedNames>
    <definedName name="_xlnm._FilterDatabase" localSheetId="5" hidden="1">InitialCapacity!$A$1:$F$659</definedName>
    <definedName name="_xlnm._FilterDatabase" localSheetId="2" hidden="1">Length!$A$1:$C$193</definedName>
    <definedName name="_xlnm._FilterDatabase" localSheetId="7" hidden="1">Lifetime!$A$1:$C$88</definedName>
    <definedName name="_xlnm._FilterDatabase" localSheetId="0" hidden="1">lineEfficiency!$A$1:$C$383</definedName>
    <definedName name="_xlnm._FilterDatabase" localSheetId="1" hidden="1">MaxBuiltCapacity!$A$1:$D$193</definedName>
    <definedName name="_xlnm._FilterDatabase" localSheetId="6" hidden="1">MaxInstallCapacityRaw!$A$1:$D$659</definedName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3" i="14" l="1"/>
  <c r="H580" i="14"/>
  <c r="H581" i="14"/>
  <c r="H588" i="14"/>
  <c r="H589" i="14"/>
  <c r="H590" i="14"/>
  <c r="H591" i="14"/>
  <c r="H596" i="14"/>
  <c r="H597" i="14"/>
  <c r="H598" i="14"/>
  <c r="H599" i="14"/>
  <c r="H600" i="14"/>
  <c r="H601" i="14"/>
  <c r="H602" i="14"/>
  <c r="H603" i="14"/>
  <c r="H604" i="14"/>
  <c r="H612" i="14"/>
  <c r="H620" i="14"/>
  <c r="H621" i="14"/>
  <c r="H622" i="14"/>
  <c r="H623" i="14"/>
  <c r="H624" i="14"/>
  <c r="H625" i="14"/>
  <c r="H626" i="14"/>
  <c r="H627" i="14"/>
  <c r="H628" i="14"/>
  <c r="H636" i="14"/>
  <c r="H637" i="14"/>
  <c r="H644" i="14"/>
  <c r="H652" i="14"/>
  <c r="H653" i="14"/>
  <c r="H572" i="14"/>
  <c r="H566" i="14"/>
  <c r="H567" i="14"/>
  <c r="H568" i="14"/>
  <c r="H569" i="14"/>
  <c r="H570" i="14"/>
  <c r="H571" i="14"/>
  <c r="H565" i="14"/>
  <c r="H564" i="14"/>
  <c r="H558" i="14"/>
  <c r="H559" i="14"/>
  <c r="H560" i="14"/>
  <c r="H561" i="14"/>
  <c r="H562" i="14"/>
  <c r="H563" i="14"/>
  <c r="H557" i="14"/>
  <c r="H556" i="14"/>
  <c r="H549" i="14"/>
  <c r="H550" i="14"/>
  <c r="H551" i="14"/>
  <c r="H552" i="14"/>
  <c r="H553" i="14"/>
  <c r="H554" i="14"/>
  <c r="H555" i="14"/>
  <c r="H548" i="14"/>
  <c r="H541" i="14"/>
  <c r="H540" i="14"/>
  <c r="H533" i="14"/>
  <c r="H534" i="14"/>
  <c r="H535" i="14"/>
  <c r="H536" i="14"/>
  <c r="H537" i="14"/>
  <c r="H538" i="14"/>
  <c r="H539" i="14"/>
  <c r="H532" i="14"/>
  <c r="H524" i="14"/>
  <c r="H531" i="14"/>
  <c r="H530" i="14"/>
  <c r="H529" i="14"/>
  <c r="H528" i="14"/>
  <c r="H527" i="14"/>
  <c r="H526" i="14"/>
  <c r="H525" i="14"/>
  <c r="H518" i="14"/>
  <c r="H519" i="14"/>
  <c r="H520" i="14"/>
  <c r="H521" i="14"/>
  <c r="H522" i="14"/>
  <c r="H523" i="14"/>
  <c r="H517" i="14"/>
  <c r="H516" i="14"/>
  <c r="H514" i="14"/>
  <c r="H513" i="14"/>
  <c r="H512" i="14"/>
  <c r="H511" i="14"/>
  <c r="H510" i="14"/>
  <c r="H509" i="14"/>
  <c r="H508" i="14"/>
  <c r="H501" i="14"/>
  <c r="H500" i="14"/>
  <c r="H499" i="14"/>
  <c r="H498" i="14"/>
  <c r="H497" i="14"/>
  <c r="H496" i="14"/>
  <c r="H495" i="14"/>
  <c r="H494" i="14"/>
  <c r="H493" i="14"/>
  <c r="H492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0" i="14"/>
  <c r="H452" i="14"/>
  <c r="H444" i="14"/>
  <c r="H437" i="14"/>
  <c r="H436" i="14"/>
  <c r="H428" i="14"/>
  <c r="H421" i="14"/>
  <c r="H420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1" i="14"/>
  <c r="H390" i="14"/>
  <c r="H389" i="14"/>
  <c r="H388" i="14"/>
  <c r="H380" i="14"/>
  <c r="H372" i="14"/>
  <c r="H356" i="14"/>
  <c r="H348" i="14"/>
  <c r="H347" i="14"/>
  <c r="H346" i="14"/>
  <c r="H345" i="14"/>
  <c r="H344" i="14"/>
  <c r="H343" i="14"/>
  <c r="H342" i="14"/>
  <c r="H341" i="14"/>
  <c r="H340" i="14"/>
  <c r="H333" i="14"/>
  <c r="H332" i="14"/>
  <c r="H324" i="14"/>
  <c r="H323" i="14"/>
  <c r="H322" i="14"/>
  <c r="H321" i="14"/>
  <c r="H320" i="14"/>
  <c r="H319" i="14"/>
  <c r="H318" i="14"/>
  <c r="H317" i="14"/>
  <c r="H316" i="14"/>
  <c r="H308" i="14"/>
  <c r="H307" i="14"/>
  <c r="H306" i="14"/>
  <c r="H305" i="14"/>
  <c r="H304" i="14"/>
  <c r="H303" i="14"/>
  <c r="H302" i="14"/>
  <c r="H301" i="14"/>
  <c r="H300" i="14"/>
  <c r="H292" i="14"/>
  <c r="H284" i="14"/>
  <c r="H277" i="14"/>
  <c r="H276" i="14"/>
  <c r="H275" i="14"/>
  <c r="H274" i="14"/>
  <c r="H273" i="14"/>
  <c r="H272" i="14"/>
  <c r="H271" i="14"/>
  <c r="H270" i="14"/>
  <c r="H269" i="14"/>
  <c r="H268" i="14"/>
  <c r="H260" i="14"/>
  <c r="H255" i="14"/>
  <c r="H254" i="14"/>
  <c r="H253" i="14"/>
  <c r="H252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2" i="14"/>
  <c r="H207" i="14"/>
  <c r="H206" i="14"/>
  <c r="H205" i="14"/>
  <c r="H204" i="14"/>
  <c r="H199" i="14"/>
  <c r="H198" i="14"/>
  <c r="H197" i="14"/>
  <c r="H196" i="14"/>
  <c r="H188" i="14"/>
  <c r="H180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48" i="14"/>
  <c r="H140" i="14"/>
  <c r="H139" i="14"/>
  <c r="H138" i="14"/>
  <c r="H137" i="14"/>
  <c r="H136" i="14"/>
  <c r="H135" i="14"/>
  <c r="H134" i="14"/>
  <c r="H133" i="14"/>
  <c r="H132" i="14"/>
  <c r="H124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3" i="14"/>
  <c r="H102" i="14"/>
  <c r="H101" i="14"/>
  <c r="H100" i="14"/>
  <c r="H92" i="14"/>
  <c r="H84" i="14"/>
  <c r="H83" i="14"/>
  <c r="H82" i="14"/>
  <c r="H81" i="14"/>
  <c r="H80" i="14"/>
  <c r="H79" i="14"/>
  <c r="H78" i="14"/>
  <c r="H77" i="14"/>
  <c r="H76" i="14"/>
  <c r="H68" i="14"/>
  <c r="H60" i="14"/>
  <c r="H53" i="14"/>
  <c r="H52" i="14"/>
  <c r="H44" i="14"/>
  <c r="H37" i="14"/>
  <c r="H36" i="14"/>
  <c r="H28" i="14"/>
  <c r="H21" i="14"/>
  <c r="H20" i="14"/>
  <c r="H12" i="14"/>
  <c r="H5" i="14"/>
  <c r="H4" i="14"/>
  <c r="H515" i="14"/>
  <c r="F619" i="14" l="1"/>
  <c r="H619" i="14" s="1"/>
  <c r="F618" i="14"/>
  <c r="H618" i="14" s="1"/>
  <c r="F617" i="14"/>
  <c r="H617" i="14" s="1"/>
  <c r="F616" i="14"/>
  <c r="H616" i="14" s="1"/>
  <c r="F615" i="14"/>
  <c r="H615" i="14" s="1"/>
  <c r="F614" i="14"/>
  <c r="H614" i="14" s="1"/>
  <c r="F613" i="14"/>
  <c r="H613" i="14" s="1"/>
  <c r="F457" i="14"/>
  <c r="H457" i="14" s="1"/>
  <c r="F458" i="14"/>
  <c r="H458" i="14" s="1"/>
  <c r="F459" i="14"/>
  <c r="H459" i="14" s="1"/>
  <c r="F456" i="14"/>
  <c r="H456" i="14" s="1"/>
  <c r="F454" i="14"/>
  <c r="H454" i="14" s="1"/>
  <c r="F455" i="14"/>
  <c r="H455" i="14" s="1"/>
  <c r="F453" i="14"/>
  <c r="H453" i="14" s="1"/>
  <c r="F373" i="14"/>
  <c r="H373" i="14" s="1"/>
  <c r="F293" i="14"/>
  <c r="F289" i="14"/>
  <c r="H289" i="14" s="1"/>
  <c r="F290" i="14"/>
  <c r="H290" i="14" s="1"/>
  <c r="F291" i="14"/>
  <c r="H291" i="14" s="1"/>
  <c r="F288" i="14"/>
  <c r="H288" i="14" s="1"/>
  <c r="F287" i="14"/>
  <c r="H287" i="14" s="1"/>
  <c r="F286" i="14"/>
  <c r="H286" i="14" s="1"/>
  <c r="F285" i="14"/>
  <c r="H285" i="14" s="1"/>
  <c r="F279" i="14"/>
  <c r="H279" i="14" s="1"/>
  <c r="F280" i="14"/>
  <c r="H280" i="14" s="1"/>
  <c r="F281" i="14"/>
  <c r="H281" i="14" s="1"/>
  <c r="F282" i="14"/>
  <c r="H282" i="14" s="1"/>
  <c r="F283" i="14"/>
  <c r="H283" i="14" s="1"/>
  <c r="F278" i="14"/>
  <c r="H278" i="14" s="1"/>
  <c r="F265" i="14"/>
  <c r="H265" i="14" s="1"/>
  <c r="F266" i="14"/>
  <c r="H266" i="14" s="1"/>
  <c r="F267" i="14"/>
  <c r="H267" i="14" s="1"/>
  <c r="F264" i="14"/>
  <c r="H264" i="14" s="1"/>
  <c r="F262" i="14"/>
  <c r="H262" i="14" s="1"/>
  <c r="F263" i="14"/>
  <c r="H263" i="14" s="1"/>
  <c r="F193" i="14"/>
  <c r="H193" i="14" s="1"/>
  <c r="F194" i="14"/>
  <c r="H194" i="14" s="1"/>
  <c r="F195" i="14"/>
  <c r="H195" i="14" s="1"/>
  <c r="F192" i="14"/>
  <c r="H192" i="14" s="1"/>
  <c r="F191" i="14"/>
  <c r="H191" i="14" s="1"/>
  <c r="F190" i="14"/>
  <c r="H190" i="14" s="1"/>
  <c r="F189" i="14"/>
  <c r="H189" i="14" s="1"/>
  <c r="F175" i="14"/>
  <c r="H175" i="14" s="1"/>
  <c r="F176" i="14"/>
  <c r="H176" i="14" s="1"/>
  <c r="F177" i="14"/>
  <c r="H177" i="14" s="1"/>
  <c r="F178" i="14"/>
  <c r="H178" i="14" s="1"/>
  <c r="F179" i="14"/>
  <c r="H179" i="14" s="1"/>
  <c r="F174" i="14"/>
  <c r="H174" i="14" s="1"/>
  <c r="F153" i="14"/>
  <c r="H153" i="14" s="1"/>
  <c r="F154" i="14"/>
  <c r="H154" i="14" s="1"/>
  <c r="F155" i="14"/>
  <c r="H155" i="14" s="1"/>
  <c r="F152" i="14"/>
  <c r="H152" i="14" s="1"/>
  <c r="F151" i="14"/>
  <c r="H151" i="14" s="1"/>
  <c r="F150" i="14"/>
  <c r="H150" i="14" s="1"/>
  <c r="F145" i="14"/>
  <c r="H145" i="14" s="1"/>
  <c r="F146" i="14"/>
  <c r="H146" i="14" s="1"/>
  <c r="F147" i="14"/>
  <c r="H147" i="14" s="1"/>
  <c r="F144" i="14"/>
  <c r="H144" i="14" s="1"/>
  <c r="F143" i="14"/>
  <c r="H143" i="14" s="1"/>
  <c r="F142" i="14"/>
  <c r="H142" i="14" s="1"/>
  <c r="F129" i="14"/>
  <c r="H129" i="14" s="1"/>
  <c r="F130" i="14"/>
  <c r="H130" i="14" s="1"/>
  <c r="F131" i="14"/>
  <c r="H131" i="14" s="1"/>
  <c r="F128" i="14"/>
  <c r="H128" i="14" s="1"/>
  <c r="F126" i="14"/>
  <c r="H126" i="14" s="1"/>
  <c r="F127" i="14"/>
  <c r="H127" i="14" s="1"/>
  <c r="F121" i="14"/>
  <c r="H121" i="14" s="1"/>
  <c r="F122" i="14"/>
  <c r="H122" i="14" s="1"/>
  <c r="F123" i="14"/>
  <c r="H123" i="14" s="1"/>
  <c r="F120" i="14"/>
  <c r="H120" i="14" s="1"/>
  <c r="F105" i="14"/>
  <c r="H105" i="14" s="1"/>
  <c r="F106" i="14"/>
  <c r="H106" i="14" s="1"/>
  <c r="F107" i="14"/>
  <c r="H107" i="14" s="1"/>
  <c r="F104" i="14"/>
  <c r="H104" i="14" s="1"/>
  <c r="F95" i="14"/>
  <c r="H95" i="14" s="1"/>
  <c r="F96" i="14"/>
  <c r="H96" i="14" s="1"/>
  <c r="F97" i="14"/>
  <c r="H97" i="14" s="1"/>
  <c r="F98" i="14"/>
  <c r="H98" i="14" s="1"/>
  <c r="F99" i="14"/>
  <c r="H99" i="14" s="1"/>
  <c r="F94" i="14"/>
  <c r="H94" i="14" s="1"/>
  <c r="F93" i="14"/>
  <c r="H93" i="14" s="1"/>
  <c r="F87" i="14"/>
  <c r="H87" i="14" s="1"/>
  <c r="F88" i="14"/>
  <c r="H88" i="14" s="1"/>
  <c r="F89" i="14"/>
  <c r="H89" i="14" s="1"/>
  <c r="F90" i="14"/>
  <c r="H90" i="14" s="1"/>
  <c r="F91" i="14"/>
  <c r="H91" i="14" s="1"/>
  <c r="F86" i="14"/>
  <c r="H86" i="14" s="1"/>
  <c r="F85" i="14"/>
  <c r="H85" i="14" s="1"/>
  <c r="F70" i="14"/>
  <c r="H70" i="14" s="1"/>
  <c r="F71" i="14"/>
  <c r="H71" i="14" s="1"/>
  <c r="F72" i="14"/>
  <c r="H72" i="14" s="1"/>
  <c r="F73" i="14"/>
  <c r="H73" i="14" s="1"/>
  <c r="F74" i="14"/>
  <c r="H74" i="14" s="1"/>
  <c r="F75" i="14"/>
  <c r="H75" i="14" s="1"/>
  <c r="F65" i="14"/>
  <c r="H65" i="14" s="1"/>
  <c r="F66" i="14"/>
  <c r="H66" i="14" s="1"/>
  <c r="F67" i="14"/>
  <c r="H67" i="14" s="1"/>
  <c r="F64" i="14"/>
  <c r="H64" i="14" s="1"/>
  <c r="F63" i="14"/>
  <c r="H63" i="14" s="1"/>
  <c r="F62" i="14"/>
  <c r="H62" i="14" s="1"/>
  <c r="F294" i="14" l="1"/>
  <c r="H294" i="14" s="1"/>
  <c r="H293" i="14"/>
  <c r="F295" i="14"/>
  <c r="H295" i="14" s="1"/>
  <c r="F299" i="14" l="1"/>
  <c r="H299" i="14" s="1"/>
  <c r="F296" i="14"/>
  <c r="H296" i="14" s="1"/>
  <c r="F297" i="14"/>
  <c r="H297" i="14" s="1"/>
  <c r="F298" i="14"/>
  <c r="H298" i="14" s="1"/>
  <c r="F59" i="14" l="1"/>
  <c r="H59" i="14" s="1"/>
  <c r="F57" i="14"/>
  <c r="H57" i="14" s="1"/>
  <c r="F58" i="14"/>
  <c r="H58" i="14" s="1"/>
  <c r="F56" i="14"/>
  <c r="H56" i="14" s="1"/>
  <c r="F55" i="14"/>
  <c r="H55" i="14" s="1"/>
  <c r="F54" i="14"/>
  <c r="H54" i="14" s="1"/>
  <c r="D404" i="14"/>
  <c r="D580" i="14"/>
  <c r="D581" i="14"/>
  <c r="F655" i="14" l="1"/>
  <c r="H655" i="14" s="1"/>
  <c r="F656" i="14"/>
  <c r="H656" i="14" s="1"/>
  <c r="F657" i="14"/>
  <c r="H657" i="14" s="1"/>
  <c r="F658" i="14"/>
  <c r="H658" i="14" s="1"/>
  <c r="F659" i="14"/>
  <c r="H659" i="14" s="1"/>
  <c r="F654" i="14"/>
  <c r="H654" i="14" s="1"/>
  <c r="F647" i="14"/>
  <c r="H647" i="14" s="1"/>
  <c r="F648" i="14"/>
  <c r="H648" i="14" s="1"/>
  <c r="F649" i="14"/>
  <c r="H649" i="14" s="1"/>
  <c r="F650" i="14"/>
  <c r="H650" i="14" s="1"/>
  <c r="F651" i="14"/>
  <c r="H651" i="14" s="1"/>
  <c r="F646" i="14"/>
  <c r="H646" i="14" s="1"/>
  <c r="F645" i="14"/>
  <c r="H645" i="14" s="1"/>
  <c r="F641" i="14"/>
  <c r="H641" i="14" s="1"/>
  <c r="F642" i="14"/>
  <c r="H642" i="14" s="1"/>
  <c r="F643" i="14"/>
  <c r="H643" i="14" s="1"/>
  <c r="F640" i="14"/>
  <c r="H640" i="14" s="1"/>
  <c r="F639" i="14"/>
  <c r="H639" i="14" s="1"/>
  <c r="F638" i="14"/>
  <c r="H638" i="14" s="1"/>
  <c r="F633" i="14"/>
  <c r="H633" i="14" s="1"/>
  <c r="F634" i="14"/>
  <c r="H634" i="14" s="1"/>
  <c r="F635" i="14"/>
  <c r="H635" i="14" s="1"/>
  <c r="F632" i="14"/>
  <c r="H632" i="14" s="1"/>
  <c r="F630" i="14"/>
  <c r="H630" i="14" s="1"/>
  <c r="F631" i="14"/>
  <c r="H631" i="14" s="1"/>
  <c r="F629" i="14"/>
  <c r="H629" i="14" s="1"/>
  <c r="F503" i="14"/>
  <c r="H503" i="14" s="1"/>
  <c r="F502" i="14"/>
  <c r="H502" i="14" s="1"/>
  <c r="F505" i="14"/>
  <c r="H505" i="14" s="1"/>
  <c r="F506" i="14"/>
  <c r="H506" i="14" s="1"/>
  <c r="F507" i="14"/>
  <c r="H507" i="14" s="1"/>
  <c r="F504" i="14"/>
  <c r="H504" i="14" s="1"/>
  <c r="F489" i="14"/>
  <c r="H489" i="14" s="1"/>
  <c r="F490" i="14"/>
  <c r="H490" i="14" s="1"/>
  <c r="F491" i="14"/>
  <c r="H491" i="14" s="1"/>
  <c r="F488" i="14"/>
  <c r="H488" i="14" s="1"/>
  <c r="F465" i="14"/>
  <c r="H465" i="14" s="1"/>
  <c r="F466" i="14"/>
  <c r="H466" i="14" s="1"/>
  <c r="F467" i="14"/>
  <c r="H467" i="14" s="1"/>
  <c r="F464" i="14"/>
  <c r="H464" i="14" s="1"/>
  <c r="F462" i="14"/>
  <c r="H462" i="14" s="1"/>
  <c r="F463" i="14"/>
  <c r="H463" i="14" s="1"/>
  <c r="F461" i="14"/>
  <c r="H461" i="14" s="1"/>
  <c r="F449" i="14"/>
  <c r="H449" i="14" s="1"/>
  <c r="F450" i="14"/>
  <c r="H450" i="14" s="1"/>
  <c r="F451" i="14"/>
  <c r="H451" i="14" s="1"/>
  <c r="F448" i="14"/>
  <c r="H448" i="14" s="1"/>
  <c r="F446" i="14"/>
  <c r="H446" i="14" s="1"/>
  <c r="F447" i="14"/>
  <c r="H447" i="14" s="1"/>
  <c r="F445" i="14"/>
  <c r="H445" i="14" s="1"/>
  <c r="F439" i="14"/>
  <c r="H439" i="14" s="1"/>
  <c r="F438" i="14"/>
  <c r="H438" i="14" s="1"/>
  <c r="F431" i="14"/>
  <c r="H431" i="14" s="1"/>
  <c r="F432" i="14"/>
  <c r="H432" i="14" s="1"/>
  <c r="F433" i="14"/>
  <c r="H433" i="14" s="1"/>
  <c r="F434" i="14"/>
  <c r="H434" i="14" s="1"/>
  <c r="F435" i="14"/>
  <c r="H435" i="14" s="1"/>
  <c r="F430" i="14"/>
  <c r="H430" i="14" s="1"/>
  <c r="F429" i="14"/>
  <c r="H429" i="14" s="1"/>
  <c r="F425" i="14"/>
  <c r="H425" i="14" s="1"/>
  <c r="F426" i="14"/>
  <c r="H426" i="14" s="1"/>
  <c r="F427" i="14"/>
  <c r="H427" i="14" s="1"/>
  <c r="F424" i="14"/>
  <c r="H424" i="14" s="1"/>
  <c r="F423" i="14"/>
  <c r="H423" i="14" s="1"/>
  <c r="F422" i="14"/>
  <c r="H422" i="14" s="1"/>
  <c r="F383" i="14"/>
  <c r="H383" i="14" s="1"/>
  <c r="F384" i="14"/>
  <c r="H384" i="14" s="1"/>
  <c r="F385" i="14"/>
  <c r="H385" i="14" s="1"/>
  <c r="F386" i="14"/>
  <c r="H386" i="14" s="1"/>
  <c r="F387" i="14"/>
  <c r="H387" i="14" s="1"/>
  <c r="F382" i="14"/>
  <c r="H382" i="14" s="1"/>
  <c r="F381" i="14"/>
  <c r="H381" i="14" s="1"/>
  <c r="F375" i="14"/>
  <c r="H375" i="14" s="1"/>
  <c r="F376" i="14"/>
  <c r="H376" i="14" s="1"/>
  <c r="F377" i="14"/>
  <c r="H377" i="14" s="1"/>
  <c r="F378" i="14"/>
  <c r="H378" i="14" s="1"/>
  <c r="F379" i="14"/>
  <c r="H379" i="14" s="1"/>
  <c r="F374" i="14"/>
  <c r="H374" i="14" s="1"/>
  <c r="F358" i="14"/>
  <c r="H358" i="14" s="1"/>
  <c r="F359" i="14"/>
  <c r="H359" i="14" s="1"/>
  <c r="F360" i="14"/>
  <c r="H360" i="14" s="1"/>
  <c r="F361" i="14"/>
  <c r="H361" i="14" s="1"/>
  <c r="F362" i="14"/>
  <c r="H362" i="14" s="1"/>
  <c r="F363" i="14"/>
  <c r="H363" i="14" s="1"/>
  <c r="F357" i="14"/>
  <c r="H357" i="14" s="1"/>
  <c r="F353" i="14"/>
  <c r="H353" i="14" s="1"/>
  <c r="F354" i="14"/>
  <c r="H354" i="14" s="1"/>
  <c r="F355" i="14"/>
  <c r="H355" i="14" s="1"/>
  <c r="F352" i="14"/>
  <c r="H352" i="14" s="1"/>
  <c r="F350" i="14"/>
  <c r="H350" i="14" s="1"/>
  <c r="F351" i="14"/>
  <c r="H351" i="14" s="1"/>
  <c r="F349" i="14"/>
  <c r="H349" i="14" s="1"/>
  <c r="F335" i="14"/>
  <c r="H335" i="14" s="1"/>
  <c r="F336" i="14"/>
  <c r="H336" i="14" s="1"/>
  <c r="F337" i="14"/>
  <c r="H337" i="14" s="1"/>
  <c r="F338" i="14"/>
  <c r="H338" i="14" s="1"/>
  <c r="F339" i="14"/>
  <c r="H339" i="14" s="1"/>
  <c r="F334" i="14"/>
  <c r="H334" i="14" s="1"/>
  <c r="F326" i="14"/>
  <c r="H326" i="14" s="1"/>
  <c r="F327" i="14"/>
  <c r="H327" i="14" s="1"/>
  <c r="F328" i="14"/>
  <c r="H328" i="14" s="1"/>
  <c r="F329" i="14"/>
  <c r="H329" i="14" s="1"/>
  <c r="F330" i="14"/>
  <c r="H330" i="14" s="1"/>
  <c r="F331" i="14"/>
  <c r="H331" i="14" s="1"/>
  <c r="F325" i="14"/>
  <c r="H325" i="14" s="1"/>
  <c r="F311" i="14"/>
  <c r="H311" i="14" s="1"/>
  <c r="F312" i="14"/>
  <c r="H312" i="14" s="1"/>
  <c r="F313" i="14"/>
  <c r="H313" i="14" s="1"/>
  <c r="F314" i="14"/>
  <c r="H314" i="14" s="1"/>
  <c r="F315" i="14"/>
  <c r="H315" i="14" s="1"/>
  <c r="F310" i="14"/>
  <c r="H310" i="14" s="1"/>
  <c r="F309" i="14"/>
  <c r="H309" i="14" s="1"/>
  <c r="F261" i="14"/>
  <c r="H261" i="14" s="1"/>
  <c r="F257" i="14"/>
  <c r="H257" i="14" s="1"/>
  <c r="F258" i="14"/>
  <c r="H258" i="14" s="1"/>
  <c r="F259" i="14"/>
  <c r="H259" i="14" s="1"/>
  <c r="F256" i="14"/>
  <c r="H256" i="14" s="1"/>
  <c r="F246" i="14"/>
  <c r="H246" i="14" s="1"/>
  <c r="F247" i="14"/>
  <c r="H247" i="14" s="1"/>
  <c r="F248" i="14"/>
  <c r="H248" i="14" s="1"/>
  <c r="F249" i="14"/>
  <c r="H249" i="14" s="1"/>
  <c r="F250" i="14"/>
  <c r="H250" i="14" s="1"/>
  <c r="F251" i="14"/>
  <c r="H251" i="14" s="1"/>
  <c r="F214" i="14"/>
  <c r="H214" i="14" s="1"/>
  <c r="F215" i="14"/>
  <c r="H215" i="14" s="1"/>
  <c r="F216" i="14"/>
  <c r="H216" i="14" s="1"/>
  <c r="F217" i="14"/>
  <c r="H217" i="14" s="1"/>
  <c r="F218" i="14"/>
  <c r="H218" i="14" s="1"/>
  <c r="F219" i="14"/>
  <c r="H219" i="14" s="1"/>
  <c r="F213" i="14"/>
  <c r="H213" i="14" s="1"/>
  <c r="F209" i="14"/>
  <c r="H209" i="14" s="1"/>
  <c r="F210" i="14"/>
  <c r="H210" i="14" s="1"/>
  <c r="F211" i="14"/>
  <c r="H211" i="14" s="1"/>
  <c r="F208" i="14"/>
  <c r="H208" i="14" s="1"/>
  <c r="F201" i="14"/>
  <c r="H201" i="14" s="1"/>
  <c r="F202" i="14"/>
  <c r="H202" i="14" s="1"/>
  <c r="F203" i="14"/>
  <c r="H203" i="14" s="1"/>
  <c r="F200" i="14"/>
  <c r="H200" i="14" s="1"/>
  <c r="F185" i="14"/>
  <c r="H185" i="14" s="1"/>
  <c r="F186" i="14"/>
  <c r="H186" i="14" s="1"/>
  <c r="F187" i="14"/>
  <c r="H187" i="14" s="1"/>
  <c r="F184" i="14"/>
  <c r="H184" i="14" s="1"/>
  <c r="F182" i="14"/>
  <c r="H182" i="14" s="1"/>
  <c r="F183" i="14"/>
  <c r="H183" i="14" s="1"/>
  <c r="F181" i="14"/>
  <c r="H181" i="14" s="1"/>
  <c r="D154" i="14"/>
  <c r="D152" i="14"/>
  <c r="F39" i="14"/>
  <c r="H39" i="14" s="1"/>
  <c r="F40" i="14"/>
  <c r="H40" i="14" s="1"/>
  <c r="F41" i="14"/>
  <c r="H41" i="14" s="1"/>
  <c r="F42" i="14"/>
  <c r="H42" i="14" s="1"/>
  <c r="F43" i="14"/>
  <c r="H43" i="14" s="1"/>
  <c r="F23" i="14"/>
  <c r="H23" i="14" s="1"/>
  <c r="F24" i="14"/>
  <c r="H24" i="14" s="1"/>
  <c r="F25" i="14"/>
  <c r="H25" i="14" s="1"/>
  <c r="F26" i="14"/>
  <c r="H26" i="14" s="1"/>
  <c r="F27" i="14"/>
  <c r="H27" i="14" s="1"/>
  <c r="F8" i="14"/>
  <c r="H8" i="14" s="1"/>
  <c r="F38" i="14"/>
  <c r="H38" i="14" s="1"/>
  <c r="F22" i="14"/>
  <c r="H22" i="14" s="1"/>
  <c r="F6" i="14"/>
  <c r="H6" i="14" s="1"/>
  <c r="F149" i="14"/>
  <c r="F141" i="14"/>
  <c r="H141" i="14" s="1"/>
  <c r="F125" i="14"/>
  <c r="H125" i="14" s="1"/>
  <c r="F69" i="14"/>
  <c r="H69" i="14" s="1"/>
  <c r="F61" i="14"/>
  <c r="H61" i="14" s="1"/>
  <c r="F13" i="14"/>
  <c r="F7" i="14"/>
  <c r="H7" i="14" s="1"/>
  <c r="F9" i="14"/>
  <c r="H9" i="14" s="1"/>
  <c r="F10" i="14"/>
  <c r="H10" i="14" s="1"/>
  <c r="F11" i="14"/>
  <c r="H11" i="14" s="1"/>
  <c r="F45" i="14"/>
  <c r="F29" i="14"/>
  <c r="F17" i="14"/>
  <c r="H17" i="14" s="1"/>
  <c r="F18" i="14"/>
  <c r="H18" i="14" s="1"/>
  <c r="F19" i="14"/>
  <c r="H19" i="14" s="1"/>
  <c r="F15" i="14"/>
  <c r="H15" i="14" s="1"/>
  <c r="F583" i="14"/>
  <c r="H583" i="14" s="1"/>
  <c r="F584" i="14"/>
  <c r="H584" i="14" s="1"/>
  <c r="F585" i="14"/>
  <c r="H585" i="14" s="1"/>
  <c r="F586" i="14"/>
  <c r="H586" i="14" s="1"/>
  <c r="F587" i="14"/>
  <c r="H587" i="14" s="1"/>
  <c r="F582" i="14"/>
  <c r="H582" i="14" s="1"/>
  <c r="F542" i="14"/>
  <c r="H542" i="14" s="1"/>
  <c r="F543" i="14"/>
  <c r="H543" i="14" s="1"/>
  <c r="F544" i="14"/>
  <c r="H544" i="14" s="1"/>
  <c r="F574" i="14"/>
  <c r="H574" i="14" s="1"/>
  <c r="F575" i="14"/>
  <c r="H575" i="14" s="1"/>
  <c r="F14" i="14" l="1"/>
  <c r="H14" i="14" s="1"/>
  <c r="H13" i="14"/>
  <c r="D153" i="14"/>
  <c r="H149" i="14"/>
  <c r="F30" i="14"/>
  <c r="H30" i="14" s="1"/>
  <c r="H29" i="14"/>
  <c r="F46" i="14"/>
  <c r="H46" i="14" s="1"/>
  <c r="H45" i="14"/>
  <c r="F33" i="14"/>
  <c r="H33" i="14" s="1"/>
  <c r="D378" i="14"/>
  <c r="D377" i="14"/>
  <c r="D376" i="14"/>
  <c r="D527" i="14"/>
  <c r="D359" i="14"/>
  <c r="D357" i="14"/>
  <c r="D543" i="14"/>
  <c r="D406" i="14"/>
  <c r="D541" i="14"/>
  <c r="D519" i="14"/>
  <c r="D540" i="14"/>
  <c r="D407" i="14"/>
  <c r="D518" i="14"/>
  <c r="F31" i="14"/>
  <c r="H31" i="14" s="1"/>
  <c r="D379" i="14"/>
  <c r="D283" i="14"/>
  <c r="D281" i="14"/>
  <c r="D280" i="14"/>
  <c r="D279" i="14"/>
  <c r="D282" i="14"/>
  <c r="D278" i="14"/>
  <c r="D62" i="14"/>
  <c r="D356" i="14"/>
  <c r="F51" i="14"/>
  <c r="H51" i="14" s="1"/>
  <c r="D526" i="14"/>
  <c r="F50" i="14"/>
  <c r="H50" i="14" s="1"/>
  <c r="D155" i="14"/>
  <c r="D559" i="14"/>
  <c r="D558" i="14"/>
  <c r="F35" i="14"/>
  <c r="H35" i="14" s="1"/>
  <c r="D63" i="14"/>
  <c r="F47" i="14"/>
  <c r="H47" i="14" s="1"/>
  <c r="F49" i="14"/>
  <c r="H49" i="14" s="1"/>
  <c r="F34" i="14"/>
  <c r="H34" i="14" s="1"/>
  <c r="D70" i="14"/>
  <c r="F32" i="14"/>
  <c r="H32" i="14" s="1"/>
  <c r="F16" i="14"/>
  <c r="H16" i="14" s="1"/>
  <c r="F48" i="14"/>
  <c r="H48" i="14" s="1"/>
  <c r="F593" i="14"/>
  <c r="H593" i="14" s="1"/>
  <c r="F594" i="14"/>
  <c r="H594" i="14" s="1"/>
  <c r="F595" i="14"/>
  <c r="H595" i="14" s="1"/>
  <c r="F592" i="14"/>
  <c r="H592" i="14" s="1"/>
  <c r="F441" i="14"/>
  <c r="H441" i="14" s="1"/>
  <c r="F442" i="14"/>
  <c r="H442" i="14" s="1"/>
  <c r="F443" i="14"/>
  <c r="H443" i="14" s="1"/>
  <c r="F440" i="14"/>
  <c r="H440" i="14" s="1"/>
  <c r="F417" i="14"/>
  <c r="H417" i="14" s="1"/>
  <c r="F418" i="14"/>
  <c r="H418" i="14" s="1"/>
  <c r="F419" i="14"/>
  <c r="H419" i="14" s="1"/>
  <c r="F416" i="14"/>
  <c r="H416" i="14" s="1"/>
  <c r="F393" i="14"/>
  <c r="H393" i="14" s="1"/>
  <c r="F394" i="14"/>
  <c r="H394" i="14" s="1"/>
  <c r="F395" i="14"/>
  <c r="H395" i="14" s="1"/>
  <c r="F392" i="14"/>
  <c r="H392" i="14" s="1"/>
  <c r="F364" i="14"/>
  <c r="H364" i="14" s="1"/>
  <c r="D143" i="14"/>
  <c r="D112" i="14"/>
  <c r="D113" i="14"/>
  <c r="D114" i="14"/>
  <c r="D115" i="14"/>
  <c r="D85" i="14"/>
  <c r="D86" i="14"/>
  <c r="D87" i="14"/>
  <c r="D84" i="14"/>
  <c r="D77" i="14"/>
  <c r="D78" i="14"/>
  <c r="D79" i="14"/>
  <c r="D68" i="14"/>
  <c r="D69" i="14"/>
  <c r="D71" i="14"/>
  <c r="D36" i="14"/>
  <c r="D37" i="14"/>
  <c r="D38" i="14"/>
  <c r="D39" i="14"/>
  <c r="D40" i="14"/>
  <c r="D41" i="14"/>
  <c r="D42" i="14"/>
  <c r="D43" i="14"/>
  <c r="F577" i="14"/>
  <c r="H577" i="14" s="1"/>
  <c r="F578" i="14"/>
  <c r="H578" i="14" s="1"/>
  <c r="F579" i="14"/>
  <c r="H579" i="14" s="1"/>
  <c r="F576" i="14"/>
  <c r="H576" i="14" s="1"/>
  <c r="F545" i="14"/>
  <c r="H545" i="14" s="1"/>
  <c r="F546" i="14"/>
  <c r="H546" i="14" s="1"/>
  <c r="F547" i="14"/>
  <c r="H547" i="14" s="1"/>
  <c r="D233" i="14"/>
  <c r="D234" i="14"/>
  <c r="D235" i="14"/>
  <c r="D232" i="14"/>
  <c r="D584" i="14" l="1"/>
  <c r="D307" i="14"/>
  <c r="D439" i="14"/>
  <c r="D409" i="14"/>
  <c r="D306" i="14"/>
  <c r="D438" i="14"/>
  <c r="D599" i="14"/>
  <c r="D585" i="14"/>
  <c r="D411" i="14"/>
  <c r="D394" i="14"/>
  <c r="D437" i="14"/>
  <c r="D598" i="14"/>
  <c r="D305" i="14"/>
  <c r="D304" i="14"/>
  <c r="D597" i="14"/>
  <c r="D545" i="14"/>
  <c r="D303" i="14"/>
  <c r="D639" i="14"/>
  <c r="D351" i="14"/>
  <c r="D410" i="14"/>
  <c r="D321" i="14"/>
  <c r="D460" i="14"/>
  <c r="D542" i="14"/>
  <c r="D587" i="14"/>
  <c r="D323" i="14"/>
  <c r="D582" i="14"/>
  <c r="D577" i="14"/>
  <c r="D320" i="14"/>
  <c r="D479" i="14"/>
  <c r="D358" i="14"/>
  <c r="D408" i="14"/>
  <c r="D322" i="14"/>
  <c r="D586" i="14"/>
  <c r="D319" i="14"/>
  <c r="D583" i="14"/>
  <c r="F369" i="14"/>
  <c r="H369" i="14" s="1"/>
  <c r="F370" i="14"/>
  <c r="H370" i="14" s="1"/>
  <c r="F371" i="14"/>
  <c r="H371" i="14" s="1"/>
  <c r="F368" i="14"/>
  <c r="H368" i="14" s="1"/>
  <c r="F365" i="14"/>
  <c r="H365" i="14" s="1"/>
  <c r="F367" i="14"/>
  <c r="H367" i="14" s="1"/>
  <c r="F366" i="14"/>
  <c r="H366" i="14" s="1"/>
  <c r="D544" i="14"/>
  <c r="D18" i="14"/>
  <c r="D50" i="14"/>
  <c r="D80" i="14"/>
  <c r="D107" i="14"/>
  <c r="D139" i="14"/>
  <c r="D147" i="14"/>
  <c r="D176" i="14"/>
  <c r="D200" i="14"/>
  <c r="D216" i="14"/>
  <c r="D248" i="14"/>
  <c r="D25" i="14"/>
  <c r="D17" i="14"/>
  <c r="D57" i="14"/>
  <c r="D83" i="14"/>
  <c r="D130" i="14"/>
  <c r="D146" i="14"/>
  <c r="D170" i="14"/>
  <c r="D195" i="14"/>
  <c r="D211" i="14"/>
  <c r="D227" i="14"/>
  <c r="D251" i="14"/>
  <c r="D259" i="14"/>
  <c r="D27" i="14"/>
  <c r="D19" i="14"/>
  <c r="D11" i="14"/>
  <c r="D51" i="14"/>
  <c r="D59" i="14"/>
  <c r="D67" i="14"/>
  <c r="D75" i="14"/>
  <c r="D81" i="14"/>
  <c r="D88" i="14"/>
  <c r="D96" i="14"/>
  <c r="D120" i="14"/>
  <c r="D128" i="14"/>
  <c r="D136" i="14"/>
  <c r="D144" i="14"/>
  <c r="D168" i="14"/>
  <c r="D177" i="14"/>
  <c r="D185" i="14"/>
  <c r="D193" i="14"/>
  <c r="D201" i="14"/>
  <c r="D209" i="14"/>
  <c r="D225" i="14"/>
  <c r="D241" i="14"/>
  <c r="D249" i="14"/>
  <c r="D257" i="14"/>
  <c r="D265" i="14"/>
  <c r="D26" i="14"/>
  <c r="D58" i="14"/>
  <c r="D91" i="14"/>
  <c r="D131" i="14"/>
  <c r="D171" i="14"/>
  <c r="D184" i="14"/>
  <c r="D208" i="14"/>
  <c r="D240" i="14"/>
  <c r="D256" i="14"/>
  <c r="D9" i="14"/>
  <c r="D179" i="14"/>
  <c r="D10" i="14"/>
  <c r="D66" i="14"/>
  <c r="D99" i="14"/>
  <c r="D123" i="14"/>
  <c r="D192" i="14"/>
  <c r="D224" i="14"/>
  <c r="D264" i="14"/>
  <c r="D49" i="14"/>
  <c r="D65" i="14"/>
  <c r="D73" i="14"/>
  <c r="D90" i="14"/>
  <c r="D98" i="14"/>
  <c r="D106" i="14"/>
  <c r="D122" i="14"/>
  <c r="D138" i="14"/>
  <c r="D167" i="14"/>
  <c r="D187" i="14"/>
  <c r="D203" i="14"/>
  <c r="D219" i="14"/>
  <c r="D243" i="14"/>
  <c r="D32" i="14"/>
  <c r="D24" i="14"/>
  <c r="D16" i="14"/>
  <c r="D8" i="14"/>
  <c r="D48" i="14"/>
  <c r="D56" i="14"/>
  <c r="D64" i="14"/>
  <c r="D72" i="14"/>
  <c r="D89" i="14"/>
  <c r="D97" i="14"/>
  <c r="D105" i="14"/>
  <c r="D121" i="14"/>
  <c r="D129" i="14"/>
  <c r="D137" i="14"/>
  <c r="D145" i="14"/>
  <c r="D169" i="14"/>
  <c r="D178" i="14"/>
  <c r="D186" i="14"/>
  <c r="D194" i="14"/>
  <c r="D202" i="14"/>
  <c r="D210" i="14"/>
  <c r="D218" i="14"/>
  <c r="D226" i="14"/>
  <c r="D242" i="14"/>
  <c r="D250" i="14"/>
  <c r="D258" i="14"/>
  <c r="D266" i="14"/>
  <c r="D267" i="14"/>
  <c r="D275" i="14"/>
  <c r="D274" i="14"/>
  <c r="D273" i="14"/>
  <c r="D272" i="14"/>
  <c r="D271" i="14"/>
  <c r="D270" i="14"/>
  <c r="D269" i="14"/>
  <c r="D268" i="14"/>
  <c r="D263" i="14"/>
  <c r="D262" i="14"/>
  <c r="D261" i="14"/>
  <c r="D260" i="14"/>
  <c r="D255" i="14"/>
  <c r="D254" i="14"/>
  <c r="D253" i="14"/>
  <c r="D252" i="14"/>
  <c r="D247" i="14"/>
  <c r="D246" i="14"/>
  <c r="D245" i="14"/>
  <c r="D244" i="14"/>
  <c r="D239" i="14"/>
  <c r="D238" i="14"/>
  <c r="D237" i="14"/>
  <c r="D236" i="14"/>
  <c r="D223" i="14"/>
  <c r="D222" i="14"/>
  <c r="D221" i="14"/>
  <c r="D220" i="14"/>
  <c r="D215" i="14"/>
  <c r="D214" i="14"/>
  <c r="D213" i="14"/>
  <c r="D212" i="14"/>
  <c r="D207" i="14"/>
  <c r="D206" i="14"/>
  <c r="D205" i="14"/>
  <c r="D204" i="14"/>
  <c r="D199" i="14"/>
  <c r="D198" i="14"/>
  <c r="D197" i="14"/>
  <c r="D196" i="14"/>
  <c r="D191" i="14"/>
  <c r="D190" i="14"/>
  <c r="D189" i="14"/>
  <c r="D188" i="14"/>
  <c r="D183" i="14"/>
  <c r="D182" i="14"/>
  <c r="D181" i="14"/>
  <c r="D180" i="14"/>
  <c r="D228" i="14"/>
  <c r="D229" i="14"/>
  <c r="D230" i="14"/>
  <c r="D231" i="14"/>
  <c r="D166" i="14"/>
  <c r="D165" i="14"/>
  <c r="D164" i="14"/>
  <c r="D172" i="14"/>
  <c r="D173" i="14"/>
  <c r="D163" i="14"/>
  <c r="D162" i="14"/>
  <c r="D161" i="14"/>
  <c r="D160" i="14"/>
  <c r="D159" i="14"/>
  <c r="D158" i="14"/>
  <c r="D157" i="14"/>
  <c r="D156" i="14"/>
  <c r="D151" i="14"/>
  <c r="D150" i="14"/>
  <c r="D149" i="14"/>
  <c r="D148" i="14"/>
  <c r="D142" i="14"/>
  <c r="D141" i="14"/>
  <c r="D140" i="14"/>
  <c r="D135" i="14"/>
  <c r="D134" i="14"/>
  <c r="D133" i="14"/>
  <c r="D132" i="14"/>
  <c r="D124" i="14"/>
  <c r="F606" i="14"/>
  <c r="H606" i="14" s="1"/>
  <c r="F607" i="14"/>
  <c r="H607" i="14" s="1"/>
  <c r="F605" i="14"/>
  <c r="H605" i="14" s="1"/>
  <c r="D175" i="14"/>
  <c r="D174" i="14"/>
  <c r="D117" i="14"/>
  <c r="D118" i="14"/>
  <c r="D119" i="14"/>
  <c r="D116" i="14"/>
  <c r="D111" i="14"/>
  <c r="D110" i="14"/>
  <c r="D109" i="14"/>
  <c r="D108" i="14"/>
  <c r="D103" i="14"/>
  <c r="D102" i="14"/>
  <c r="D101" i="14"/>
  <c r="D100" i="14"/>
  <c r="D95" i="14"/>
  <c r="D94" i="14"/>
  <c r="D93" i="14"/>
  <c r="D76" i="14"/>
  <c r="D53" i="14"/>
  <c r="D54" i="14"/>
  <c r="D55" i="14"/>
  <c r="D61" i="14"/>
  <c r="D52" i="14"/>
  <c r="D47" i="14"/>
  <c r="D45" i="14"/>
  <c r="D44" i="14"/>
  <c r="D31" i="14"/>
  <c r="D30" i="14"/>
  <c r="D29" i="14"/>
  <c r="D28" i="14"/>
  <c r="D23" i="14"/>
  <c r="D22" i="14"/>
  <c r="D21" i="14"/>
  <c r="D20" i="14"/>
  <c r="D6" i="14"/>
  <c r="D7" i="14"/>
  <c r="D4" i="14"/>
  <c r="D13" i="14"/>
  <c r="D14" i="14"/>
  <c r="D15" i="14"/>
  <c r="D12" i="14"/>
  <c r="D370" i="14" l="1"/>
  <c r="D367" i="14"/>
  <c r="D375" i="14"/>
  <c r="D616" i="14"/>
  <c r="D650" i="14"/>
  <c r="D565" i="14"/>
  <c r="D557" i="14"/>
  <c r="D600" i="14"/>
  <c r="D524" i="14"/>
  <c r="D564" i="14"/>
  <c r="D508" i="14"/>
  <c r="D316" i="14"/>
  <c r="D349" i="14"/>
  <c r="D389" i="14"/>
  <c r="D446" i="14"/>
  <c r="D471" i="14"/>
  <c r="D492" i="14"/>
  <c r="D596" i="14"/>
  <c r="D626" i="14"/>
  <c r="D647" i="14"/>
  <c r="D592" i="14"/>
  <c r="D419" i="14"/>
  <c r="D640" i="14"/>
  <c r="D434" i="14"/>
  <c r="D355" i="14"/>
  <c r="D467" i="14"/>
  <c r="D642" i="14"/>
  <c r="D432" i="14"/>
  <c r="D573" i="14"/>
  <c r="D348" i="14"/>
  <c r="D445" i="14"/>
  <c r="D591" i="14"/>
  <c r="D646" i="14"/>
  <c r="D442" i="14"/>
  <c r="D317" i="14"/>
  <c r="D350" i="14"/>
  <c r="D390" i="14"/>
  <c r="D447" i="14"/>
  <c r="D472" i="14"/>
  <c r="D493" i="14"/>
  <c r="D604" i="14"/>
  <c r="D627" i="14"/>
  <c r="D652" i="14"/>
  <c r="D504" i="14"/>
  <c r="D632" i="14"/>
  <c r="D430" i="14"/>
  <c r="D450" i="14"/>
  <c r="D634" i="14"/>
  <c r="D426" i="14"/>
  <c r="D602" i="14"/>
  <c r="D516" i="14"/>
  <c r="D337" i="14"/>
  <c r="D512" i="14"/>
  <c r="D563" i="14"/>
  <c r="D285" i="14"/>
  <c r="D388" i="14"/>
  <c r="D625" i="14"/>
  <c r="D482" i="14"/>
  <c r="D571" i="14"/>
  <c r="D511" i="14"/>
  <c r="D532" i="14"/>
  <c r="D510" i="14"/>
  <c r="D292" i="14"/>
  <c r="D318" i="14"/>
  <c r="D364" i="14"/>
  <c r="D391" i="14"/>
  <c r="D452" i="14"/>
  <c r="D473" i="14"/>
  <c r="D494" i="14"/>
  <c r="D612" i="14"/>
  <c r="D628" i="14"/>
  <c r="D653" i="14"/>
  <c r="D496" i="14"/>
  <c r="D386" i="14"/>
  <c r="D601" i="14"/>
  <c r="D424" i="14"/>
  <c r="D576" i="14"/>
  <c r="D435" i="14"/>
  <c r="D603" i="14"/>
  <c r="D418" i="14"/>
  <c r="D556" i="14"/>
  <c r="D502" i="14"/>
  <c r="D514" i="14"/>
  <c r="D401" i="14"/>
  <c r="D310" i="14"/>
  <c r="D470" i="14"/>
  <c r="D427" i="14"/>
  <c r="D651" i="14"/>
  <c r="D641" i="14"/>
  <c r="D530" i="14"/>
  <c r="D517" i="14"/>
  <c r="D570" i="14"/>
  <c r="D520" i="14"/>
  <c r="D538" i="14"/>
  <c r="D569" i="14"/>
  <c r="D509" i="14"/>
  <c r="D324" i="14"/>
  <c r="D372" i="14"/>
  <c r="D412" i="14"/>
  <c r="D453" i="14"/>
  <c r="D474" i="14"/>
  <c r="D495" i="14"/>
  <c r="D613" i="14"/>
  <c r="D629" i="14"/>
  <c r="D654" i="14"/>
  <c r="D488" i="14"/>
  <c r="D371" i="14"/>
  <c r="D593" i="14"/>
  <c r="D416" i="14"/>
  <c r="D515" i="14"/>
  <c r="D417" i="14"/>
  <c r="D595" i="14"/>
  <c r="D393" i="14"/>
  <c r="D578" i="14"/>
  <c r="D490" i="14"/>
  <c r="D327" i="14"/>
  <c r="D620" i="14"/>
  <c r="D489" i="14"/>
  <c r="D353" i="14"/>
  <c r="D531" i="14"/>
  <c r="D487" i="14"/>
  <c r="D649" i="14"/>
  <c r="D392" i="14"/>
  <c r="D440" i="14"/>
  <c r="D521" i="14"/>
  <c r="D548" i="14"/>
  <c r="D568" i="14"/>
  <c r="D397" i="14"/>
  <c r="D325" i="14"/>
  <c r="D373" i="14"/>
  <c r="D413" i="14"/>
  <c r="D454" i="14"/>
  <c r="D475" i="14"/>
  <c r="D500" i="14"/>
  <c r="D614" i="14"/>
  <c r="D630" i="14"/>
  <c r="D655" i="14"/>
  <c r="D480" i="14"/>
  <c r="D354" i="14"/>
  <c r="D579" i="14"/>
  <c r="D505" i="14"/>
  <c r="D395" i="14"/>
  <c r="D403" i="14"/>
  <c r="D384" i="14"/>
  <c r="D507" i="14"/>
  <c r="D385" i="14"/>
  <c r="D546" i="14"/>
  <c r="D345" i="14"/>
  <c r="D523" i="14"/>
  <c r="D554" i="14"/>
  <c r="D567" i="14"/>
  <c r="D399" i="14"/>
  <c r="D326" i="14"/>
  <c r="D374" i="14"/>
  <c r="D414" i="14"/>
  <c r="D455" i="14"/>
  <c r="D476" i="14"/>
  <c r="D501" i="14"/>
  <c r="D615" i="14"/>
  <c r="D631" i="14"/>
  <c r="D465" i="14"/>
  <c r="D497" i="14"/>
  <c r="D363" i="14"/>
  <c r="D499" i="14"/>
  <c r="D513" i="14"/>
  <c r="D339" i="14"/>
  <c r="D566" i="14"/>
  <c r="D477" i="14"/>
  <c r="D332" i="14"/>
  <c r="D380" i="14"/>
  <c r="D462" i="14"/>
  <c r="D478" i="14"/>
  <c r="D621" i="14"/>
  <c r="D656" i="14"/>
  <c r="D330" i="14"/>
  <c r="D328" i="14"/>
  <c r="D525" i="14"/>
  <c r="D562" i="14"/>
  <c r="D572" i="14"/>
  <c r="D302" i="14"/>
  <c r="D333" i="14"/>
  <c r="D341" i="14"/>
  <c r="D381" i="14"/>
  <c r="D421" i="14"/>
  <c r="D429" i="14"/>
  <c r="D463" i="14"/>
  <c r="D484" i="14"/>
  <c r="D588" i="14"/>
  <c r="D622" i="14"/>
  <c r="D638" i="14"/>
  <c r="D648" i="14"/>
  <c r="D441" i="14"/>
  <c r="D314" i="14"/>
  <c r="D362" i="14"/>
  <c r="D466" i="14"/>
  <c r="D336" i="14"/>
  <c r="D458" i="14"/>
  <c r="D312" i="14"/>
  <c r="D400" i="14"/>
  <c r="D464" i="14"/>
  <c r="D338" i="14"/>
  <c r="D387" i="14"/>
  <c r="D365" i="14"/>
  <c r="D398" i="14"/>
  <c r="D300" i="14"/>
  <c r="D461" i="14"/>
  <c r="D456" i="14"/>
  <c r="D366" i="14"/>
  <c r="D340" i="14"/>
  <c r="D428" i="14"/>
  <c r="D637" i="14"/>
  <c r="D402" i="14"/>
  <c r="D498" i="14"/>
  <c r="D547" i="14"/>
  <c r="D528" i="14"/>
  <c r="D575" i="14"/>
  <c r="D308" i="14"/>
  <c r="D334" i="14"/>
  <c r="D342" i="14"/>
  <c r="D382" i="14"/>
  <c r="D422" i="14"/>
  <c r="D436" i="14"/>
  <c r="D468" i="14"/>
  <c r="D485" i="14"/>
  <c r="D589" i="14"/>
  <c r="D623" i="14"/>
  <c r="D644" i="14"/>
  <c r="D643" i="14"/>
  <c r="D433" i="14"/>
  <c r="D311" i="14"/>
  <c r="D617" i="14"/>
  <c r="D457" i="14"/>
  <c r="D331" i="14"/>
  <c r="D443" i="14"/>
  <c r="D619" i="14"/>
  <c r="D459" i="14"/>
  <c r="D618" i="14"/>
  <c r="D368" i="14"/>
  <c r="D415" i="14"/>
  <c r="D636" i="14"/>
  <c r="D352" i="14"/>
  <c r="D491" i="14"/>
  <c r="D522" i="14"/>
  <c r="D301" i="14"/>
  <c r="D420" i="14"/>
  <c r="D503" i="14"/>
  <c r="D448" i="14"/>
  <c r="D481" i="14"/>
  <c r="D344" i="14"/>
  <c r="D483" i="14"/>
  <c r="D346" i="14"/>
  <c r="D361" i="14"/>
  <c r="D360" i="14"/>
  <c r="D561" i="14"/>
  <c r="D529" i="14"/>
  <c r="D560" i="14"/>
  <c r="D574" i="14"/>
  <c r="D284" i="14"/>
  <c r="D309" i="14"/>
  <c r="D335" i="14"/>
  <c r="D343" i="14"/>
  <c r="D383" i="14"/>
  <c r="D423" i="14"/>
  <c r="D444" i="14"/>
  <c r="D469" i="14"/>
  <c r="D486" i="14"/>
  <c r="D590" i="14"/>
  <c r="D624" i="14"/>
  <c r="D645" i="14"/>
  <c r="D635" i="14"/>
  <c r="D431" i="14"/>
  <c r="D657" i="14"/>
  <c r="D449" i="14"/>
  <c r="D315" i="14"/>
  <c r="D425" i="14"/>
  <c r="D594" i="14"/>
  <c r="D659" i="14"/>
  <c r="D451" i="14"/>
  <c r="D313" i="14"/>
  <c r="D658" i="14"/>
  <c r="D293" i="14"/>
  <c r="D294" i="14"/>
  <c r="D295" i="14"/>
  <c r="D296" i="14"/>
  <c r="D298" i="14"/>
  <c r="D299" i="14"/>
  <c r="D297" i="14"/>
  <c r="D291" i="14"/>
  <c r="D286" i="14"/>
  <c r="D290" i="14"/>
  <c r="D287" i="14"/>
  <c r="D288" i="14"/>
  <c r="D92" i="14"/>
  <c r="D369" i="14"/>
  <c r="D82" i="14"/>
  <c r="D74" i="14"/>
  <c r="D46" i="14"/>
  <c r="D217" i="14"/>
  <c r="F609" i="14"/>
  <c r="F608" i="14"/>
  <c r="H608" i="14" s="1"/>
  <c r="F610" i="14"/>
  <c r="H610" i="14" s="1"/>
  <c r="F611" i="14"/>
  <c r="H611" i="14" s="1"/>
  <c r="D329" i="14"/>
  <c r="D289" i="14"/>
  <c r="D633" i="14"/>
  <c r="D347" i="14"/>
  <c r="D506" i="14"/>
  <c r="D127" i="14"/>
  <c r="D125" i="14"/>
  <c r="D33" i="14"/>
  <c r="D277" i="14"/>
  <c r="H609" i="14" l="1"/>
  <c r="D552" i="14"/>
  <c r="D551" i="14"/>
  <c r="D553" i="14"/>
  <c r="D555" i="14"/>
  <c r="D405" i="14"/>
  <c r="D533" i="14"/>
  <c r="D611" i="14"/>
  <c r="D534" i="14"/>
  <c r="D610" i="14"/>
  <c r="D608" i="14"/>
  <c r="D535" i="14"/>
  <c r="D609" i="14"/>
  <c r="D536" i="14"/>
  <c r="D607" i="14"/>
  <c r="D605" i="14"/>
  <c r="D606" i="14"/>
  <c r="D537" i="14"/>
  <c r="D539" i="14"/>
  <c r="D549" i="14"/>
  <c r="D550" i="14"/>
  <c r="D35" i="14"/>
  <c r="D34" i="14"/>
  <c r="D276" i="14"/>
  <c r="D60" i="14"/>
  <c r="D5" i="14"/>
  <c r="D396" i="14" l="1"/>
  <c r="D104" i="14" l="1"/>
  <c r="D126" i="14"/>
</calcChain>
</file>

<file path=xl/sharedStrings.xml><?xml version="1.0" encoding="utf-8"?>
<sst xmlns="http://schemas.openxmlformats.org/spreadsheetml/2006/main" count="6803" uniqueCount="213">
  <si>
    <t>Source: Assumed</t>
  </si>
  <si>
    <t>Description: Efficiency of transmission exchange (percentage of delivered electricity to demand) (default: 0.97)</t>
  </si>
  <si>
    <t>FromNode</t>
  </si>
  <si>
    <t>ToNode</t>
  </si>
  <si>
    <t>lineEfficiency</t>
    <phoneticPr fontId="1" type="noConversion"/>
  </si>
  <si>
    <t>Switzerland</t>
  </si>
  <si>
    <t>Austria</t>
  </si>
  <si>
    <t>Czech R</t>
  </si>
  <si>
    <t>Germany</t>
  </si>
  <si>
    <t>Hungary</t>
  </si>
  <si>
    <t>Italy</t>
  </si>
  <si>
    <t>Slovenia</t>
  </si>
  <si>
    <t>Croatia</t>
  </si>
  <si>
    <t>Bosnia H</t>
  </si>
  <si>
    <t>Serbia</t>
  </si>
  <si>
    <t>France</t>
  </si>
  <si>
    <t>Belgium</t>
  </si>
  <si>
    <t>Luxemb.</t>
  </si>
  <si>
    <t>Netherlands</t>
  </si>
  <si>
    <t>Greece</t>
  </si>
  <si>
    <t>Bulgaria</t>
  </si>
  <si>
    <t>Macedonia</t>
  </si>
  <si>
    <t>Romania</t>
  </si>
  <si>
    <t>Poland</t>
  </si>
  <si>
    <t>Slovakia</t>
  </si>
  <si>
    <t>Denmark</t>
  </si>
  <si>
    <t>NO2</t>
  </si>
  <si>
    <t>Sweden</t>
  </si>
  <si>
    <t>Finland</t>
  </si>
  <si>
    <t>Estonia</t>
  </si>
  <si>
    <t>Latvia</t>
  </si>
  <si>
    <t>Spain</t>
  </si>
  <si>
    <t>Portugal</t>
  </si>
  <si>
    <t>NO4</t>
  </si>
  <si>
    <t>Great Brit.</t>
  </si>
  <si>
    <t>Ireland</t>
  </si>
  <si>
    <t>Lithuania</t>
  </si>
  <si>
    <t>NO1</t>
  </si>
  <si>
    <t>NO5</t>
  </si>
  <si>
    <t>NO3</t>
  </si>
  <si>
    <t>Description: Maximum capacity expansion of a transmission line in given investment period (default: 20 000)</t>
  </si>
  <si>
    <t>InterconnectorLinks</t>
  </si>
  <si>
    <t>Period</t>
  </si>
  <si>
    <t>TransmissionMaxBuiltCapacity in MW</t>
  </si>
  <si>
    <t>Source: See legend to the left</t>
  </si>
  <si>
    <t>HVAC overhead lines</t>
  </si>
  <si>
    <t>HVDC cables</t>
  </si>
  <si>
    <t>Description: The cost per MWkm of investing in a transmission types (default: 0)</t>
  </si>
  <si>
    <t>80 km</t>
  </si>
  <si>
    <t>130 km</t>
  </si>
  <si>
    <t>Type</t>
  </si>
  <si>
    <t>TypeCapitalCost in euro per MWkm</t>
  </si>
  <si>
    <t>50 k€/MW</t>
  </si>
  <si>
    <t>cables:220 k€/MW converters:140 k€/MW</t>
  </si>
  <si>
    <t>HVAC_OverheadLine</t>
  </si>
  <si>
    <t>15% CAPEX una tantum</t>
  </si>
  <si>
    <t>-</t>
  </si>
  <si>
    <t>5% CAPEX yearly</t>
  </si>
  <si>
    <t>7322 €/MW</t>
  </si>
  <si>
    <t>48190 €/MW</t>
  </si>
  <si>
    <t>HVDC_Cable</t>
  </si>
  <si>
    <t>Source: Assumed 5 % of capital cost (see TypeCapitalCost)</t>
  </si>
  <si>
    <t>Description: Fixed annual investment cost for operation and maintenance of transmission line types (default: 0)</t>
  </si>
  <si>
    <t>TypeFixedOMCost in euro per MW</t>
  </si>
  <si>
    <t>Source: SUSPLAN, ENTSO-E || Net transfer capacities (NTC) from ENTSOE</t>
  </si>
  <si>
    <t>TransmissionInitialCapacity</t>
    <phoneticPr fontId="2" type="noConversion"/>
  </si>
  <si>
    <t>Description: Initial (free) transmission capacity between nodes in investment period (default: 0)</t>
  </si>
  <si>
    <t>&lt;--https://aleasoft.com/spain-imports-electricity-france-2018/</t>
  </si>
  <si>
    <t>Source: ENTSO-E || DATA SOURCES: Capacities and expansion capacities from ENTSO-E Project Sheet 2018 and ENTSO-E Report "Completing the map" (2020); Initial capacities from TIMES (Norway), Data Portal ENTSOE; TSOs particular countries</t>
  </si>
  <si>
    <t>MaxRawNotAdjustWithInitCap in MW</t>
  </si>
  <si>
    <t>Baseline data (from ENTSO-E max values)</t>
  </si>
  <si>
    <t>Assumption</t>
  </si>
  <si>
    <t>Baseline + Assumption</t>
  </si>
  <si>
    <t>Commentaries</t>
  </si>
  <si>
    <t>source</t>
  </si>
  <si>
    <t>Description: Maximum allowed capacity of transmission between nodes in given investment period (default: 0)</t>
  </si>
  <si>
    <t>https://eepublicdownloads.blob.core.windows.net/public-cdn-container/clean-documents/tyndp-documents/TYNDP2018/consultation/Main%20Report/TYNDP18%20Exec%20Report%20appendix.pdf</t>
  </si>
  <si>
    <t>1000MW built in 2030, additional to 2025 capacities</t>
  </si>
  <si>
    <t>2000MW build in 2025, corresponding to projects under construction and expected to become effective by 2025</t>
  </si>
  <si>
    <t>500MW built in 2030, additional to 2025 capacities</t>
  </si>
  <si>
    <t>700MW built in 2040, additional to 2025 capacities</t>
  </si>
  <si>
    <t>https://transparency.entsoe.eu/transmission-domain/ntcDay/show?name=&amp;defaultValue=false&amp;viewType=TABLE&amp;areaType=BORDER_BZN&amp;atch=false&amp;dateTime.dateTime=01.02.2021+00:00|CET|DAY&amp;border.values=CTY|10YHU-MAVIR----U!BZN_BZN|10YHU-MAVIR----U_BZN_BZN|10YAT-APG------L&amp;direction.values=Export&amp;direction.values=Import&amp;dateTime.timezone=CET_CEST&amp;dateTime.timezone_input=CET+(UTC+1)+/+CEST+(UTC+2)</t>
  </si>
  <si>
    <t>2000MW build in 2030, additional to 2025 capacities</t>
  </si>
  <si>
    <t>390MW built in 2025, corresponding to projects under construction and expected to become effective by 2025</t>
  </si>
  <si>
    <t>110MW built in 2030, additional to 2025 capacities</t>
  </si>
  <si>
    <t>1000 MW built in 2040, additional to 2025 capacities</t>
  </si>
  <si>
    <t>1000 MW built in 2030, additional to 2025 capacities</t>
  </si>
  <si>
    <t>https://www.elia.be/en/grid-data/transmission/yearly-capacity</t>
  </si>
  <si>
    <t>1500 MW built by 2025 corresponding to projects under construction and expected to become effective by 2025</t>
  </si>
  <si>
    <t>3000 MW built in 2030 additional to 2025</t>
  </si>
  <si>
    <t>1000MW built in 2040, additional to 2025</t>
  </si>
  <si>
    <t>1000MW 2025, corresponding to projects under construction and expected to become effective by 2025</t>
  </si>
  <si>
    <t>Maximum capacity expansion from ENTSO-E (+2000 MW)</t>
  </si>
  <si>
    <t>500 MW built by 2025, corresponding to projects under construction and expected to become effective by 2025</t>
  </si>
  <si>
    <t>500 MW built in 2030, additional to 2025 capacities</t>
  </si>
  <si>
    <t>2000MW 2030, additional to 2025 capacities</t>
  </si>
  <si>
    <t>TIMES</t>
  </si>
  <si>
    <t>1144MW built in 2040, additional to 2025 capacities</t>
  </si>
  <si>
    <t>ENTSOE Grid map</t>
  </si>
  <si>
    <t>https://tyndp-data.netlify.app/tyndp2018/projects/projects/28</t>
  </si>
  <si>
    <t>https://transparency.entsoe.eu/transmission-domain/ntcYear/show?name=&amp;defaultValue=false&amp;viewType=TABLE&amp;areaType=BORDER_BZN&amp;atch=false&amp;dateTime.dateTime=01.01.2022+00:00|UTC|YEAR&amp;border.values=CTY|10YCS-SERBIATSOV!BZN_BZN|10YCS-SERBIATSOV_BZN_BZN|10YCA-BULGARIA-R&amp;direction.values=Export&amp;direction.values=Import</t>
  </si>
  <si>
    <t>1350MW built in 2040, additional to 2025 capacities</t>
  </si>
  <si>
    <t>https://www.admie.gr/en/node/87500?amp=</t>
  </si>
  <si>
    <t>800MW built in 2025, corresponding to projects under construction and expected to become effective by 2025</t>
  </si>
  <si>
    <t>https://transparency.entsoe.eu/transmission-domain/physicalFlow/show?name=&amp;defaultValue=false&amp;viewType=TABLE&amp;areaType=BORDER_BZN&amp;atch=false&amp;dateTime.dateTime=29.12.2021+00:00|CET|DAY&amp;border.values=CTY|10YMK-MEPSO----8!BZN_BZN|10YMK-MEPSO----8_BZN_BZN|10YCA-BULGARIA-R&amp;dateTime.timezone=CET_CEST&amp;dateTime.timezone_input=CET+(UTC+1)+/+CEST+(UTC+2)</t>
  </si>
  <si>
    <t>Maximum capacity expansion from ENTSO-E (+1500 MW) from 2020</t>
  </si>
  <si>
    <t>600MW built in 2025, corresponding to projects under construction and expected to become effective by 2025</t>
  </si>
  <si>
    <t>1500MW built in 2040, additional to 2025 capacities</t>
  </si>
  <si>
    <t>844MW buily in 2025, corresponding to projects under construction and expected to become effective by 2025</t>
  </si>
  <si>
    <t>730MW built in 2040, additional to 2025 capacities</t>
  </si>
  <si>
    <t>https://transparency.entsoe.eu/transmission-domain/ntcYear/show?name=&amp;defaultValue=false&amp;viewType=TABLE&amp;areaType=BORDER_BZN&amp;atch=false&amp;dateTime.dateTime=01.01.2022+00:00|UTC|YEAR&amp;border.values=CTY|10YCS-SERBIATSOV!BZN_BZN|10YCS-SERBIATSOV_BZN_BZN|10YHR-HEP------M&amp;direction.values=Export&amp;direction.values=Import</t>
  </si>
  <si>
    <t>1600MW built in 2030, additional to 2025 capacities</t>
  </si>
  <si>
    <t>150MW built in 2025, corresponding to projects under construction and expected to become effective by 2025</t>
  </si>
  <si>
    <t>2000MW built in 2040, additional to 2025 capacities</t>
  </si>
  <si>
    <t>500MW built in 2025, corresponding to projects under construction and expected to become effective by 2025</t>
  </si>
  <si>
    <t>500MW 2030, additional to 2025 capacities</t>
  </si>
  <si>
    <t>1150MW 2040, additional to 2025 capacities</t>
  </si>
  <si>
    <t>1000MW 2040, additional to 2025 capacities</t>
  </si>
  <si>
    <t>500MW 2040, additional to 2025 capacities</t>
  </si>
  <si>
    <t>1400MW 2025, corresponding to projects under construction and expected to become effective by 2025</t>
  </si>
  <si>
    <t>600MW 2030, additional to 2025 capacities</t>
  </si>
  <si>
    <t>600MW 2025, corresponding to projects under construction and expected to become effective by 2025</t>
  </si>
  <si>
    <t>1500MW 2030</t>
  </si>
  <si>
    <t>900MW 2025, corresponding to projects under construction and expected to become effective by 2025</t>
  </si>
  <si>
    <t>800MW 2030, additional to 2025 capacities</t>
  </si>
  <si>
    <t>200MW 2040, additional to 2025 capacities</t>
  </si>
  <si>
    <t>1400MW 2030, additional 2025 capacities</t>
  </si>
  <si>
    <t>1400MW 2040, additional 2025 capacities</t>
  </si>
  <si>
    <t>700MW 2030, additional to 2025 capacities</t>
  </si>
  <si>
    <t>700MW 2040, additional to 2025 capacities</t>
  </si>
  <si>
    <t>1200MW 2025, corresponding to projects under construction and expected to become effective by 2025</t>
  </si>
  <si>
    <t>&lt;- Existing capacity Sotel Moulaine, 0 is data from 2014; However, there is not market data in ENTSOE, assume it follows the original data</t>
  </si>
  <si>
    <t>2000MW 2025, corresponding to projects under construction and expected to become effective by 2025</t>
  </si>
  <si>
    <t>1800MW 2030, additional capacity 2025</t>
  </si>
  <si>
    <t>&lt;- InitialCapacity</t>
  </si>
  <si>
    <t>1400MW 2025</t>
  </si>
  <si>
    <t>&lt;-- Project  Project 94 - GerPol Improvements has extended 1500 MW in 2020</t>
  </si>
  <si>
    <t>4500MW 2030, additional to 2025</t>
  </si>
  <si>
    <t>400MW 2040, additional to 2025</t>
  </si>
  <si>
    <t>No connections between GB and Germany ? 1400MW in the report</t>
  </si>
  <si>
    <t>950 MW 2025, corresponding to projects…</t>
  </si>
  <si>
    <t>1000MW 2030, additional to 2025</t>
  </si>
  <si>
    <t>2000MW 2040</t>
  </si>
  <si>
    <t>&lt;- NorthConnect</t>
  </si>
  <si>
    <t>Assumed the project goes on (1400 MW)</t>
  </si>
  <si>
    <t>1000MW 2040</t>
  </si>
  <si>
    <t>617MW 2025</t>
  </si>
  <si>
    <t>1117MW 2030</t>
  </si>
  <si>
    <t>&lt;-- Project 259 - HU-RO</t>
  </si>
  <si>
    <t>https://transparency.entsoe.eu/transmission-domain/ntcYear/show?name=&amp;defaultValue=false&amp;viewType=TABLE&amp;areaType=BORDER_BZN&amp;atch=false&amp;dateTime.dateTime=01.01.2022+00:00|UTC|YEAR&amp;border.values=CTY|10YCS-SERBIATSOV!BZN_BZN|10YCS-SERBIATSOV_BZN_BZN|10YHU-MAVIR----U&amp;direction.values=Export&amp;direction.values=Import</t>
  </si>
  <si>
    <t>1000MW 2030</t>
  </si>
  <si>
    <t>500MW 2040</t>
  </si>
  <si>
    <t>Maximum capacity expansion from ENTSO-E (1500 MW)</t>
  </si>
  <si>
    <t>1300MW 2025</t>
  </si>
  <si>
    <t>1500MW 2040</t>
  </si>
  <si>
    <t>&lt;-- Grid Map</t>
  </si>
  <si>
    <t>&lt; -- Project 150 - Italy-Slovenia (1000 MW)</t>
  </si>
  <si>
    <t>Maximum capacity expansion from ENTSO-E (1000 MW)</t>
  </si>
  <si>
    <t>No capacity expansion from ENTSO-E</t>
  </si>
  <si>
    <t>500MW 2025</t>
  </si>
  <si>
    <t>700MW 2040</t>
  </si>
  <si>
    <t>https://transparency.entsoe.eu/transmission-domain/ntcYear/show?name=&amp;defaultValue=false&amp;viewType=TABLE&amp;areaType=BORDER_BZN&amp;atch=false&amp;dateTime.dateTime=01.01.2022+00:00|UTC|YEAR&amp;border.values=CTY|10YCS-SERBIATSOV!BZN_BZN|10YCS-SERBIATSOV_BZN_BZN|10YMK-MEPSO----8&amp;direction.values=Export&amp;direction.values=Import</t>
  </si>
  <si>
    <t>20% increase</t>
  </si>
  <si>
    <t>Electricity interconnections with neighbouring countries</t>
  </si>
  <si>
    <t>844MW 2025</t>
  </si>
  <si>
    <t>https://tyndp-data.netlify.app/tyndp2018/projects/projects/144</t>
  </si>
  <si>
    <t>1122MW 2040</t>
  </si>
  <si>
    <t>&lt;-- https://aleasoft.com/spain-imports-electricity-france-2018/</t>
  </si>
  <si>
    <t>2200MW 2025</t>
  </si>
  <si>
    <t>3500MW 2040</t>
  </si>
  <si>
    <t>&lt;-- Red Electrica Española</t>
  </si>
  <si>
    <t>1900MW 2025</t>
  </si>
  <si>
    <t>4000MW 2040</t>
  </si>
  <si>
    <t>800MW 2025</t>
  </si>
  <si>
    <t>3100MW 2030</t>
  </si>
  <si>
    <t>&lt;-- Terna NTC values</t>
  </si>
  <si>
    <t>1200MW 2030</t>
  </si>
  <si>
    <t>Description: Lifetime in years of transmission lines (default: 40)</t>
  </si>
  <si>
    <t>To Node</t>
  </si>
  <si>
    <t>transmissionLifetime</t>
  </si>
  <si>
    <t>TIMES Initial capacity</t>
  </si>
  <si>
    <t>Capital to capital</t>
  </si>
  <si>
    <t>Firth of Forth</t>
  </si>
  <si>
    <t>Moray Firth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</si>
  <si>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</si>
  <si>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</si>
  <si>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</si>
  <si>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</si>
  <si>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</si>
  <si>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</si>
  <si>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</si>
  <si>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Utsira Nord</t>
  </si>
  <si>
    <t>Nordsoen</t>
  </si>
  <si>
    <t>Sorlige Nordsjo I</t>
  </si>
  <si>
    <t>Sorlige Nordsjo II</t>
  </si>
  <si>
    <t>Helgolander Bucht</t>
  </si>
  <si>
    <t>CzechR</t>
  </si>
  <si>
    <t>BosniaH</t>
  </si>
  <si>
    <t>GreatBrit.</t>
  </si>
  <si>
    <t>FirthofForth</t>
  </si>
  <si>
    <t>MorayFirth</t>
  </si>
  <si>
    <t>DoggerBank</t>
  </si>
  <si>
    <t>OuterDowsing</t>
  </si>
  <si>
    <t>EastAnglia</t>
  </si>
  <si>
    <t>HollandseeKust</t>
  </si>
  <si>
    <t>UtsiraNord</t>
  </si>
  <si>
    <t>HelgolanderBucht</t>
  </si>
  <si>
    <t>SorligeNordsjoI</t>
  </si>
  <si>
    <t>SorligeNordsjoII</t>
  </si>
  <si>
    <t>Offshore wind park</t>
  </si>
  <si>
    <t>Source: Distances defined by map</t>
  </si>
  <si>
    <t>Description:Assumed length of transmission line between two nodes (default:0)</t>
  </si>
  <si>
    <t>Length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</si>
</sst>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1" xfId="0" applyFont="1" applyBorder="1"/>
    <xf numFmtId="0" fontId="7" fillId="0" borderId="0" xfId="1"/>
    <xf numFmtId="9" fontId="0" fillId="0" borderId="0" xfId="0" applyNumberFormat="1"/>
    <xf numFmtId="0" fontId="7" fillId="0" borderId="0" xfId="1" applyAlignment="1"/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0" fontId="7" fillId="0" borderId="2" xfId="1" applyBorder="1"/>
    <xf numFmtId="0" fontId="6" fillId="0" borderId="2" xfId="0" applyFont="1" applyBorder="1"/>
    <xf numFmtId="0" fontId="0" fillId="0" borderId="4" xfId="0" applyBorder="1"/>
    <xf numFmtId="0" fontId="9" fillId="0" borderId="0" xfId="0" applyFont="1"/>
    <xf numFmtId="0" fontId="9" fillId="0" borderId="3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8" fillId="0" borderId="8" xfId="0" applyFon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6" fillId="0" borderId="10" xfId="0" applyFont="1" applyBorder="1"/>
    <xf numFmtId="0" fontId="6" fillId="0" borderId="8" xfId="0" applyFont="1" applyBorder="1"/>
    <xf numFmtId="0" fontId="6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3" fontId="0" fillId="0" borderId="0" xfId="0" applyNumberFormat="1"/>
    <xf numFmtId="0" fontId="10" fillId="0" borderId="0" xfId="0" applyFont="1"/>
    <xf numFmtId="3" fontId="0" fillId="3" borderId="0" xfId="0" applyNumberFormat="1" applyFill="1"/>
    <xf numFmtId="0" fontId="0" fillId="3" borderId="0" xfId="0" applyFill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695325</xdr:colOff>
      <xdr:row>377</xdr:row>
      <xdr:rowOff>38100</xdr:rowOff>
    </xdr:from>
    <xdr:to>
      <xdr:col>22</xdr:col>
      <xdr:colOff>570657</xdr:colOff>
      <xdr:row>417</xdr:row>
      <xdr:rowOff>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92A14F-83FE-4C7A-ADF8-2B65D75A3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84870" y="77173282"/>
          <a:ext cx="7772424" cy="7821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eepublicdownloads.blob.core.windows.net/public-cdn-container/clean-documents/tyndp-documents/TYNDP2018/consultation/Main%20Report/TYNDP18%20Exec%20Report%20appendix.pdf" TargetMode="External"/><Relationship Id="rId1" Type="http://schemas.openxmlformats.org/officeDocument/2006/relationships/hyperlink" Target="https://www.elia.be/en/grid-data/transmission/yearly-capacity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3"/>
  <sheetViews>
    <sheetView workbookViewId="0">
      <selection activeCell="B1" sqref="B1"/>
    </sheetView>
  </sheetViews>
  <sheetFormatPr baseColWidth="10" defaultColWidth="9.1640625" defaultRowHeight="15" x14ac:dyDescent="0.2"/>
  <cols>
    <col min="1" max="1" width="26.33203125" customWidth="1"/>
    <col min="2" max="2" width="17.5" bestFit="1" customWidth="1"/>
    <col min="3" max="3" width="11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  <c r="B3" t="s">
        <v>3</v>
      </c>
      <c r="C3" t="s">
        <v>4</v>
      </c>
    </row>
    <row r="4" spans="1:3" x14ac:dyDescent="0.2">
      <c r="A4" t="s">
        <v>7</v>
      </c>
      <c r="B4" t="s">
        <v>6</v>
      </c>
      <c r="C4">
        <v>0.97</v>
      </c>
    </row>
    <row r="5" spans="1:3" x14ac:dyDescent="0.2">
      <c r="A5" t="s">
        <v>8</v>
      </c>
      <c r="B5" t="s">
        <v>6</v>
      </c>
      <c r="C5">
        <v>0.97</v>
      </c>
    </row>
    <row r="6" spans="1:3" x14ac:dyDescent="0.2">
      <c r="A6" t="s">
        <v>9</v>
      </c>
      <c r="B6" t="s">
        <v>6</v>
      </c>
      <c r="C6">
        <v>0.97</v>
      </c>
    </row>
    <row r="7" spans="1:3" x14ac:dyDescent="0.2">
      <c r="A7" t="s">
        <v>10</v>
      </c>
      <c r="B7" t="s">
        <v>6</v>
      </c>
      <c r="C7">
        <v>0.97</v>
      </c>
    </row>
    <row r="8" spans="1:3" x14ac:dyDescent="0.2">
      <c r="A8" t="s">
        <v>24</v>
      </c>
      <c r="B8" t="s">
        <v>6</v>
      </c>
      <c r="C8">
        <v>0.97</v>
      </c>
    </row>
    <row r="9" spans="1:3" x14ac:dyDescent="0.2">
      <c r="A9" t="s">
        <v>11</v>
      </c>
      <c r="B9" t="s">
        <v>6</v>
      </c>
      <c r="C9">
        <v>0.97</v>
      </c>
    </row>
    <row r="10" spans="1:3" x14ac:dyDescent="0.2">
      <c r="A10" t="s">
        <v>5</v>
      </c>
      <c r="B10" t="s">
        <v>6</v>
      </c>
      <c r="C10">
        <v>0.97</v>
      </c>
    </row>
    <row r="11" spans="1:3" x14ac:dyDescent="0.2">
      <c r="A11" t="s">
        <v>189</v>
      </c>
      <c r="B11" t="s">
        <v>16</v>
      </c>
      <c r="C11">
        <v>0.97</v>
      </c>
    </row>
    <row r="12" spans="1:3" x14ac:dyDescent="0.2">
      <c r="A12" t="s">
        <v>15</v>
      </c>
      <c r="B12" t="s">
        <v>16</v>
      </c>
      <c r="C12">
        <v>0.97</v>
      </c>
    </row>
    <row r="13" spans="1:3" x14ac:dyDescent="0.2">
      <c r="A13" t="s">
        <v>8</v>
      </c>
      <c r="B13" t="s">
        <v>16</v>
      </c>
      <c r="C13">
        <v>0.97</v>
      </c>
    </row>
    <row r="14" spans="1:3" x14ac:dyDescent="0.2">
      <c r="A14" t="s">
        <v>34</v>
      </c>
      <c r="B14" t="s">
        <v>16</v>
      </c>
      <c r="C14">
        <v>0.97</v>
      </c>
    </row>
    <row r="15" spans="1:3" x14ac:dyDescent="0.2">
      <c r="A15" t="s">
        <v>190</v>
      </c>
      <c r="B15" t="s">
        <v>16</v>
      </c>
      <c r="C15">
        <v>0.97</v>
      </c>
    </row>
    <row r="16" spans="1:3" x14ac:dyDescent="0.2">
      <c r="A16" t="s">
        <v>17</v>
      </c>
      <c r="B16" t="s">
        <v>16</v>
      </c>
      <c r="C16">
        <v>0.97</v>
      </c>
    </row>
    <row r="17" spans="1:3" x14ac:dyDescent="0.2">
      <c r="A17" t="s">
        <v>18</v>
      </c>
      <c r="B17" t="s">
        <v>16</v>
      </c>
      <c r="C17">
        <v>0.97</v>
      </c>
    </row>
    <row r="18" spans="1:3" x14ac:dyDescent="0.2">
      <c r="A18" t="s">
        <v>16</v>
      </c>
      <c r="B18" t="s">
        <v>189</v>
      </c>
      <c r="C18">
        <v>0.97</v>
      </c>
    </row>
    <row r="19" spans="1:3" x14ac:dyDescent="0.2">
      <c r="A19" t="s">
        <v>184</v>
      </c>
      <c r="B19" t="s">
        <v>189</v>
      </c>
      <c r="C19">
        <v>0.97</v>
      </c>
    </row>
    <row r="20" spans="1:3" x14ac:dyDescent="0.2">
      <c r="A20" t="s">
        <v>188</v>
      </c>
      <c r="B20" t="s">
        <v>189</v>
      </c>
      <c r="C20">
        <v>0.97</v>
      </c>
    </row>
    <row r="21" spans="1:3" x14ac:dyDescent="0.2">
      <c r="A21" t="s">
        <v>182</v>
      </c>
      <c r="B21" t="s">
        <v>189</v>
      </c>
      <c r="C21">
        <v>0.97</v>
      </c>
    </row>
    <row r="22" spans="1:3" x14ac:dyDescent="0.2">
      <c r="A22" t="s">
        <v>195</v>
      </c>
      <c r="B22" t="s">
        <v>189</v>
      </c>
      <c r="C22">
        <v>0.97</v>
      </c>
    </row>
    <row r="23" spans="1:3" x14ac:dyDescent="0.2">
      <c r="A23" t="s">
        <v>190</v>
      </c>
      <c r="B23" t="s">
        <v>189</v>
      </c>
      <c r="C23">
        <v>0.97</v>
      </c>
    </row>
    <row r="24" spans="1:3" x14ac:dyDescent="0.2">
      <c r="A24" t="s">
        <v>185</v>
      </c>
      <c r="B24" t="s">
        <v>189</v>
      </c>
      <c r="C24">
        <v>0.97</v>
      </c>
    </row>
    <row r="25" spans="1:3" x14ac:dyDescent="0.2">
      <c r="A25" t="s">
        <v>183</v>
      </c>
      <c r="B25" t="s">
        <v>189</v>
      </c>
      <c r="C25">
        <v>0.97</v>
      </c>
    </row>
    <row r="26" spans="1:3" x14ac:dyDescent="0.2">
      <c r="A26" t="s">
        <v>18</v>
      </c>
      <c r="B26" t="s">
        <v>189</v>
      </c>
      <c r="C26">
        <v>0.97</v>
      </c>
    </row>
    <row r="27" spans="1:3" x14ac:dyDescent="0.2">
      <c r="A27" t="s">
        <v>192</v>
      </c>
      <c r="B27" t="s">
        <v>189</v>
      </c>
      <c r="C27">
        <v>0.97</v>
      </c>
    </row>
    <row r="28" spans="1:3" x14ac:dyDescent="0.2">
      <c r="A28" t="s">
        <v>187</v>
      </c>
      <c r="B28" t="s">
        <v>189</v>
      </c>
      <c r="C28">
        <v>0.97</v>
      </c>
    </row>
    <row r="29" spans="1:3" x14ac:dyDescent="0.2">
      <c r="A29" t="s">
        <v>186</v>
      </c>
      <c r="B29" t="s">
        <v>189</v>
      </c>
      <c r="C29">
        <v>0.97</v>
      </c>
    </row>
    <row r="30" spans="1:3" x14ac:dyDescent="0.2">
      <c r="A30" t="s">
        <v>193</v>
      </c>
      <c r="B30" t="s">
        <v>189</v>
      </c>
      <c r="C30">
        <v>0.97</v>
      </c>
    </row>
    <row r="31" spans="1:3" x14ac:dyDescent="0.2">
      <c r="A31" t="s">
        <v>194</v>
      </c>
      <c r="B31" t="s">
        <v>189</v>
      </c>
      <c r="C31">
        <v>0.97</v>
      </c>
    </row>
    <row r="32" spans="1:3" x14ac:dyDescent="0.2">
      <c r="A32" t="s">
        <v>191</v>
      </c>
      <c r="B32" t="s">
        <v>189</v>
      </c>
      <c r="C32">
        <v>0.97</v>
      </c>
    </row>
    <row r="33" spans="1:3" x14ac:dyDescent="0.2">
      <c r="A33" t="s">
        <v>12</v>
      </c>
      <c r="B33" t="s">
        <v>13</v>
      </c>
      <c r="C33">
        <v>0.97</v>
      </c>
    </row>
    <row r="34" spans="1:3" x14ac:dyDescent="0.2">
      <c r="A34" t="s">
        <v>10</v>
      </c>
      <c r="B34" t="s">
        <v>13</v>
      </c>
      <c r="C34">
        <v>0.97</v>
      </c>
    </row>
    <row r="35" spans="1:3" x14ac:dyDescent="0.2">
      <c r="A35" t="s">
        <v>14</v>
      </c>
      <c r="B35" t="s">
        <v>13</v>
      </c>
      <c r="C35">
        <v>0.97</v>
      </c>
    </row>
    <row r="36" spans="1:3" x14ac:dyDescent="0.2">
      <c r="A36" t="s">
        <v>19</v>
      </c>
      <c r="B36" t="s">
        <v>20</v>
      </c>
      <c r="C36">
        <v>0.97</v>
      </c>
    </row>
    <row r="37" spans="1:3" x14ac:dyDescent="0.2">
      <c r="A37" t="s">
        <v>21</v>
      </c>
      <c r="B37" t="s">
        <v>20</v>
      </c>
      <c r="C37">
        <v>0.97</v>
      </c>
    </row>
    <row r="38" spans="1:3" x14ac:dyDescent="0.2">
      <c r="A38" t="s">
        <v>22</v>
      </c>
      <c r="B38" t="s">
        <v>20</v>
      </c>
      <c r="C38">
        <v>0.97</v>
      </c>
    </row>
    <row r="39" spans="1:3" x14ac:dyDescent="0.2">
      <c r="A39" t="s">
        <v>14</v>
      </c>
      <c r="B39" t="s">
        <v>20</v>
      </c>
      <c r="C39">
        <v>0.97</v>
      </c>
    </row>
    <row r="40" spans="1:3" x14ac:dyDescent="0.2">
      <c r="A40" t="s">
        <v>13</v>
      </c>
      <c r="B40" t="s">
        <v>12</v>
      </c>
      <c r="C40">
        <v>0.97</v>
      </c>
    </row>
    <row r="41" spans="1:3" x14ac:dyDescent="0.2">
      <c r="A41" t="s">
        <v>9</v>
      </c>
      <c r="B41" t="s">
        <v>12</v>
      </c>
      <c r="C41">
        <v>0.97</v>
      </c>
    </row>
    <row r="42" spans="1:3" x14ac:dyDescent="0.2">
      <c r="A42" t="s">
        <v>10</v>
      </c>
      <c r="B42" t="s">
        <v>12</v>
      </c>
      <c r="C42">
        <v>0.97</v>
      </c>
    </row>
    <row r="43" spans="1:3" x14ac:dyDescent="0.2">
      <c r="A43" t="s">
        <v>14</v>
      </c>
      <c r="B43" t="s">
        <v>12</v>
      </c>
      <c r="C43">
        <v>0.97</v>
      </c>
    </row>
    <row r="44" spans="1:3" x14ac:dyDescent="0.2">
      <c r="A44" t="s">
        <v>11</v>
      </c>
      <c r="B44" t="s">
        <v>12</v>
      </c>
      <c r="C44">
        <v>0.97</v>
      </c>
    </row>
    <row r="45" spans="1:3" x14ac:dyDescent="0.2">
      <c r="A45" t="s">
        <v>6</v>
      </c>
      <c r="B45" t="s">
        <v>7</v>
      </c>
      <c r="C45">
        <v>0.97</v>
      </c>
    </row>
    <row r="46" spans="1:3" x14ac:dyDescent="0.2">
      <c r="A46" t="s">
        <v>8</v>
      </c>
      <c r="B46" t="s">
        <v>7</v>
      </c>
      <c r="C46">
        <v>0.97</v>
      </c>
    </row>
    <row r="47" spans="1:3" x14ac:dyDescent="0.2">
      <c r="A47" t="s">
        <v>23</v>
      </c>
      <c r="B47" t="s">
        <v>7</v>
      </c>
      <c r="C47">
        <v>0.97</v>
      </c>
    </row>
    <row r="48" spans="1:3" x14ac:dyDescent="0.2">
      <c r="A48" t="s">
        <v>24</v>
      </c>
      <c r="B48" t="s">
        <v>7</v>
      </c>
      <c r="C48">
        <v>0.97</v>
      </c>
    </row>
    <row r="49" spans="1:3" x14ac:dyDescent="0.2">
      <c r="A49" t="s">
        <v>8</v>
      </c>
      <c r="B49" t="s">
        <v>25</v>
      </c>
      <c r="C49">
        <v>0.97</v>
      </c>
    </row>
    <row r="50" spans="1:3" x14ac:dyDescent="0.2">
      <c r="A50" t="s">
        <v>34</v>
      </c>
      <c r="B50" t="s">
        <v>25</v>
      </c>
      <c r="C50">
        <v>0.97</v>
      </c>
    </row>
    <row r="51" spans="1:3" x14ac:dyDescent="0.2">
      <c r="A51" t="s">
        <v>18</v>
      </c>
      <c r="B51" t="s">
        <v>25</v>
      </c>
      <c r="C51">
        <v>0.97</v>
      </c>
    </row>
    <row r="52" spans="1:3" x14ac:dyDescent="0.2">
      <c r="A52" t="s">
        <v>26</v>
      </c>
      <c r="B52" t="s">
        <v>25</v>
      </c>
      <c r="C52">
        <v>0.97</v>
      </c>
    </row>
    <row r="53" spans="1:3" x14ac:dyDescent="0.2">
      <c r="A53" t="s">
        <v>192</v>
      </c>
      <c r="B53" t="s">
        <v>25</v>
      </c>
      <c r="C53">
        <v>0.97</v>
      </c>
    </row>
    <row r="54" spans="1:3" x14ac:dyDescent="0.2">
      <c r="A54" t="s">
        <v>23</v>
      </c>
      <c r="B54" t="s">
        <v>25</v>
      </c>
      <c r="C54">
        <v>0.97</v>
      </c>
    </row>
    <row r="55" spans="1:3" x14ac:dyDescent="0.2">
      <c r="A55" t="s">
        <v>27</v>
      </c>
      <c r="B55" t="s">
        <v>25</v>
      </c>
      <c r="C55">
        <v>0.97</v>
      </c>
    </row>
    <row r="56" spans="1:3" x14ac:dyDescent="0.2">
      <c r="A56" t="s">
        <v>189</v>
      </c>
      <c r="B56" t="s">
        <v>184</v>
      </c>
      <c r="C56">
        <v>0.97</v>
      </c>
    </row>
    <row r="57" spans="1:3" x14ac:dyDescent="0.2">
      <c r="A57" t="s">
        <v>188</v>
      </c>
      <c r="B57" t="s">
        <v>184</v>
      </c>
      <c r="C57">
        <v>0.97</v>
      </c>
    </row>
    <row r="58" spans="1:3" x14ac:dyDescent="0.2">
      <c r="A58" t="s">
        <v>182</v>
      </c>
      <c r="B58" t="s">
        <v>184</v>
      </c>
      <c r="C58">
        <v>0.97</v>
      </c>
    </row>
    <row r="59" spans="1:3" x14ac:dyDescent="0.2">
      <c r="A59" t="s">
        <v>34</v>
      </c>
      <c r="B59" t="s">
        <v>184</v>
      </c>
      <c r="C59">
        <v>0.97</v>
      </c>
    </row>
    <row r="60" spans="1:3" x14ac:dyDescent="0.2">
      <c r="A60" t="s">
        <v>195</v>
      </c>
      <c r="B60" t="s">
        <v>184</v>
      </c>
      <c r="C60">
        <v>0.97</v>
      </c>
    </row>
    <row r="61" spans="1:3" x14ac:dyDescent="0.2">
      <c r="A61" t="s">
        <v>190</v>
      </c>
      <c r="B61" t="s">
        <v>184</v>
      </c>
      <c r="C61">
        <v>0.97</v>
      </c>
    </row>
    <row r="62" spans="1:3" x14ac:dyDescent="0.2">
      <c r="A62" t="s">
        <v>185</v>
      </c>
      <c r="B62" t="s">
        <v>184</v>
      </c>
      <c r="C62">
        <v>0.97</v>
      </c>
    </row>
    <row r="63" spans="1:3" x14ac:dyDescent="0.2">
      <c r="A63" t="s">
        <v>183</v>
      </c>
      <c r="B63" t="s">
        <v>184</v>
      </c>
      <c r="C63">
        <v>0.97</v>
      </c>
    </row>
    <row r="64" spans="1:3" x14ac:dyDescent="0.2">
      <c r="A64" t="s">
        <v>192</v>
      </c>
      <c r="B64" t="s">
        <v>184</v>
      </c>
      <c r="C64">
        <v>0.97</v>
      </c>
    </row>
    <row r="65" spans="1:3" x14ac:dyDescent="0.2">
      <c r="A65" t="s">
        <v>187</v>
      </c>
      <c r="B65" t="s">
        <v>184</v>
      </c>
      <c r="C65">
        <v>0.97</v>
      </c>
    </row>
    <row r="66" spans="1:3" x14ac:dyDescent="0.2">
      <c r="A66" t="s">
        <v>186</v>
      </c>
      <c r="B66" t="s">
        <v>184</v>
      </c>
      <c r="C66">
        <v>0.97</v>
      </c>
    </row>
    <row r="67" spans="1:3" x14ac:dyDescent="0.2">
      <c r="A67" t="s">
        <v>193</v>
      </c>
      <c r="B67" t="s">
        <v>184</v>
      </c>
      <c r="C67">
        <v>0.97</v>
      </c>
    </row>
    <row r="68" spans="1:3" x14ac:dyDescent="0.2">
      <c r="A68" t="s">
        <v>194</v>
      </c>
      <c r="B68" t="s">
        <v>184</v>
      </c>
      <c r="C68">
        <v>0.97</v>
      </c>
    </row>
    <row r="69" spans="1:3" x14ac:dyDescent="0.2">
      <c r="A69" t="s">
        <v>191</v>
      </c>
      <c r="B69" t="s">
        <v>184</v>
      </c>
      <c r="C69">
        <v>0.97</v>
      </c>
    </row>
    <row r="70" spans="1:3" x14ac:dyDescent="0.2">
      <c r="A70" t="s">
        <v>189</v>
      </c>
      <c r="B70" t="s">
        <v>188</v>
      </c>
      <c r="C70">
        <v>0.97</v>
      </c>
    </row>
    <row r="71" spans="1:3" x14ac:dyDescent="0.2">
      <c r="A71" t="s">
        <v>184</v>
      </c>
      <c r="B71" t="s">
        <v>188</v>
      </c>
      <c r="C71">
        <v>0.97</v>
      </c>
    </row>
    <row r="72" spans="1:3" x14ac:dyDescent="0.2">
      <c r="A72" t="s">
        <v>182</v>
      </c>
      <c r="B72" t="s">
        <v>188</v>
      </c>
      <c r="C72">
        <v>0.97</v>
      </c>
    </row>
    <row r="73" spans="1:3" x14ac:dyDescent="0.2">
      <c r="A73" t="s">
        <v>34</v>
      </c>
      <c r="B73" t="s">
        <v>188</v>
      </c>
      <c r="C73">
        <v>0.97</v>
      </c>
    </row>
    <row r="74" spans="1:3" x14ac:dyDescent="0.2">
      <c r="A74" t="s">
        <v>195</v>
      </c>
      <c r="B74" t="s">
        <v>188</v>
      </c>
      <c r="C74">
        <v>0.97</v>
      </c>
    </row>
    <row r="75" spans="1:3" x14ac:dyDescent="0.2">
      <c r="A75" t="s">
        <v>190</v>
      </c>
      <c r="B75" t="s">
        <v>188</v>
      </c>
      <c r="C75">
        <v>0.97</v>
      </c>
    </row>
    <row r="76" spans="1:3" x14ac:dyDescent="0.2">
      <c r="A76" t="s">
        <v>185</v>
      </c>
      <c r="B76" t="s">
        <v>188</v>
      </c>
      <c r="C76">
        <v>0.97</v>
      </c>
    </row>
    <row r="77" spans="1:3" x14ac:dyDescent="0.2">
      <c r="A77" t="s">
        <v>183</v>
      </c>
      <c r="B77" t="s">
        <v>188</v>
      </c>
      <c r="C77">
        <v>0.97</v>
      </c>
    </row>
    <row r="78" spans="1:3" x14ac:dyDescent="0.2">
      <c r="A78" t="s">
        <v>192</v>
      </c>
      <c r="B78" t="s">
        <v>188</v>
      </c>
      <c r="C78">
        <v>0.97</v>
      </c>
    </row>
    <row r="79" spans="1:3" x14ac:dyDescent="0.2">
      <c r="A79" t="s">
        <v>187</v>
      </c>
      <c r="B79" t="s">
        <v>188</v>
      </c>
      <c r="C79">
        <v>0.97</v>
      </c>
    </row>
    <row r="80" spans="1:3" x14ac:dyDescent="0.2">
      <c r="A80" t="s">
        <v>186</v>
      </c>
      <c r="B80" t="s">
        <v>188</v>
      </c>
      <c r="C80">
        <v>0.97</v>
      </c>
    </row>
    <row r="81" spans="1:3" x14ac:dyDescent="0.2">
      <c r="A81" t="s">
        <v>193</v>
      </c>
      <c r="B81" t="s">
        <v>188</v>
      </c>
      <c r="C81">
        <v>0.97</v>
      </c>
    </row>
    <row r="82" spans="1:3" x14ac:dyDescent="0.2">
      <c r="A82" t="s">
        <v>194</v>
      </c>
      <c r="B82" t="s">
        <v>188</v>
      </c>
      <c r="C82">
        <v>0.97</v>
      </c>
    </row>
    <row r="83" spans="1:3" x14ac:dyDescent="0.2">
      <c r="A83" t="s">
        <v>191</v>
      </c>
      <c r="B83" t="s">
        <v>188</v>
      </c>
      <c r="C83">
        <v>0.97</v>
      </c>
    </row>
    <row r="84" spans="1:3" x14ac:dyDescent="0.2">
      <c r="A84" t="s">
        <v>28</v>
      </c>
      <c r="B84" t="s">
        <v>29</v>
      </c>
      <c r="C84">
        <v>0.97</v>
      </c>
    </row>
    <row r="85" spans="1:3" x14ac:dyDescent="0.2">
      <c r="A85" t="s">
        <v>30</v>
      </c>
      <c r="B85" t="s">
        <v>29</v>
      </c>
      <c r="C85">
        <v>0.97</v>
      </c>
    </row>
    <row r="86" spans="1:3" x14ac:dyDescent="0.2">
      <c r="A86" t="s">
        <v>27</v>
      </c>
      <c r="B86" t="s">
        <v>29</v>
      </c>
      <c r="C86">
        <v>0.97</v>
      </c>
    </row>
    <row r="87" spans="1:3" x14ac:dyDescent="0.2">
      <c r="A87" t="s">
        <v>29</v>
      </c>
      <c r="B87" t="s">
        <v>28</v>
      </c>
      <c r="C87">
        <v>0.97</v>
      </c>
    </row>
    <row r="88" spans="1:3" x14ac:dyDescent="0.2">
      <c r="A88" t="s">
        <v>33</v>
      </c>
      <c r="B88" t="s">
        <v>28</v>
      </c>
      <c r="C88">
        <v>0.97</v>
      </c>
    </row>
    <row r="89" spans="1:3" x14ac:dyDescent="0.2">
      <c r="A89" t="s">
        <v>27</v>
      </c>
      <c r="B89" t="s">
        <v>28</v>
      </c>
      <c r="C89">
        <v>0.97</v>
      </c>
    </row>
    <row r="90" spans="1:3" x14ac:dyDescent="0.2">
      <c r="A90" t="s">
        <v>189</v>
      </c>
      <c r="B90" t="s">
        <v>182</v>
      </c>
      <c r="C90">
        <v>0.97</v>
      </c>
    </row>
    <row r="91" spans="1:3" x14ac:dyDescent="0.2">
      <c r="A91" t="s">
        <v>184</v>
      </c>
      <c r="B91" t="s">
        <v>182</v>
      </c>
      <c r="C91">
        <v>0.97</v>
      </c>
    </row>
    <row r="92" spans="1:3" x14ac:dyDescent="0.2">
      <c r="A92" t="s">
        <v>188</v>
      </c>
      <c r="B92" t="s">
        <v>182</v>
      </c>
      <c r="C92">
        <v>0.97</v>
      </c>
    </row>
    <row r="93" spans="1:3" x14ac:dyDescent="0.2">
      <c r="A93" t="s">
        <v>34</v>
      </c>
      <c r="B93" t="s">
        <v>182</v>
      </c>
      <c r="C93">
        <v>0.97</v>
      </c>
    </row>
    <row r="94" spans="1:3" x14ac:dyDescent="0.2">
      <c r="A94" t="s">
        <v>195</v>
      </c>
      <c r="B94" t="s">
        <v>182</v>
      </c>
      <c r="C94">
        <v>0.97</v>
      </c>
    </row>
    <row r="95" spans="1:3" x14ac:dyDescent="0.2">
      <c r="A95" t="s">
        <v>190</v>
      </c>
      <c r="B95" t="s">
        <v>182</v>
      </c>
      <c r="C95">
        <v>0.97</v>
      </c>
    </row>
    <row r="96" spans="1:3" x14ac:dyDescent="0.2">
      <c r="A96" t="s">
        <v>185</v>
      </c>
      <c r="B96" t="s">
        <v>182</v>
      </c>
      <c r="C96">
        <v>0.97</v>
      </c>
    </row>
    <row r="97" spans="1:3" x14ac:dyDescent="0.2">
      <c r="A97" t="s">
        <v>183</v>
      </c>
      <c r="B97" t="s">
        <v>182</v>
      </c>
      <c r="C97">
        <v>0.97</v>
      </c>
    </row>
    <row r="98" spans="1:3" x14ac:dyDescent="0.2">
      <c r="A98" t="s">
        <v>192</v>
      </c>
      <c r="B98" t="s">
        <v>182</v>
      </c>
      <c r="C98">
        <v>0.97</v>
      </c>
    </row>
    <row r="99" spans="1:3" x14ac:dyDescent="0.2">
      <c r="A99" t="s">
        <v>187</v>
      </c>
      <c r="B99" t="s">
        <v>182</v>
      </c>
      <c r="C99">
        <v>0.97</v>
      </c>
    </row>
    <row r="100" spans="1:3" x14ac:dyDescent="0.2">
      <c r="A100" t="s">
        <v>186</v>
      </c>
      <c r="B100" t="s">
        <v>182</v>
      </c>
      <c r="C100">
        <v>0.97</v>
      </c>
    </row>
    <row r="101" spans="1:3" x14ac:dyDescent="0.2">
      <c r="A101" t="s">
        <v>193</v>
      </c>
      <c r="B101" t="s">
        <v>182</v>
      </c>
      <c r="C101">
        <v>0.97</v>
      </c>
    </row>
    <row r="102" spans="1:3" x14ac:dyDescent="0.2">
      <c r="A102" t="s">
        <v>194</v>
      </c>
      <c r="B102" t="s">
        <v>182</v>
      </c>
      <c r="C102">
        <v>0.97</v>
      </c>
    </row>
    <row r="103" spans="1:3" x14ac:dyDescent="0.2">
      <c r="A103" t="s">
        <v>191</v>
      </c>
      <c r="B103" t="s">
        <v>182</v>
      </c>
      <c r="C103">
        <v>0.97</v>
      </c>
    </row>
    <row r="104" spans="1:3" x14ac:dyDescent="0.2">
      <c r="A104" t="s">
        <v>16</v>
      </c>
      <c r="B104" t="s">
        <v>15</v>
      </c>
      <c r="C104">
        <v>0.97</v>
      </c>
    </row>
    <row r="105" spans="1:3" x14ac:dyDescent="0.2">
      <c r="A105" t="s">
        <v>8</v>
      </c>
      <c r="B105" t="s">
        <v>15</v>
      </c>
      <c r="C105">
        <v>0.97</v>
      </c>
    </row>
    <row r="106" spans="1:3" x14ac:dyDescent="0.2">
      <c r="A106" t="s">
        <v>34</v>
      </c>
      <c r="B106" t="s">
        <v>15</v>
      </c>
      <c r="C106">
        <v>0.97</v>
      </c>
    </row>
    <row r="107" spans="1:3" x14ac:dyDescent="0.2">
      <c r="A107" t="s">
        <v>35</v>
      </c>
      <c r="B107" t="s">
        <v>15</v>
      </c>
      <c r="C107">
        <v>0.97</v>
      </c>
    </row>
    <row r="108" spans="1:3" x14ac:dyDescent="0.2">
      <c r="A108" t="s">
        <v>10</v>
      </c>
      <c r="B108" t="s">
        <v>15</v>
      </c>
      <c r="C108">
        <v>0.97</v>
      </c>
    </row>
    <row r="109" spans="1:3" x14ac:dyDescent="0.2">
      <c r="A109" t="s">
        <v>17</v>
      </c>
      <c r="B109" t="s">
        <v>15</v>
      </c>
      <c r="C109">
        <v>0.97</v>
      </c>
    </row>
    <row r="110" spans="1:3" x14ac:dyDescent="0.2">
      <c r="A110" t="s">
        <v>31</v>
      </c>
      <c r="B110" t="s">
        <v>15</v>
      </c>
      <c r="C110">
        <v>0.97</v>
      </c>
    </row>
    <row r="111" spans="1:3" x14ac:dyDescent="0.2">
      <c r="A111" t="s">
        <v>5</v>
      </c>
      <c r="B111" t="s">
        <v>15</v>
      </c>
      <c r="C111">
        <v>0.97</v>
      </c>
    </row>
    <row r="112" spans="1:3" x14ac:dyDescent="0.2">
      <c r="A112" t="s">
        <v>6</v>
      </c>
      <c r="B112" t="s">
        <v>8</v>
      </c>
      <c r="C112">
        <v>0.97</v>
      </c>
    </row>
    <row r="113" spans="1:3" x14ac:dyDescent="0.2">
      <c r="A113" t="s">
        <v>16</v>
      </c>
      <c r="B113" t="s">
        <v>8</v>
      </c>
      <c r="C113">
        <v>0.97</v>
      </c>
    </row>
    <row r="114" spans="1:3" x14ac:dyDescent="0.2">
      <c r="A114" t="s">
        <v>7</v>
      </c>
      <c r="B114" t="s">
        <v>8</v>
      </c>
      <c r="C114">
        <v>0.97</v>
      </c>
    </row>
    <row r="115" spans="1:3" x14ac:dyDescent="0.2">
      <c r="A115" t="s">
        <v>25</v>
      </c>
      <c r="B115" t="s">
        <v>8</v>
      </c>
      <c r="C115">
        <v>0.97</v>
      </c>
    </row>
    <row r="116" spans="1:3" x14ac:dyDescent="0.2">
      <c r="A116" t="s">
        <v>15</v>
      </c>
      <c r="B116" t="s">
        <v>8</v>
      </c>
      <c r="C116">
        <v>0.97</v>
      </c>
    </row>
    <row r="117" spans="1:3" x14ac:dyDescent="0.2">
      <c r="A117" t="s">
        <v>195</v>
      </c>
      <c r="B117" t="s">
        <v>8</v>
      </c>
      <c r="C117">
        <v>0.97</v>
      </c>
    </row>
    <row r="118" spans="1:3" x14ac:dyDescent="0.2">
      <c r="A118" t="s">
        <v>17</v>
      </c>
      <c r="B118" t="s">
        <v>8</v>
      </c>
      <c r="C118">
        <v>0.97</v>
      </c>
    </row>
    <row r="119" spans="1:3" x14ac:dyDescent="0.2">
      <c r="A119" t="s">
        <v>18</v>
      </c>
      <c r="B119" t="s">
        <v>8</v>
      </c>
      <c r="C119">
        <v>0.97</v>
      </c>
    </row>
    <row r="120" spans="1:3" x14ac:dyDescent="0.2">
      <c r="A120" t="s">
        <v>26</v>
      </c>
      <c r="B120" t="s">
        <v>8</v>
      </c>
      <c r="C120">
        <v>0.97</v>
      </c>
    </row>
    <row r="121" spans="1:3" x14ac:dyDescent="0.2">
      <c r="A121" t="s">
        <v>23</v>
      </c>
      <c r="B121" t="s">
        <v>8</v>
      </c>
      <c r="C121">
        <v>0.97</v>
      </c>
    </row>
    <row r="122" spans="1:3" x14ac:dyDescent="0.2">
      <c r="A122" t="s">
        <v>27</v>
      </c>
      <c r="B122" t="s">
        <v>8</v>
      </c>
      <c r="C122">
        <v>0.97</v>
      </c>
    </row>
    <row r="123" spans="1:3" x14ac:dyDescent="0.2">
      <c r="A123" t="s">
        <v>5</v>
      </c>
      <c r="B123" t="s">
        <v>8</v>
      </c>
      <c r="C123">
        <v>0.97</v>
      </c>
    </row>
    <row r="124" spans="1:3" x14ac:dyDescent="0.2">
      <c r="A124" t="s">
        <v>16</v>
      </c>
      <c r="B124" t="s">
        <v>34</v>
      </c>
      <c r="C124">
        <v>0.97</v>
      </c>
    </row>
    <row r="125" spans="1:3" x14ac:dyDescent="0.2">
      <c r="A125" t="s">
        <v>25</v>
      </c>
      <c r="B125" t="s">
        <v>34</v>
      </c>
      <c r="C125">
        <v>0.97</v>
      </c>
    </row>
    <row r="126" spans="1:3" x14ac:dyDescent="0.2">
      <c r="A126" t="s">
        <v>184</v>
      </c>
      <c r="B126" t="s">
        <v>34</v>
      </c>
      <c r="C126">
        <v>0.97</v>
      </c>
    </row>
    <row r="127" spans="1:3" x14ac:dyDescent="0.2">
      <c r="A127" t="s">
        <v>188</v>
      </c>
      <c r="B127" t="s">
        <v>34</v>
      </c>
      <c r="C127">
        <v>0.97</v>
      </c>
    </row>
    <row r="128" spans="1:3" x14ac:dyDescent="0.2">
      <c r="A128" t="s">
        <v>182</v>
      </c>
      <c r="B128" t="s">
        <v>34</v>
      </c>
      <c r="C128">
        <v>0.97</v>
      </c>
    </row>
    <row r="129" spans="1:3" x14ac:dyDescent="0.2">
      <c r="A129" t="s">
        <v>15</v>
      </c>
      <c r="B129" t="s">
        <v>34</v>
      </c>
      <c r="C129">
        <v>0.97</v>
      </c>
    </row>
    <row r="130" spans="1:3" x14ac:dyDescent="0.2">
      <c r="A130" t="s">
        <v>185</v>
      </c>
      <c r="B130" t="s">
        <v>34</v>
      </c>
      <c r="C130">
        <v>0.97</v>
      </c>
    </row>
    <row r="131" spans="1:3" x14ac:dyDescent="0.2">
      <c r="A131" t="s">
        <v>35</v>
      </c>
      <c r="B131" t="s">
        <v>34</v>
      </c>
      <c r="C131">
        <v>0.97</v>
      </c>
    </row>
    <row r="132" spans="1:3" x14ac:dyDescent="0.2">
      <c r="A132" t="s">
        <v>183</v>
      </c>
      <c r="B132" t="s">
        <v>34</v>
      </c>
      <c r="C132">
        <v>0.97</v>
      </c>
    </row>
    <row r="133" spans="1:3" x14ac:dyDescent="0.2">
      <c r="A133" t="s">
        <v>18</v>
      </c>
      <c r="B133" t="s">
        <v>34</v>
      </c>
      <c r="C133">
        <v>0.97</v>
      </c>
    </row>
    <row r="134" spans="1:3" x14ac:dyDescent="0.2">
      <c r="A134" t="s">
        <v>26</v>
      </c>
      <c r="B134" t="s">
        <v>34</v>
      </c>
      <c r="C134">
        <v>0.97</v>
      </c>
    </row>
    <row r="135" spans="1:3" x14ac:dyDescent="0.2">
      <c r="A135" t="s">
        <v>38</v>
      </c>
      <c r="B135" t="s">
        <v>34</v>
      </c>
      <c r="C135">
        <v>0.97</v>
      </c>
    </row>
    <row r="136" spans="1:3" x14ac:dyDescent="0.2">
      <c r="A136" t="s">
        <v>187</v>
      </c>
      <c r="B136" t="s">
        <v>34</v>
      </c>
      <c r="C136">
        <v>0.97</v>
      </c>
    </row>
    <row r="137" spans="1:3" x14ac:dyDescent="0.2">
      <c r="A137" t="s">
        <v>186</v>
      </c>
      <c r="B137" t="s">
        <v>34</v>
      </c>
      <c r="C137">
        <v>0.97</v>
      </c>
    </row>
    <row r="138" spans="1:3" x14ac:dyDescent="0.2">
      <c r="A138" t="s">
        <v>20</v>
      </c>
      <c r="B138" t="s">
        <v>19</v>
      </c>
      <c r="C138">
        <v>0.97</v>
      </c>
    </row>
    <row r="139" spans="1:3" x14ac:dyDescent="0.2">
      <c r="A139" t="s">
        <v>10</v>
      </c>
      <c r="B139" t="s">
        <v>19</v>
      </c>
      <c r="C139">
        <v>0.97</v>
      </c>
    </row>
    <row r="140" spans="1:3" x14ac:dyDescent="0.2">
      <c r="A140" t="s">
        <v>21</v>
      </c>
      <c r="B140" t="s">
        <v>19</v>
      </c>
      <c r="C140">
        <v>0.97</v>
      </c>
    </row>
    <row r="141" spans="1:3" x14ac:dyDescent="0.2">
      <c r="A141" t="s">
        <v>189</v>
      </c>
      <c r="B141" t="s">
        <v>195</v>
      </c>
      <c r="C141">
        <v>0.97</v>
      </c>
    </row>
    <row r="142" spans="1:3" x14ac:dyDescent="0.2">
      <c r="A142" t="s">
        <v>184</v>
      </c>
      <c r="B142" t="s">
        <v>195</v>
      </c>
      <c r="C142">
        <v>0.97</v>
      </c>
    </row>
    <row r="143" spans="1:3" x14ac:dyDescent="0.2">
      <c r="A143" t="s">
        <v>188</v>
      </c>
      <c r="B143" t="s">
        <v>195</v>
      </c>
      <c r="C143">
        <v>0.97</v>
      </c>
    </row>
    <row r="144" spans="1:3" x14ac:dyDescent="0.2">
      <c r="A144" t="s">
        <v>182</v>
      </c>
      <c r="B144" t="s">
        <v>195</v>
      </c>
      <c r="C144">
        <v>0.97</v>
      </c>
    </row>
    <row r="145" spans="1:3" x14ac:dyDescent="0.2">
      <c r="A145" t="s">
        <v>8</v>
      </c>
      <c r="B145" t="s">
        <v>195</v>
      </c>
      <c r="C145">
        <v>0.97</v>
      </c>
    </row>
    <row r="146" spans="1:3" x14ac:dyDescent="0.2">
      <c r="A146" t="s">
        <v>190</v>
      </c>
      <c r="B146" t="s">
        <v>195</v>
      </c>
      <c r="C146">
        <v>0.97</v>
      </c>
    </row>
    <row r="147" spans="1:3" x14ac:dyDescent="0.2">
      <c r="A147" t="s">
        <v>185</v>
      </c>
      <c r="B147" t="s">
        <v>195</v>
      </c>
      <c r="C147">
        <v>0.97</v>
      </c>
    </row>
    <row r="148" spans="1:3" x14ac:dyDescent="0.2">
      <c r="A148" t="s">
        <v>183</v>
      </c>
      <c r="B148" t="s">
        <v>195</v>
      </c>
      <c r="C148">
        <v>0.97</v>
      </c>
    </row>
    <row r="149" spans="1:3" x14ac:dyDescent="0.2">
      <c r="A149" t="s">
        <v>18</v>
      </c>
      <c r="B149" t="s">
        <v>195</v>
      </c>
      <c r="C149">
        <v>0.97</v>
      </c>
    </row>
    <row r="150" spans="1:3" x14ac:dyDescent="0.2">
      <c r="A150" t="s">
        <v>192</v>
      </c>
      <c r="B150" t="s">
        <v>195</v>
      </c>
      <c r="C150">
        <v>0.97</v>
      </c>
    </row>
    <row r="151" spans="1:3" x14ac:dyDescent="0.2">
      <c r="A151" t="s">
        <v>187</v>
      </c>
      <c r="B151" t="s">
        <v>195</v>
      </c>
      <c r="C151">
        <v>0.97</v>
      </c>
    </row>
    <row r="152" spans="1:3" x14ac:dyDescent="0.2">
      <c r="A152" t="s">
        <v>186</v>
      </c>
      <c r="B152" t="s">
        <v>195</v>
      </c>
      <c r="C152">
        <v>0.97</v>
      </c>
    </row>
    <row r="153" spans="1:3" x14ac:dyDescent="0.2">
      <c r="A153" t="s">
        <v>193</v>
      </c>
      <c r="B153" t="s">
        <v>195</v>
      </c>
      <c r="C153">
        <v>0.97</v>
      </c>
    </row>
    <row r="154" spans="1:3" x14ac:dyDescent="0.2">
      <c r="A154" t="s">
        <v>194</v>
      </c>
      <c r="B154" t="s">
        <v>195</v>
      </c>
      <c r="C154">
        <v>0.97</v>
      </c>
    </row>
    <row r="155" spans="1:3" x14ac:dyDescent="0.2">
      <c r="A155" t="s">
        <v>191</v>
      </c>
      <c r="B155" t="s">
        <v>195</v>
      </c>
      <c r="C155">
        <v>0.97</v>
      </c>
    </row>
    <row r="156" spans="1:3" x14ac:dyDescent="0.2">
      <c r="A156" t="s">
        <v>16</v>
      </c>
      <c r="B156" s="30" t="s">
        <v>190</v>
      </c>
      <c r="C156">
        <v>0.97</v>
      </c>
    </row>
    <row r="157" spans="1:3" x14ac:dyDescent="0.2">
      <c r="A157" t="s">
        <v>189</v>
      </c>
      <c r="B157" t="s">
        <v>190</v>
      </c>
      <c r="C157">
        <v>0.97</v>
      </c>
    </row>
    <row r="158" spans="1:3" x14ac:dyDescent="0.2">
      <c r="A158" t="s">
        <v>184</v>
      </c>
      <c r="B158" t="s">
        <v>190</v>
      </c>
      <c r="C158">
        <v>0.97</v>
      </c>
    </row>
    <row r="159" spans="1:3" x14ac:dyDescent="0.2">
      <c r="A159" t="s">
        <v>188</v>
      </c>
      <c r="B159" t="s">
        <v>190</v>
      </c>
      <c r="C159">
        <v>0.97</v>
      </c>
    </row>
    <row r="160" spans="1:3" x14ac:dyDescent="0.2">
      <c r="A160" t="s">
        <v>182</v>
      </c>
      <c r="B160" t="s">
        <v>190</v>
      </c>
      <c r="C160">
        <v>0.97</v>
      </c>
    </row>
    <row r="161" spans="1:3" x14ac:dyDescent="0.2">
      <c r="A161" t="s">
        <v>195</v>
      </c>
      <c r="B161" t="s">
        <v>190</v>
      </c>
      <c r="C161">
        <v>0.97</v>
      </c>
    </row>
    <row r="162" spans="1:3" x14ac:dyDescent="0.2">
      <c r="A162" t="s">
        <v>185</v>
      </c>
      <c r="B162" t="s">
        <v>190</v>
      </c>
      <c r="C162">
        <v>0.97</v>
      </c>
    </row>
    <row r="163" spans="1:3" x14ac:dyDescent="0.2">
      <c r="A163" t="s">
        <v>183</v>
      </c>
      <c r="B163" t="s">
        <v>190</v>
      </c>
      <c r="C163">
        <v>0.97</v>
      </c>
    </row>
    <row r="164" spans="1:3" x14ac:dyDescent="0.2">
      <c r="A164" t="s">
        <v>18</v>
      </c>
      <c r="B164" t="s">
        <v>190</v>
      </c>
      <c r="C164">
        <v>0.97</v>
      </c>
    </row>
    <row r="165" spans="1:3" x14ac:dyDescent="0.2">
      <c r="A165" t="s">
        <v>192</v>
      </c>
      <c r="B165" t="s">
        <v>190</v>
      </c>
      <c r="C165">
        <v>0.97</v>
      </c>
    </row>
    <row r="166" spans="1:3" x14ac:dyDescent="0.2">
      <c r="A166" t="s">
        <v>187</v>
      </c>
      <c r="B166" t="s">
        <v>190</v>
      </c>
      <c r="C166">
        <v>0.97</v>
      </c>
    </row>
    <row r="167" spans="1:3" x14ac:dyDescent="0.2">
      <c r="A167" t="s">
        <v>186</v>
      </c>
      <c r="B167" t="s">
        <v>190</v>
      </c>
      <c r="C167">
        <v>0.97</v>
      </c>
    </row>
    <row r="168" spans="1:3" x14ac:dyDescent="0.2">
      <c r="A168" t="s">
        <v>193</v>
      </c>
      <c r="B168" t="s">
        <v>190</v>
      </c>
      <c r="C168">
        <v>0.97</v>
      </c>
    </row>
    <row r="169" spans="1:3" x14ac:dyDescent="0.2">
      <c r="A169" t="s">
        <v>194</v>
      </c>
      <c r="B169" t="s">
        <v>190</v>
      </c>
      <c r="C169">
        <v>0.97</v>
      </c>
    </row>
    <row r="170" spans="1:3" x14ac:dyDescent="0.2">
      <c r="A170" t="s">
        <v>191</v>
      </c>
      <c r="B170" t="s">
        <v>190</v>
      </c>
      <c r="C170">
        <v>0.97</v>
      </c>
    </row>
    <row r="171" spans="1:3" x14ac:dyDescent="0.2">
      <c r="A171" t="s">
        <v>189</v>
      </c>
      <c r="B171" t="s">
        <v>185</v>
      </c>
      <c r="C171">
        <v>0.97</v>
      </c>
    </row>
    <row r="172" spans="1:3" x14ac:dyDescent="0.2">
      <c r="A172" t="s">
        <v>184</v>
      </c>
      <c r="B172" t="s">
        <v>185</v>
      </c>
      <c r="C172">
        <v>0.97</v>
      </c>
    </row>
    <row r="173" spans="1:3" x14ac:dyDescent="0.2">
      <c r="A173" t="s">
        <v>188</v>
      </c>
      <c r="B173" t="s">
        <v>185</v>
      </c>
      <c r="C173">
        <v>0.97</v>
      </c>
    </row>
    <row r="174" spans="1:3" x14ac:dyDescent="0.2">
      <c r="A174" t="s">
        <v>182</v>
      </c>
      <c r="B174" t="s">
        <v>185</v>
      </c>
      <c r="C174">
        <v>0.97</v>
      </c>
    </row>
    <row r="175" spans="1:3" x14ac:dyDescent="0.2">
      <c r="A175" t="s">
        <v>34</v>
      </c>
      <c r="B175" t="s">
        <v>185</v>
      </c>
      <c r="C175">
        <v>0.97</v>
      </c>
    </row>
    <row r="176" spans="1:3" x14ac:dyDescent="0.2">
      <c r="A176" t="s">
        <v>195</v>
      </c>
      <c r="B176" t="s">
        <v>185</v>
      </c>
      <c r="C176">
        <v>0.97</v>
      </c>
    </row>
    <row r="177" spans="1:3" x14ac:dyDescent="0.2">
      <c r="A177" t="s">
        <v>190</v>
      </c>
      <c r="B177" t="s">
        <v>185</v>
      </c>
      <c r="C177">
        <v>0.97</v>
      </c>
    </row>
    <row r="178" spans="1:3" x14ac:dyDescent="0.2">
      <c r="A178" t="s">
        <v>183</v>
      </c>
      <c r="B178" t="s">
        <v>185</v>
      </c>
      <c r="C178">
        <v>0.97</v>
      </c>
    </row>
    <row r="179" spans="1:3" x14ac:dyDescent="0.2">
      <c r="A179" t="s">
        <v>192</v>
      </c>
      <c r="B179" t="s">
        <v>185</v>
      </c>
      <c r="C179">
        <v>0.97</v>
      </c>
    </row>
    <row r="180" spans="1:3" x14ac:dyDescent="0.2">
      <c r="A180" t="s">
        <v>187</v>
      </c>
      <c r="B180" t="s">
        <v>185</v>
      </c>
      <c r="C180">
        <v>0.97</v>
      </c>
    </row>
    <row r="181" spans="1:3" x14ac:dyDescent="0.2">
      <c r="A181" t="s">
        <v>186</v>
      </c>
      <c r="B181" t="s">
        <v>185</v>
      </c>
      <c r="C181">
        <v>0.97</v>
      </c>
    </row>
    <row r="182" spans="1:3" x14ac:dyDescent="0.2">
      <c r="A182" t="s">
        <v>193</v>
      </c>
      <c r="B182" t="s">
        <v>185</v>
      </c>
      <c r="C182">
        <v>0.97</v>
      </c>
    </row>
    <row r="183" spans="1:3" x14ac:dyDescent="0.2">
      <c r="A183" t="s">
        <v>194</v>
      </c>
      <c r="B183" t="s">
        <v>185</v>
      </c>
      <c r="C183">
        <v>0.97</v>
      </c>
    </row>
    <row r="184" spans="1:3" x14ac:dyDescent="0.2">
      <c r="A184" t="s">
        <v>191</v>
      </c>
      <c r="B184" t="s">
        <v>185</v>
      </c>
      <c r="C184">
        <v>0.97</v>
      </c>
    </row>
    <row r="185" spans="1:3" x14ac:dyDescent="0.2">
      <c r="A185" t="s">
        <v>6</v>
      </c>
      <c r="B185" t="s">
        <v>9</v>
      </c>
      <c r="C185">
        <v>0.97</v>
      </c>
    </row>
    <row r="186" spans="1:3" x14ac:dyDescent="0.2">
      <c r="A186" t="s">
        <v>12</v>
      </c>
      <c r="B186" t="s">
        <v>9</v>
      </c>
      <c r="C186">
        <v>0.97</v>
      </c>
    </row>
    <row r="187" spans="1:3" x14ac:dyDescent="0.2">
      <c r="A187" t="s">
        <v>22</v>
      </c>
      <c r="B187" t="s">
        <v>9</v>
      </c>
      <c r="C187">
        <v>0.97</v>
      </c>
    </row>
    <row r="188" spans="1:3" x14ac:dyDescent="0.2">
      <c r="A188" t="s">
        <v>14</v>
      </c>
      <c r="B188" t="s">
        <v>9</v>
      </c>
      <c r="C188">
        <v>0.97</v>
      </c>
    </row>
    <row r="189" spans="1:3" x14ac:dyDescent="0.2">
      <c r="A189" t="s">
        <v>24</v>
      </c>
      <c r="B189" t="s">
        <v>9</v>
      </c>
      <c r="C189">
        <v>0.97</v>
      </c>
    </row>
    <row r="190" spans="1:3" x14ac:dyDescent="0.2">
      <c r="A190" t="s">
        <v>11</v>
      </c>
      <c r="B190" t="s">
        <v>9</v>
      </c>
      <c r="C190">
        <v>0.97</v>
      </c>
    </row>
    <row r="191" spans="1:3" x14ac:dyDescent="0.2">
      <c r="A191" t="s">
        <v>15</v>
      </c>
      <c r="B191" t="s">
        <v>35</v>
      </c>
      <c r="C191">
        <v>0.97</v>
      </c>
    </row>
    <row r="192" spans="1:3" x14ac:dyDescent="0.2">
      <c r="A192" t="s">
        <v>34</v>
      </c>
      <c r="B192" t="s">
        <v>35</v>
      </c>
      <c r="C192">
        <v>0.97</v>
      </c>
    </row>
    <row r="193" spans="1:3" x14ac:dyDescent="0.2">
      <c r="A193" t="s">
        <v>31</v>
      </c>
      <c r="B193" t="s">
        <v>35</v>
      </c>
      <c r="C193">
        <v>0.97</v>
      </c>
    </row>
    <row r="194" spans="1:3" x14ac:dyDescent="0.2">
      <c r="A194" t="s">
        <v>6</v>
      </c>
      <c r="B194" t="s">
        <v>10</v>
      </c>
      <c r="C194">
        <v>0.97</v>
      </c>
    </row>
    <row r="195" spans="1:3" x14ac:dyDescent="0.2">
      <c r="A195" t="s">
        <v>13</v>
      </c>
      <c r="B195" t="s">
        <v>10</v>
      </c>
      <c r="C195">
        <v>0.97</v>
      </c>
    </row>
    <row r="196" spans="1:3" x14ac:dyDescent="0.2">
      <c r="A196" t="s">
        <v>12</v>
      </c>
      <c r="B196" t="s">
        <v>10</v>
      </c>
      <c r="C196">
        <v>0.97</v>
      </c>
    </row>
    <row r="197" spans="1:3" x14ac:dyDescent="0.2">
      <c r="A197" t="s">
        <v>15</v>
      </c>
      <c r="B197" t="s">
        <v>10</v>
      </c>
      <c r="C197">
        <v>0.97</v>
      </c>
    </row>
    <row r="198" spans="1:3" x14ac:dyDescent="0.2">
      <c r="A198" t="s">
        <v>19</v>
      </c>
      <c r="B198" t="s">
        <v>10</v>
      </c>
      <c r="C198">
        <v>0.97</v>
      </c>
    </row>
    <row r="199" spans="1:3" x14ac:dyDescent="0.2">
      <c r="A199" t="s">
        <v>11</v>
      </c>
      <c r="B199" t="s">
        <v>10</v>
      </c>
      <c r="C199">
        <v>0.97</v>
      </c>
    </row>
    <row r="200" spans="1:3" x14ac:dyDescent="0.2">
      <c r="A200" t="s">
        <v>5</v>
      </c>
      <c r="B200" t="s">
        <v>10</v>
      </c>
      <c r="C200">
        <v>0.97</v>
      </c>
    </row>
    <row r="201" spans="1:3" x14ac:dyDescent="0.2">
      <c r="A201" t="s">
        <v>29</v>
      </c>
      <c r="B201" t="s">
        <v>30</v>
      </c>
      <c r="C201">
        <v>0.97</v>
      </c>
    </row>
    <row r="202" spans="1:3" x14ac:dyDescent="0.2">
      <c r="A202" t="s">
        <v>36</v>
      </c>
      <c r="B202" t="s">
        <v>30</v>
      </c>
      <c r="C202">
        <v>0.97</v>
      </c>
    </row>
    <row r="203" spans="1:3" x14ac:dyDescent="0.2">
      <c r="A203" t="s">
        <v>27</v>
      </c>
      <c r="B203" t="s">
        <v>30</v>
      </c>
      <c r="C203">
        <v>0.97</v>
      </c>
    </row>
    <row r="204" spans="1:3" x14ac:dyDescent="0.2">
      <c r="A204" t="s">
        <v>30</v>
      </c>
      <c r="B204" t="s">
        <v>36</v>
      </c>
      <c r="C204">
        <v>0.97</v>
      </c>
    </row>
    <row r="205" spans="1:3" x14ac:dyDescent="0.2">
      <c r="A205" t="s">
        <v>23</v>
      </c>
      <c r="B205" t="s">
        <v>36</v>
      </c>
      <c r="C205">
        <v>0.97</v>
      </c>
    </row>
    <row r="206" spans="1:3" x14ac:dyDescent="0.2">
      <c r="A206" t="s">
        <v>27</v>
      </c>
      <c r="B206" t="s">
        <v>36</v>
      </c>
      <c r="C206">
        <v>0.97</v>
      </c>
    </row>
    <row r="207" spans="1:3" x14ac:dyDescent="0.2">
      <c r="A207" t="s">
        <v>16</v>
      </c>
      <c r="B207" t="s">
        <v>17</v>
      </c>
      <c r="C207">
        <v>0.97</v>
      </c>
    </row>
    <row r="208" spans="1:3" x14ac:dyDescent="0.2">
      <c r="A208" t="s">
        <v>15</v>
      </c>
      <c r="B208" t="s">
        <v>17</v>
      </c>
      <c r="C208">
        <v>0.97</v>
      </c>
    </row>
    <row r="209" spans="1:3" x14ac:dyDescent="0.2">
      <c r="A209" t="s">
        <v>8</v>
      </c>
      <c r="B209" t="s">
        <v>17</v>
      </c>
      <c r="C209">
        <v>0.97</v>
      </c>
    </row>
    <row r="210" spans="1:3" x14ac:dyDescent="0.2">
      <c r="A210" t="s">
        <v>20</v>
      </c>
      <c r="B210" t="s">
        <v>21</v>
      </c>
      <c r="C210">
        <v>0.97</v>
      </c>
    </row>
    <row r="211" spans="1:3" x14ac:dyDescent="0.2">
      <c r="A211" t="s">
        <v>19</v>
      </c>
      <c r="B211" t="s">
        <v>21</v>
      </c>
      <c r="C211">
        <v>0.97</v>
      </c>
    </row>
    <row r="212" spans="1:3" x14ac:dyDescent="0.2">
      <c r="A212" t="s">
        <v>14</v>
      </c>
      <c r="B212" t="s">
        <v>21</v>
      </c>
      <c r="C212">
        <v>0.97</v>
      </c>
    </row>
    <row r="213" spans="1:3" x14ac:dyDescent="0.2">
      <c r="A213" t="s">
        <v>189</v>
      </c>
      <c r="B213" t="s">
        <v>183</v>
      </c>
      <c r="C213">
        <v>0.97</v>
      </c>
    </row>
    <row r="214" spans="1:3" x14ac:dyDescent="0.2">
      <c r="A214" t="s">
        <v>184</v>
      </c>
      <c r="B214" t="s">
        <v>183</v>
      </c>
      <c r="C214">
        <v>0.97</v>
      </c>
    </row>
    <row r="215" spans="1:3" x14ac:dyDescent="0.2">
      <c r="A215" t="s">
        <v>188</v>
      </c>
      <c r="B215" t="s">
        <v>183</v>
      </c>
      <c r="C215">
        <v>0.97</v>
      </c>
    </row>
    <row r="216" spans="1:3" x14ac:dyDescent="0.2">
      <c r="A216" t="s">
        <v>182</v>
      </c>
      <c r="B216" t="s">
        <v>183</v>
      </c>
      <c r="C216">
        <v>0.97</v>
      </c>
    </row>
    <row r="217" spans="1:3" x14ac:dyDescent="0.2">
      <c r="A217" t="s">
        <v>34</v>
      </c>
      <c r="B217" t="s">
        <v>183</v>
      </c>
      <c r="C217">
        <v>0.97</v>
      </c>
    </row>
    <row r="218" spans="1:3" x14ac:dyDescent="0.2">
      <c r="A218" t="s">
        <v>195</v>
      </c>
      <c r="B218" t="s">
        <v>183</v>
      </c>
      <c r="C218">
        <v>0.97</v>
      </c>
    </row>
    <row r="219" spans="1:3" x14ac:dyDescent="0.2">
      <c r="A219" t="s">
        <v>190</v>
      </c>
      <c r="B219" t="s">
        <v>183</v>
      </c>
      <c r="C219">
        <v>0.97</v>
      </c>
    </row>
    <row r="220" spans="1:3" x14ac:dyDescent="0.2">
      <c r="A220" t="s">
        <v>185</v>
      </c>
      <c r="B220" t="s">
        <v>183</v>
      </c>
      <c r="C220">
        <v>0.97</v>
      </c>
    </row>
    <row r="221" spans="1:3" x14ac:dyDescent="0.2">
      <c r="A221" t="s">
        <v>192</v>
      </c>
      <c r="B221" t="s">
        <v>183</v>
      </c>
      <c r="C221">
        <v>0.97</v>
      </c>
    </row>
    <row r="222" spans="1:3" x14ac:dyDescent="0.2">
      <c r="A222" t="s">
        <v>187</v>
      </c>
      <c r="B222" t="s">
        <v>183</v>
      </c>
      <c r="C222">
        <v>0.97</v>
      </c>
    </row>
    <row r="223" spans="1:3" x14ac:dyDescent="0.2">
      <c r="A223" t="s">
        <v>186</v>
      </c>
      <c r="B223" t="s">
        <v>183</v>
      </c>
      <c r="C223">
        <v>0.97</v>
      </c>
    </row>
    <row r="224" spans="1:3" x14ac:dyDescent="0.2">
      <c r="A224" t="s">
        <v>193</v>
      </c>
      <c r="B224" t="s">
        <v>183</v>
      </c>
      <c r="C224">
        <v>0.97</v>
      </c>
    </row>
    <row r="225" spans="1:3" x14ac:dyDescent="0.2">
      <c r="A225" t="s">
        <v>194</v>
      </c>
      <c r="B225" t="s">
        <v>183</v>
      </c>
      <c r="C225">
        <v>0.97</v>
      </c>
    </row>
    <row r="226" spans="1:3" x14ac:dyDescent="0.2">
      <c r="A226" t="s">
        <v>191</v>
      </c>
      <c r="B226" t="s">
        <v>183</v>
      </c>
      <c r="C226">
        <v>0.97</v>
      </c>
    </row>
    <row r="227" spans="1:3" x14ac:dyDescent="0.2">
      <c r="A227" t="s">
        <v>16</v>
      </c>
      <c r="B227" t="s">
        <v>18</v>
      </c>
      <c r="C227">
        <v>0.97</v>
      </c>
    </row>
    <row r="228" spans="1:3" x14ac:dyDescent="0.2">
      <c r="A228" t="s">
        <v>189</v>
      </c>
      <c r="B228" t="s">
        <v>18</v>
      </c>
      <c r="C228">
        <v>0.97</v>
      </c>
    </row>
    <row r="229" spans="1:3" x14ac:dyDescent="0.2">
      <c r="A229" t="s">
        <v>25</v>
      </c>
      <c r="B229" t="s">
        <v>18</v>
      </c>
      <c r="C229">
        <v>0.97</v>
      </c>
    </row>
    <row r="230" spans="1:3" x14ac:dyDescent="0.2">
      <c r="A230" t="s">
        <v>8</v>
      </c>
      <c r="B230" t="s">
        <v>18</v>
      </c>
      <c r="C230">
        <v>0.97</v>
      </c>
    </row>
    <row r="231" spans="1:3" x14ac:dyDescent="0.2">
      <c r="A231" t="s">
        <v>34</v>
      </c>
      <c r="B231" t="s">
        <v>18</v>
      </c>
      <c r="C231">
        <v>0.97</v>
      </c>
    </row>
    <row r="232" spans="1:3" x14ac:dyDescent="0.2">
      <c r="A232" t="s">
        <v>195</v>
      </c>
      <c r="B232" t="s">
        <v>18</v>
      </c>
      <c r="C232">
        <v>0.97</v>
      </c>
    </row>
    <row r="233" spans="1:3" x14ac:dyDescent="0.2">
      <c r="A233" t="s">
        <v>190</v>
      </c>
      <c r="B233" t="s">
        <v>18</v>
      </c>
      <c r="C233">
        <v>0.97</v>
      </c>
    </row>
    <row r="234" spans="1:3" x14ac:dyDescent="0.2">
      <c r="A234" t="s">
        <v>26</v>
      </c>
      <c r="B234" t="s">
        <v>18</v>
      </c>
      <c r="C234">
        <v>0.97</v>
      </c>
    </row>
    <row r="235" spans="1:3" x14ac:dyDescent="0.2">
      <c r="A235" t="s">
        <v>26</v>
      </c>
      <c r="B235" t="s">
        <v>37</v>
      </c>
      <c r="C235">
        <v>0.97</v>
      </c>
    </row>
    <row r="236" spans="1:3" x14ac:dyDescent="0.2">
      <c r="A236" t="s">
        <v>39</v>
      </c>
      <c r="B236" t="s">
        <v>37</v>
      </c>
      <c r="C236">
        <v>0.97</v>
      </c>
    </row>
    <row r="237" spans="1:3" x14ac:dyDescent="0.2">
      <c r="A237" t="s">
        <v>38</v>
      </c>
      <c r="B237" t="s">
        <v>37</v>
      </c>
      <c r="C237">
        <v>0.97</v>
      </c>
    </row>
    <row r="238" spans="1:3" x14ac:dyDescent="0.2">
      <c r="A238" t="s">
        <v>27</v>
      </c>
      <c r="B238" t="s">
        <v>37</v>
      </c>
      <c r="C238">
        <v>0.97</v>
      </c>
    </row>
    <row r="239" spans="1:3" x14ac:dyDescent="0.2">
      <c r="A239" t="s">
        <v>25</v>
      </c>
      <c r="B239" t="s">
        <v>26</v>
      </c>
      <c r="C239">
        <v>0.97</v>
      </c>
    </row>
    <row r="240" spans="1:3" x14ac:dyDescent="0.2">
      <c r="A240" t="s">
        <v>8</v>
      </c>
      <c r="B240" t="s">
        <v>26</v>
      </c>
      <c r="C240">
        <v>0.97</v>
      </c>
    </row>
    <row r="241" spans="1:3" x14ac:dyDescent="0.2">
      <c r="A241" t="s">
        <v>34</v>
      </c>
      <c r="B241" t="s">
        <v>26</v>
      </c>
      <c r="C241">
        <v>0.97</v>
      </c>
    </row>
    <row r="242" spans="1:3" x14ac:dyDescent="0.2">
      <c r="A242" t="s">
        <v>18</v>
      </c>
      <c r="B242" t="s">
        <v>26</v>
      </c>
      <c r="C242">
        <v>0.97</v>
      </c>
    </row>
    <row r="243" spans="1:3" x14ac:dyDescent="0.2">
      <c r="A243" t="s">
        <v>37</v>
      </c>
      <c r="B243" t="s">
        <v>26</v>
      </c>
      <c r="C243">
        <v>0.97</v>
      </c>
    </row>
    <row r="244" spans="1:3" x14ac:dyDescent="0.2">
      <c r="A244" t="s">
        <v>38</v>
      </c>
      <c r="B244" t="s">
        <v>26</v>
      </c>
      <c r="C244">
        <v>0.97</v>
      </c>
    </row>
    <row r="245" spans="1:3" x14ac:dyDescent="0.2">
      <c r="A245" t="s">
        <v>193</v>
      </c>
      <c r="B245" t="s">
        <v>26</v>
      </c>
      <c r="C245">
        <v>0.97</v>
      </c>
    </row>
    <row r="246" spans="1:3" x14ac:dyDescent="0.2">
      <c r="A246" t="s">
        <v>194</v>
      </c>
      <c r="B246" t="s">
        <v>26</v>
      </c>
      <c r="C246">
        <v>0.97</v>
      </c>
    </row>
    <row r="247" spans="1:3" x14ac:dyDescent="0.2">
      <c r="A247" t="s">
        <v>191</v>
      </c>
      <c r="B247" t="s">
        <v>26</v>
      </c>
      <c r="C247">
        <v>0.97</v>
      </c>
    </row>
    <row r="248" spans="1:3" x14ac:dyDescent="0.2">
      <c r="A248" t="s">
        <v>37</v>
      </c>
      <c r="B248" t="s">
        <v>39</v>
      </c>
      <c r="C248">
        <v>0.97</v>
      </c>
    </row>
    <row r="249" spans="1:3" x14ac:dyDescent="0.2">
      <c r="A249" t="s">
        <v>33</v>
      </c>
      <c r="B249" t="s">
        <v>39</v>
      </c>
      <c r="C249">
        <v>0.97</v>
      </c>
    </row>
    <row r="250" spans="1:3" x14ac:dyDescent="0.2">
      <c r="A250" t="s">
        <v>38</v>
      </c>
      <c r="B250" t="s">
        <v>39</v>
      </c>
      <c r="C250">
        <v>0.97</v>
      </c>
    </row>
    <row r="251" spans="1:3" x14ac:dyDescent="0.2">
      <c r="A251" t="s">
        <v>27</v>
      </c>
      <c r="B251" t="s">
        <v>39</v>
      </c>
      <c r="C251">
        <v>0.97</v>
      </c>
    </row>
    <row r="252" spans="1:3" x14ac:dyDescent="0.2">
      <c r="A252" t="s">
        <v>28</v>
      </c>
      <c r="B252" t="s">
        <v>33</v>
      </c>
      <c r="C252">
        <v>0.97</v>
      </c>
    </row>
    <row r="253" spans="1:3" x14ac:dyDescent="0.2">
      <c r="A253" t="s">
        <v>39</v>
      </c>
      <c r="B253" t="s">
        <v>33</v>
      </c>
      <c r="C253">
        <v>0.97</v>
      </c>
    </row>
    <row r="254" spans="1:3" x14ac:dyDescent="0.2">
      <c r="A254" t="s">
        <v>27</v>
      </c>
      <c r="B254" t="s">
        <v>33</v>
      </c>
      <c r="C254">
        <v>0.97</v>
      </c>
    </row>
    <row r="255" spans="1:3" x14ac:dyDescent="0.2">
      <c r="A255" t="s">
        <v>34</v>
      </c>
      <c r="B255" t="s">
        <v>38</v>
      </c>
      <c r="C255">
        <v>0.97</v>
      </c>
    </row>
    <row r="256" spans="1:3" x14ac:dyDescent="0.2">
      <c r="A256" t="s">
        <v>37</v>
      </c>
      <c r="B256" t="s">
        <v>38</v>
      </c>
      <c r="C256">
        <v>0.97</v>
      </c>
    </row>
    <row r="257" spans="1:3" x14ac:dyDescent="0.2">
      <c r="A257" t="s">
        <v>26</v>
      </c>
      <c r="B257" t="s">
        <v>38</v>
      </c>
      <c r="C257">
        <v>0.97</v>
      </c>
    </row>
    <row r="258" spans="1:3" x14ac:dyDescent="0.2">
      <c r="A258" t="s">
        <v>39</v>
      </c>
      <c r="B258" t="s">
        <v>38</v>
      </c>
      <c r="C258">
        <v>0.97</v>
      </c>
    </row>
    <row r="259" spans="1:3" x14ac:dyDescent="0.2">
      <c r="A259" t="s">
        <v>189</v>
      </c>
      <c r="B259" t="s">
        <v>192</v>
      </c>
      <c r="C259">
        <v>0.97</v>
      </c>
    </row>
    <row r="260" spans="1:3" x14ac:dyDescent="0.2">
      <c r="A260" t="s">
        <v>25</v>
      </c>
      <c r="B260" t="s">
        <v>192</v>
      </c>
      <c r="C260">
        <v>0.97</v>
      </c>
    </row>
    <row r="261" spans="1:3" x14ac:dyDescent="0.2">
      <c r="A261" t="s">
        <v>184</v>
      </c>
      <c r="B261" t="s">
        <v>192</v>
      </c>
      <c r="C261">
        <v>0.97</v>
      </c>
    </row>
    <row r="262" spans="1:3" x14ac:dyDescent="0.2">
      <c r="A262" t="s">
        <v>188</v>
      </c>
      <c r="B262" t="s">
        <v>192</v>
      </c>
      <c r="C262">
        <v>0.97</v>
      </c>
    </row>
    <row r="263" spans="1:3" x14ac:dyDescent="0.2">
      <c r="A263" t="s">
        <v>182</v>
      </c>
      <c r="B263" t="s">
        <v>192</v>
      </c>
      <c r="C263">
        <v>0.97</v>
      </c>
    </row>
    <row r="264" spans="1:3" x14ac:dyDescent="0.2">
      <c r="A264" t="s">
        <v>195</v>
      </c>
      <c r="B264" t="s">
        <v>192</v>
      </c>
      <c r="C264">
        <v>0.97</v>
      </c>
    </row>
    <row r="265" spans="1:3" x14ac:dyDescent="0.2">
      <c r="A265" t="s">
        <v>190</v>
      </c>
      <c r="B265" t="s">
        <v>192</v>
      </c>
      <c r="C265">
        <v>0.97</v>
      </c>
    </row>
    <row r="266" spans="1:3" x14ac:dyDescent="0.2">
      <c r="A266" t="s">
        <v>185</v>
      </c>
      <c r="B266" t="s">
        <v>192</v>
      </c>
      <c r="C266">
        <v>0.97</v>
      </c>
    </row>
    <row r="267" spans="1:3" x14ac:dyDescent="0.2">
      <c r="A267" t="s">
        <v>183</v>
      </c>
      <c r="B267" t="s">
        <v>192</v>
      </c>
      <c r="C267">
        <v>0.97</v>
      </c>
    </row>
    <row r="268" spans="1:3" x14ac:dyDescent="0.2">
      <c r="A268" t="s">
        <v>187</v>
      </c>
      <c r="B268" t="s">
        <v>192</v>
      </c>
      <c r="C268">
        <v>0.97</v>
      </c>
    </row>
    <row r="269" spans="1:3" x14ac:dyDescent="0.2">
      <c r="A269" t="s">
        <v>186</v>
      </c>
      <c r="B269" t="s">
        <v>192</v>
      </c>
      <c r="C269">
        <v>0.97</v>
      </c>
    </row>
    <row r="270" spans="1:3" x14ac:dyDescent="0.2">
      <c r="A270" t="s">
        <v>193</v>
      </c>
      <c r="B270" t="s">
        <v>192</v>
      </c>
      <c r="C270">
        <v>0.97</v>
      </c>
    </row>
    <row r="271" spans="1:3" x14ac:dyDescent="0.2">
      <c r="A271" t="s">
        <v>194</v>
      </c>
      <c r="B271" t="s">
        <v>192</v>
      </c>
      <c r="C271">
        <v>0.97</v>
      </c>
    </row>
    <row r="272" spans="1:3" x14ac:dyDescent="0.2">
      <c r="A272" t="s">
        <v>191</v>
      </c>
      <c r="B272" t="s">
        <v>192</v>
      </c>
      <c r="C272">
        <v>0.97</v>
      </c>
    </row>
    <row r="273" spans="1:3" x14ac:dyDescent="0.2">
      <c r="A273" t="s">
        <v>189</v>
      </c>
      <c r="B273" t="s">
        <v>187</v>
      </c>
      <c r="C273">
        <v>0.97</v>
      </c>
    </row>
    <row r="274" spans="1:3" x14ac:dyDescent="0.2">
      <c r="A274" t="s">
        <v>184</v>
      </c>
      <c r="B274" t="s">
        <v>187</v>
      </c>
      <c r="C274">
        <v>0.97</v>
      </c>
    </row>
    <row r="275" spans="1:3" x14ac:dyDescent="0.2">
      <c r="A275" t="s">
        <v>188</v>
      </c>
      <c r="B275" t="s">
        <v>187</v>
      </c>
      <c r="C275">
        <v>0.97</v>
      </c>
    </row>
    <row r="276" spans="1:3" x14ac:dyDescent="0.2">
      <c r="A276" t="s">
        <v>182</v>
      </c>
      <c r="B276" t="s">
        <v>187</v>
      </c>
      <c r="C276">
        <v>0.97</v>
      </c>
    </row>
    <row r="277" spans="1:3" x14ac:dyDescent="0.2">
      <c r="A277" t="s">
        <v>34</v>
      </c>
      <c r="B277" t="s">
        <v>187</v>
      </c>
      <c r="C277">
        <v>0.97</v>
      </c>
    </row>
    <row r="278" spans="1:3" x14ac:dyDescent="0.2">
      <c r="A278" t="s">
        <v>195</v>
      </c>
      <c r="B278" t="s">
        <v>187</v>
      </c>
      <c r="C278">
        <v>0.97</v>
      </c>
    </row>
    <row r="279" spans="1:3" x14ac:dyDescent="0.2">
      <c r="A279" t="s">
        <v>190</v>
      </c>
      <c r="B279" t="s">
        <v>187</v>
      </c>
      <c r="C279">
        <v>0.97</v>
      </c>
    </row>
    <row r="280" spans="1:3" x14ac:dyDescent="0.2">
      <c r="A280" t="s">
        <v>185</v>
      </c>
      <c r="B280" t="s">
        <v>187</v>
      </c>
      <c r="C280">
        <v>0.97</v>
      </c>
    </row>
    <row r="281" spans="1:3" x14ac:dyDescent="0.2">
      <c r="A281" t="s">
        <v>183</v>
      </c>
      <c r="B281" t="s">
        <v>187</v>
      </c>
      <c r="C281">
        <v>0.97</v>
      </c>
    </row>
    <row r="282" spans="1:3" x14ac:dyDescent="0.2">
      <c r="A282" t="s">
        <v>192</v>
      </c>
      <c r="B282" t="s">
        <v>187</v>
      </c>
      <c r="C282">
        <v>0.97</v>
      </c>
    </row>
    <row r="283" spans="1:3" x14ac:dyDescent="0.2">
      <c r="A283" t="s">
        <v>186</v>
      </c>
      <c r="B283" t="s">
        <v>187</v>
      </c>
      <c r="C283">
        <v>0.97</v>
      </c>
    </row>
    <row r="284" spans="1:3" x14ac:dyDescent="0.2">
      <c r="A284" t="s">
        <v>193</v>
      </c>
      <c r="B284" t="s">
        <v>187</v>
      </c>
      <c r="C284">
        <v>0.97</v>
      </c>
    </row>
    <row r="285" spans="1:3" x14ac:dyDescent="0.2">
      <c r="A285" t="s">
        <v>194</v>
      </c>
      <c r="B285" t="s">
        <v>187</v>
      </c>
      <c r="C285">
        <v>0.97</v>
      </c>
    </row>
    <row r="286" spans="1:3" x14ac:dyDescent="0.2">
      <c r="A286" t="s">
        <v>191</v>
      </c>
      <c r="B286" t="s">
        <v>187</v>
      </c>
      <c r="C286">
        <v>0.97</v>
      </c>
    </row>
    <row r="287" spans="1:3" x14ac:dyDescent="0.2">
      <c r="A287" t="s">
        <v>189</v>
      </c>
      <c r="B287" t="s">
        <v>186</v>
      </c>
      <c r="C287">
        <v>0.97</v>
      </c>
    </row>
    <row r="288" spans="1:3" x14ac:dyDescent="0.2">
      <c r="A288" t="s">
        <v>184</v>
      </c>
      <c r="B288" t="s">
        <v>186</v>
      </c>
      <c r="C288">
        <v>0.97</v>
      </c>
    </row>
    <row r="289" spans="1:3" x14ac:dyDescent="0.2">
      <c r="A289" t="s">
        <v>188</v>
      </c>
      <c r="B289" t="s">
        <v>186</v>
      </c>
      <c r="C289">
        <v>0.97</v>
      </c>
    </row>
    <row r="290" spans="1:3" x14ac:dyDescent="0.2">
      <c r="A290" t="s">
        <v>182</v>
      </c>
      <c r="B290" t="s">
        <v>186</v>
      </c>
      <c r="C290">
        <v>0.97</v>
      </c>
    </row>
    <row r="291" spans="1:3" x14ac:dyDescent="0.2">
      <c r="A291" t="s">
        <v>34</v>
      </c>
      <c r="B291" t="s">
        <v>186</v>
      </c>
      <c r="C291">
        <v>0.97</v>
      </c>
    </row>
    <row r="292" spans="1:3" x14ac:dyDescent="0.2">
      <c r="A292" t="s">
        <v>195</v>
      </c>
      <c r="B292" t="s">
        <v>186</v>
      </c>
      <c r="C292">
        <v>0.97</v>
      </c>
    </row>
    <row r="293" spans="1:3" x14ac:dyDescent="0.2">
      <c r="A293" t="s">
        <v>190</v>
      </c>
      <c r="B293" t="s">
        <v>186</v>
      </c>
      <c r="C293">
        <v>0.97</v>
      </c>
    </row>
    <row r="294" spans="1:3" x14ac:dyDescent="0.2">
      <c r="A294" t="s">
        <v>185</v>
      </c>
      <c r="B294" t="s">
        <v>186</v>
      </c>
      <c r="C294">
        <v>0.97</v>
      </c>
    </row>
    <row r="295" spans="1:3" x14ac:dyDescent="0.2">
      <c r="A295" t="s">
        <v>183</v>
      </c>
      <c r="B295" t="s">
        <v>186</v>
      </c>
      <c r="C295">
        <v>0.97</v>
      </c>
    </row>
    <row r="296" spans="1:3" x14ac:dyDescent="0.2">
      <c r="A296" t="s">
        <v>192</v>
      </c>
      <c r="B296" t="s">
        <v>186</v>
      </c>
      <c r="C296">
        <v>0.97</v>
      </c>
    </row>
    <row r="297" spans="1:3" x14ac:dyDescent="0.2">
      <c r="A297" t="s">
        <v>187</v>
      </c>
      <c r="B297" t="s">
        <v>186</v>
      </c>
      <c r="C297">
        <v>0.97</v>
      </c>
    </row>
    <row r="298" spans="1:3" x14ac:dyDescent="0.2">
      <c r="A298" t="s">
        <v>193</v>
      </c>
      <c r="B298" t="s">
        <v>186</v>
      </c>
      <c r="C298">
        <v>0.97</v>
      </c>
    </row>
    <row r="299" spans="1:3" x14ac:dyDescent="0.2">
      <c r="A299" t="s">
        <v>194</v>
      </c>
      <c r="B299" t="s">
        <v>186</v>
      </c>
      <c r="C299">
        <v>0.97</v>
      </c>
    </row>
    <row r="300" spans="1:3" x14ac:dyDescent="0.2">
      <c r="A300" t="s">
        <v>191</v>
      </c>
      <c r="B300" t="s">
        <v>186</v>
      </c>
      <c r="C300">
        <v>0.97</v>
      </c>
    </row>
    <row r="301" spans="1:3" x14ac:dyDescent="0.2">
      <c r="A301" t="s">
        <v>7</v>
      </c>
      <c r="B301" t="s">
        <v>23</v>
      </c>
      <c r="C301">
        <v>0.97</v>
      </c>
    </row>
    <row r="302" spans="1:3" x14ac:dyDescent="0.2">
      <c r="A302" t="s">
        <v>25</v>
      </c>
      <c r="B302" t="s">
        <v>23</v>
      </c>
      <c r="C302">
        <v>0.97</v>
      </c>
    </row>
    <row r="303" spans="1:3" x14ac:dyDescent="0.2">
      <c r="A303" t="s">
        <v>8</v>
      </c>
      <c r="B303" t="s">
        <v>23</v>
      </c>
      <c r="C303">
        <v>0.97</v>
      </c>
    </row>
    <row r="304" spans="1:3" x14ac:dyDescent="0.2">
      <c r="A304" t="s">
        <v>36</v>
      </c>
      <c r="B304" t="s">
        <v>23</v>
      </c>
      <c r="C304">
        <v>0.97</v>
      </c>
    </row>
    <row r="305" spans="1:3" x14ac:dyDescent="0.2">
      <c r="A305" t="s">
        <v>24</v>
      </c>
      <c r="B305" t="s">
        <v>23</v>
      </c>
      <c r="C305">
        <v>0.97</v>
      </c>
    </row>
    <row r="306" spans="1:3" x14ac:dyDescent="0.2">
      <c r="A306" t="s">
        <v>27</v>
      </c>
      <c r="B306" t="s">
        <v>23</v>
      </c>
      <c r="C306">
        <v>0.97</v>
      </c>
    </row>
    <row r="307" spans="1:3" x14ac:dyDescent="0.2">
      <c r="A307" t="s">
        <v>31</v>
      </c>
      <c r="B307" t="s">
        <v>32</v>
      </c>
      <c r="C307">
        <v>0.97</v>
      </c>
    </row>
    <row r="308" spans="1:3" x14ac:dyDescent="0.2">
      <c r="A308" t="s">
        <v>20</v>
      </c>
      <c r="B308" t="s">
        <v>22</v>
      </c>
      <c r="C308">
        <v>0.97</v>
      </c>
    </row>
    <row r="309" spans="1:3" x14ac:dyDescent="0.2">
      <c r="A309" t="s">
        <v>9</v>
      </c>
      <c r="B309" t="s">
        <v>22</v>
      </c>
      <c r="C309">
        <v>0.97</v>
      </c>
    </row>
    <row r="310" spans="1:3" x14ac:dyDescent="0.2">
      <c r="A310" t="s">
        <v>14</v>
      </c>
      <c r="B310" t="s">
        <v>22</v>
      </c>
      <c r="C310">
        <v>0.97</v>
      </c>
    </row>
    <row r="311" spans="1:3" x14ac:dyDescent="0.2">
      <c r="A311" t="s">
        <v>13</v>
      </c>
      <c r="B311" t="s">
        <v>14</v>
      </c>
      <c r="C311">
        <v>0.97</v>
      </c>
    </row>
    <row r="312" spans="1:3" x14ac:dyDescent="0.2">
      <c r="A312" t="s">
        <v>20</v>
      </c>
      <c r="B312" t="s">
        <v>14</v>
      </c>
      <c r="C312">
        <v>0.97</v>
      </c>
    </row>
    <row r="313" spans="1:3" x14ac:dyDescent="0.2">
      <c r="A313" t="s">
        <v>12</v>
      </c>
      <c r="B313" t="s">
        <v>14</v>
      </c>
      <c r="C313">
        <v>0.97</v>
      </c>
    </row>
    <row r="314" spans="1:3" x14ac:dyDescent="0.2">
      <c r="A314" t="s">
        <v>9</v>
      </c>
      <c r="B314" t="s">
        <v>14</v>
      </c>
      <c r="C314">
        <v>0.97</v>
      </c>
    </row>
    <row r="315" spans="1:3" x14ac:dyDescent="0.2">
      <c r="A315" t="s">
        <v>21</v>
      </c>
      <c r="B315" t="s">
        <v>14</v>
      </c>
      <c r="C315">
        <v>0.97</v>
      </c>
    </row>
    <row r="316" spans="1:3" x14ac:dyDescent="0.2">
      <c r="A316" t="s">
        <v>22</v>
      </c>
      <c r="B316" t="s">
        <v>14</v>
      </c>
      <c r="C316">
        <v>0.97</v>
      </c>
    </row>
    <row r="317" spans="1:3" x14ac:dyDescent="0.2">
      <c r="A317" t="s">
        <v>6</v>
      </c>
      <c r="B317" t="s">
        <v>24</v>
      </c>
      <c r="C317">
        <v>0.97</v>
      </c>
    </row>
    <row r="318" spans="1:3" x14ac:dyDescent="0.2">
      <c r="A318" t="s">
        <v>7</v>
      </c>
      <c r="B318" t="s">
        <v>24</v>
      </c>
      <c r="C318">
        <v>0.97</v>
      </c>
    </row>
    <row r="319" spans="1:3" x14ac:dyDescent="0.2">
      <c r="A319" t="s">
        <v>9</v>
      </c>
      <c r="B319" t="s">
        <v>24</v>
      </c>
      <c r="C319">
        <v>0.97</v>
      </c>
    </row>
    <row r="320" spans="1:3" x14ac:dyDescent="0.2">
      <c r="A320" t="s">
        <v>23</v>
      </c>
      <c r="B320" t="s">
        <v>24</v>
      </c>
      <c r="C320">
        <v>0.97</v>
      </c>
    </row>
    <row r="321" spans="1:3" x14ac:dyDescent="0.2">
      <c r="A321" t="s">
        <v>6</v>
      </c>
      <c r="B321" t="s">
        <v>11</v>
      </c>
      <c r="C321">
        <v>0.97</v>
      </c>
    </row>
    <row r="322" spans="1:3" x14ac:dyDescent="0.2">
      <c r="A322" t="s">
        <v>12</v>
      </c>
      <c r="B322" t="s">
        <v>11</v>
      </c>
      <c r="C322">
        <v>0.97</v>
      </c>
    </row>
    <row r="323" spans="1:3" x14ac:dyDescent="0.2">
      <c r="A323" t="s">
        <v>9</v>
      </c>
      <c r="B323" t="s">
        <v>11</v>
      </c>
      <c r="C323">
        <v>0.97</v>
      </c>
    </row>
    <row r="324" spans="1:3" x14ac:dyDescent="0.2">
      <c r="A324" t="s">
        <v>10</v>
      </c>
      <c r="B324" t="s">
        <v>11</v>
      </c>
      <c r="C324">
        <v>0.97</v>
      </c>
    </row>
    <row r="325" spans="1:3" x14ac:dyDescent="0.2">
      <c r="A325" t="s">
        <v>189</v>
      </c>
      <c r="B325" t="s">
        <v>193</v>
      </c>
      <c r="C325">
        <v>0.97</v>
      </c>
    </row>
    <row r="326" spans="1:3" x14ac:dyDescent="0.2">
      <c r="A326" t="s">
        <v>184</v>
      </c>
      <c r="B326" t="s">
        <v>193</v>
      </c>
      <c r="C326">
        <v>0.97</v>
      </c>
    </row>
    <row r="327" spans="1:3" x14ac:dyDescent="0.2">
      <c r="A327" t="s">
        <v>188</v>
      </c>
      <c r="B327" t="s">
        <v>193</v>
      </c>
      <c r="C327">
        <v>0.97</v>
      </c>
    </row>
    <row r="328" spans="1:3" x14ac:dyDescent="0.2">
      <c r="A328" t="s">
        <v>182</v>
      </c>
      <c r="B328" t="s">
        <v>193</v>
      </c>
      <c r="C328">
        <v>0.97</v>
      </c>
    </row>
    <row r="329" spans="1:3" x14ac:dyDescent="0.2">
      <c r="A329" t="s">
        <v>195</v>
      </c>
      <c r="B329" t="s">
        <v>193</v>
      </c>
      <c r="C329">
        <v>0.97</v>
      </c>
    </row>
    <row r="330" spans="1:3" x14ac:dyDescent="0.2">
      <c r="A330" t="s">
        <v>190</v>
      </c>
      <c r="B330" t="s">
        <v>193</v>
      </c>
      <c r="C330">
        <v>0.97</v>
      </c>
    </row>
    <row r="331" spans="1:3" x14ac:dyDescent="0.2">
      <c r="A331" t="s">
        <v>185</v>
      </c>
      <c r="B331" t="s">
        <v>193</v>
      </c>
      <c r="C331">
        <v>0.97</v>
      </c>
    </row>
    <row r="332" spans="1:3" x14ac:dyDescent="0.2">
      <c r="A332" t="s">
        <v>183</v>
      </c>
      <c r="B332" t="s">
        <v>193</v>
      </c>
      <c r="C332">
        <v>0.97</v>
      </c>
    </row>
    <row r="333" spans="1:3" x14ac:dyDescent="0.2">
      <c r="A333" t="s">
        <v>26</v>
      </c>
      <c r="B333" t="s">
        <v>193</v>
      </c>
      <c r="C333">
        <v>0.97</v>
      </c>
    </row>
    <row r="334" spans="1:3" x14ac:dyDescent="0.2">
      <c r="A334" t="s">
        <v>192</v>
      </c>
      <c r="B334" t="s">
        <v>193</v>
      </c>
      <c r="C334">
        <v>0.97</v>
      </c>
    </row>
    <row r="335" spans="1:3" x14ac:dyDescent="0.2">
      <c r="A335" t="s">
        <v>187</v>
      </c>
      <c r="B335" t="s">
        <v>193</v>
      </c>
      <c r="C335">
        <v>0.97</v>
      </c>
    </row>
    <row r="336" spans="1:3" x14ac:dyDescent="0.2">
      <c r="A336" t="s">
        <v>186</v>
      </c>
      <c r="B336" t="s">
        <v>193</v>
      </c>
      <c r="C336">
        <v>0.97</v>
      </c>
    </row>
    <row r="337" spans="1:3" x14ac:dyDescent="0.2">
      <c r="A337" t="s">
        <v>194</v>
      </c>
      <c r="B337" t="s">
        <v>193</v>
      </c>
      <c r="C337">
        <v>0.97</v>
      </c>
    </row>
    <row r="338" spans="1:3" x14ac:dyDescent="0.2">
      <c r="A338" t="s">
        <v>191</v>
      </c>
      <c r="B338" t="s">
        <v>193</v>
      </c>
      <c r="C338">
        <v>0.97</v>
      </c>
    </row>
    <row r="339" spans="1:3" x14ac:dyDescent="0.2">
      <c r="A339" t="s">
        <v>189</v>
      </c>
      <c r="B339" t="s">
        <v>194</v>
      </c>
      <c r="C339">
        <v>0.97</v>
      </c>
    </row>
    <row r="340" spans="1:3" x14ac:dyDescent="0.2">
      <c r="A340" t="s">
        <v>184</v>
      </c>
      <c r="B340" t="s">
        <v>194</v>
      </c>
      <c r="C340">
        <v>0.97</v>
      </c>
    </row>
    <row r="341" spans="1:3" x14ac:dyDescent="0.2">
      <c r="A341" t="s">
        <v>188</v>
      </c>
      <c r="B341" t="s">
        <v>194</v>
      </c>
      <c r="C341">
        <v>0.97</v>
      </c>
    </row>
    <row r="342" spans="1:3" x14ac:dyDescent="0.2">
      <c r="A342" t="s">
        <v>182</v>
      </c>
      <c r="B342" t="s">
        <v>194</v>
      </c>
      <c r="C342">
        <v>0.97</v>
      </c>
    </row>
    <row r="343" spans="1:3" x14ac:dyDescent="0.2">
      <c r="A343" t="s">
        <v>195</v>
      </c>
      <c r="B343" t="s">
        <v>194</v>
      </c>
      <c r="C343">
        <v>0.97</v>
      </c>
    </row>
    <row r="344" spans="1:3" x14ac:dyDescent="0.2">
      <c r="A344" t="s">
        <v>190</v>
      </c>
      <c r="B344" t="s">
        <v>194</v>
      </c>
      <c r="C344">
        <v>0.97</v>
      </c>
    </row>
    <row r="345" spans="1:3" x14ac:dyDescent="0.2">
      <c r="A345" t="s">
        <v>185</v>
      </c>
      <c r="B345" t="s">
        <v>194</v>
      </c>
      <c r="C345">
        <v>0.97</v>
      </c>
    </row>
    <row r="346" spans="1:3" x14ac:dyDescent="0.2">
      <c r="A346" t="s">
        <v>183</v>
      </c>
      <c r="B346" t="s">
        <v>194</v>
      </c>
      <c r="C346">
        <v>0.97</v>
      </c>
    </row>
    <row r="347" spans="1:3" x14ac:dyDescent="0.2">
      <c r="A347" t="s">
        <v>26</v>
      </c>
      <c r="B347" t="s">
        <v>194</v>
      </c>
      <c r="C347">
        <v>0.97</v>
      </c>
    </row>
    <row r="348" spans="1:3" x14ac:dyDescent="0.2">
      <c r="A348" t="s">
        <v>192</v>
      </c>
      <c r="B348" t="s">
        <v>194</v>
      </c>
      <c r="C348">
        <v>0.97</v>
      </c>
    </row>
    <row r="349" spans="1:3" x14ac:dyDescent="0.2">
      <c r="A349" t="s">
        <v>187</v>
      </c>
      <c r="B349" t="s">
        <v>194</v>
      </c>
      <c r="C349">
        <v>0.97</v>
      </c>
    </row>
    <row r="350" spans="1:3" x14ac:dyDescent="0.2">
      <c r="A350" t="s">
        <v>186</v>
      </c>
      <c r="B350" t="s">
        <v>194</v>
      </c>
      <c r="C350">
        <v>0.97</v>
      </c>
    </row>
    <row r="351" spans="1:3" x14ac:dyDescent="0.2">
      <c r="A351" t="s">
        <v>193</v>
      </c>
      <c r="B351" t="s">
        <v>194</v>
      </c>
      <c r="C351">
        <v>0.97</v>
      </c>
    </row>
    <row r="352" spans="1:3" x14ac:dyDescent="0.2">
      <c r="A352" t="s">
        <v>191</v>
      </c>
      <c r="B352" t="s">
        <v>194</v>
      </c>
      <c r="C352">
        <v>0.97</v>
      </c>
    </row>
    <row r="353" spans="1:3" x14ac:dyDescent="0.2">
      <c r="A353" t="s">
        <v>15</v>
      </c>
      <c r="B353" t="s">
        <v>31</v>
      </c>
      <c r="C353">
        <v>0.97</v>
      </c>
    </row>
    <row r="354" spans="1:3" x14ac:dyDescent="0.2">
      <c r="A354" t="s">
        <v>35</v>
      </c>
      <c r="B354" t="s">
        <v>31</v>
      </c>
      <c r="C354">
        <v>0.97</v>
      </c>
    </row>
    <row r="355" spans="1:3" x14ac:dyDescent="0.2">
      <c r="A355" t="s">
        <v>32</v>
      </c>
      <c r="B355" t="s">
        <v>31</v>
      </c>
      <c r="C355">
        <v>0.97</v>
      </c>
    </row>
    <row r="356" spans="1:3" x14ac:dyDescent="0.2">
      <c r="A356" t="s">
        <v>25</v>
      </c>
      <c r="B356" t="s">
        <v>27</v>
      </c>
      <c r="C356">
        <v>0.97</v>
      </c>
    </row>
    <row r="357" spans="1:3" x14ac:dyDescent="0.2">
      <c r="A357" t="s">
        <v>29</v>
      </c>
      <c r="B357" t="s">
        <v>27</v>
      </c>
      <c r="C357">
        <v>0.97</v>
      </c>
    </row>
    <row r="358" spans="1:3" x14ac:dyDescent="0.2">
      <c r="A358" t="s">
        <v>28</v>
      </c>
      <c r="B358" t="s">
        <v>27</v>
      </c>
      <c r="C358">
        <v>0.97</v>
      </c>
    </row>
    <row r="359" spans="1:3" x14ac:dyDescent="0.2">
      <c r="A359" t="s">
        <v>8</v>
      </c>
      <c r="B359" t="s">
        <v>27</v>
      </c>
      <c r="C359">
        <v>0.97</v>
      </c>
    </row>
    <row r="360" spans="1:3" x14ac:dyDescent="0.2">
      <c r="A360" t="s">
        <v>30</v>
      </c>
      <c r="B360" t="s">
        <v>27</v>
      </c>
      <c r="C360">
        <v>0.97</v>
      </c>
    </row>
    <row r="361" spans="1:3" x14ac:dyDescent="0.2">
      <c r="A361" t="s">
        <v>36</v>
      </c>
      <c r="B361" t="s">
        <v>27</v>
      </c>
      <c r="C361">
        <v>0.97</v>
      </c>
    </row>
    <row r="362" spans="1:3" x14ac:dyDescent="0.2">
      <c r="A362" t="s">
        <v>37</v>
      </c>
      <c r="B362" t="s">
        <v>27</v>
      </c>
      <c r="C362">
        <v>0.97</v>
      </c>
    </row>
    <row r="363" spans="1:3" x14ac:dyDescent="0.2">
      <c r="A363" t="s">
        <v>39</v>
      </c>
      <c r="B363" t="s">
        <v>27</v>
      </c>
      <c r="C363">
        <v>0.97</v>
      </c>
    </row>
    <row r="364" spans="1:3" x14ac:dyDescent="0.2">
      <c r="A364" t="s">
        <v>33</v>
      </c>
      <c r="B364" t="s">
        <v>27</v>
      </c>
      <c r="C364">
        <v>0.97</v>
      </c>
    </row>
    <row r="365" spans="1:3" x14ac:dyDescent="0.2">
      <c r="A365" t="s">
        <v>23</v>
      </c>
      <c r="B365" t="s">
        <v>27</v>
      </c>
      <c r="C365">
        <v>0.97</v>
      </c>
    </row>
    <row r="366" spans="1:3" x14ac:dyDescent="0.2">
      <c r="A366" t="s">
        <v>6</v>
      </c>
      <c r="B366" t="s">
        <v>5</v>
      </c>
      <c r="C366">
        <v>0.97</v>
      </c>
    </row>
    <row r="367" spans="1:3" x14ac:dyDescent="0.2">
      <c r="A367" t="s">
        <v>15</v>
      </c>
      <c r="B367" t="s">
        <v>5</v>
      </c>
      <c r="C367">
        <v>0.97</v>
      </c>
    </row>
    <row r="368" spans="1:3" x14ac:dyDescent="0.2">
      <c r="A368" t="s">
        <v>8</v>
      </c>
      <c r="B368" t="s">
        <v>5</v>
      </c>
      <c r="C368">
        <v>0.97</v>
      </c>
    </row>
    <row r="369" spans="1:3" x14ac:dyDescent="0.2">
      <c r="A369" t="s">
        <v>10</v>
      </c>
      <c r="B369" t="s">
        <v>5</v>
      </c>
      <c r="C369">
        <v>0.97</v>
      </c>
    </row>
    <row r="370" spans="1:3" x14ac:dyDescent="0.2">
      <c r="A370" t="s">
        <v>189</v>
      </c>
      <c r="B370" t="s">
        <v>191</v>
      </c>
      <c r="C370">
        <v>0.97</v>
      </c>
    </row>
    <row r="371" spans="1:3" x14ac:dyDescent="0.2">
      <c r="A371" t="s">
        <v>184</v>
      </c>
      <c r="B371" t="s">
        <v>191</v>
      </c>
      <c r="C371">
        <v>0.97</v>
      </c>
    </row>
    <row r="372" spans="1:3" x14ac:dyDescent="0.2">
      <c r="A372" t="s">
        <v>188</v>
      </c>
      <c r="B372" t="s">
        <v>191</v>
      </c>
      <c r="C372">
        <v>0.97</v>
      </c>
    </row>
    <row r="373" spans="1:3" x14ac:dyDescent="0.2">
      <c r="A373" t="s">
        <v>182</v>
      </c>
      <c r="B373" t="s">
        <v>191</v>
      </c>
      <c r="C373">
        <v>0.97</v>
      </c>
    </row>
    <row r="374" spans="1:3" x14ac:dyDescent="0.2">
      <c r="A374" t="s">
        <v>195</v>
      </c>
      <c r="B374" t="s">
        <v>191</v>
      </c>
      <c r="C374">
        <v>0.97</v>
      </c>
    </row>
    <row r="375" spans="1:3" x14ac:dyDescent="0.2">
      <c r="A375" t="s">
        <v>190</v>
      </c>
      <c r="B375" t="s">
        <v>191</v>
      </c>
      <c r="C375">
        <v>0.97</v>
      </c>
    </row>
    <row r="376" spans="1:3" x14ac:dyDescent="0.2">
      <c r="A376" t="s">
        <v>185</v>
      </c>
      <c r="B376" t="s">
        <v>191</v>
      </c>
      <c r="C376">
        <v>0.97</v>
      </c>
    </row>
    <row r="377" spans="1:3" x14ac:dyDescent="0.2">
      <c r="A377" t="s">
        <v>183</v>
      </c>
      <c r="B377" t="s">
        <v>191</v>
      </c>
      <c r="C377">
        <v>0.97</v>
      </c>
    </row>
    <row r="378" spans="1:3" x14ac:dyDescent="0.2">
      <c r="A378" t="s">
        <v>26</v>
      </c>
      <c r="B378" t="s">
        <v>191</v>
      </c>
      <c r="C378">
        <v>0.97</v>
      </c>
    </row>
    <row r="379" spans="1:3" x14ac:dyDescent="0.2">
      <c r="A379" t="s">
        <v>192</v>
      </c>
      <c r="B379" t="s">
        <v>191</v>
      </c>
      <c r="C379">
        <v>0.97</v>
      </c>
    </row>
    <row r="380" spans="1:3" x14ac:dyDescent="0.2">
      <c r="A380" t="s">
        <v>187</v>
      </c>
      <c r="B380" t="s">
        <v>191</v>
      </c>
      <c r="C380">
        <v>0.97</v>
      </c>
    </row>
    <row r="381" spans="1:3" x14ac:dyDescent="0.2">
      <c r="A381" t="s">
        <v>186</v>
      </c>
      <c r="B381" t="s">
        <v>191</v>
      </c>
      <c r="C381">
        <v>0.97</v>
      </c>
    </row>
    <row r="382" spans="1:3" x14ac:dyDescent="0.2">
      <c r="A382" t="s">
        <v>193</v>
      </c>
      <c r="B382" t="s">
        <v>191</v>
      </c>
      <c r="C382">
        <v>0.97</v>
      </c>
    </row>
    <row r="383" spans="1:3" x14ac:dyDescent="0.2">
      <c r="A383" t="s">
        <v>194</v>
      </c>
      <c r="B383" t="s">
        <v>191</v>
      </c>
      <c r="C383">
        <v>0.97</v>
      </c>
    </row>
  </sheetData>
  <autoFilter ref="A1:C383" xr:uid="{00000000-0001-0000-0000-000000000000}"/>
  <sortState xmlns:xlrd2="http://schemas.microsoft.com/office/spreadsheetml/2017/richdata2" ref="A4:C383">
    <sortCondition ref="B4:B383"/>
    <sortCondition ref="A4:A38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3"/>
  <sheetViews>
    <sheetView workbookViewId="0">
      <selection activeCell="B9" sqref="B9"/>
    </sheetView>
  </sheetViews>
  <sheetFormatPr baseColWidth="10" defaultColWidth="9.1640625" defaultRowHeight="15" x14ac:dyDescent="0.2"/>
  <cols>
    <col min="1" max="1" width="16.6640625" customWidth="1"/>
    <col min="2" max="2" width="17" bestFit="1" customWidth="1"/>
    <col min="3" max="3" width="7.6640625" customWidth="1"/>
    <col min="4" max="4" width="30.6640625" bestFit="1" customWidth="1"/>
  </cols>
  <sheetData>
    <row r="1" spans="1:7" x14ac:dyDescent="0.2">
      <c r="A1" t="s">
        <v>0</v>
      </c>
    </row>
    <row r="2" spans="1:7" x14ac:dyDescent="0.2">
      <c r="A2" t="s">
        <v>40</v>
      </c>
    </row>
    <row r="3" spans="1:7" x14ac:dyDescent="0.2">
      <c r="A3" t="s">
        <v>41</v>
      </c>
      <c r="B3" t="s">
        <v>3</v>
      </c>
      <c r="C3" t="s">
        <v>42</v>
      </c>
      <c r="D3" t="s">
        <v>43</v>
      </c>
    </row>
    <row r="4" spans="1:7" x14ac:dyDescent="0.2">
      <c r="A4" t="s">
        <v>196</v>
      </c>
      <c r="B4" t="s">
        <v>6</v>
      </c>
      <c r="C4">
        <v>1</v>
      </c>
      <c r="D4">
        <v>20000</v>
      </c>
      <c r="F4" s="25"/>
      <c r="G4" s="25"/>
    </row>
    <row r="5" spans="1:7" x14ac:dyDescent="0.2">
      <c r="A5" t="s">
        <v>8</v>
      </c>
      <c r="B5" t="s">
        <v>6</v>
      </c>
      <c r="C5">
        <v>1</v>
      </c>
      <c r="D5">
        <v>20000</v>
      </c>
      <c r="F5" s="25"/>
      <c r="G5" s="25"/>
    </row>
    <row r="6" spans="1:7" x14ac:dyDescent="0.2">
      <c r="A6" t="s">
        <v>9</v>
      </c>
      <c r="B6" t="s">
        <v>6</v>
      </c>
      <c r="C6">
        <v>1</v>
      </c>
      <c r="D6">
        <v>20000</v>
      </c>
      <c r="F6" s="25"/>
      <c r="G6" s="25"/>
    </row>
    <row r="7" spans="1:7" x14ac:dyDescent="0.2">
      <c r="A7" t="s">
        <v>10</v>
      </c>
      <c r="B7" t="s">
        <v>6</v>
      </c>
      <c r="C7">
        <v>1</v>
      </c>
      <c r="D7">
        <v>20000</v>
      </c>
      <c r="F7" s="25"/>
      <c r="G7" s="25"/>
    </row>
    <row r="8" spans="1:7" x14ac:dyDescent="0.2">
      <c r="A8" t="s">
        <v>24</v>
      </c>
      <c r="B8" t="s">
        <v>6</v>
      </c>
      <c r="C8">
        <v>1</v>
      </c>
      <c r="D8">
        <v>20000</v>
      </c>
      <c r="F8" s="25"/>
      <c r="G8" s="25"/>
    </row>
    <row r="9" spans="1:7" x14ac:dyDescent="0.2">
      <c r="A9" t="s">
        <v>11</v>
      </c>
      <c r="B9" t="s">
        <v>6</v>
      </c>
      <c r="C9">
        <v>1</v>
      </c>
      <c r="D9">
        <v>20000</v>
      </c>
      <c r="F9" s="25"/>
      <c r="G9" s="25"/>
    </row>
    <row r="10" spans="1:7" x14ac:dyDescent="0.2">
      <c r="A10" t="s">
        <v>5</v>
      </c>
      <c r="B10" t="s">
        <v>6</v>
      </c>
      <c r="C10">
        <v>1</v>
      </c>
      <c r="D10">
        <v>20000</v>
      </c>
      <c r="F10" s="25"/>
      <c r="G10" s="25"/>
    </row>
    <row r="11" spans="1:7" x14ac:dyDescent="0.2">
      <c r="A11" t="s">
        <v>189</v>
      </c>
      <c r="B11" t="s">
        <v>16</v>
      </c>
      <c r="C11">
        <v>1</v>
      </c>
      <c r="D11">
        <v>20000</v>
      </c>
      <c r="F11" s="25"/>
      <c r="G11" s="25"/>
    </row>
    <row r="12" spans="1:7" x14ac:dyDescent="0.2">
      <c r="A12" t="s">
        <v>15</v>
      </c>
      <c r="B12" t="s">
        <v>16</v>
      </c>
      <c r="C12">
        <v>1</v>
      </c>
      <c r="D12">
        <v>20000</v>
      </c>
      <c r="F12" s="25"/>
      <c r="G12" s="25"/>
    </row>
    <row r="13" spans="1:7" x14ac:dyDescent="0.2">
      <c r="A13" t="s">
        <v>8</v>
      </c>
      <c r="B13" t="s">
        <v>16</v>
      </c>
      <c r="C13">
        <v>1</v>
      </c>
      <c r="D13">
        <v>20000</v>
      </c>
      <c r="F13" s="25"/>
      <c r="G13" s="25"/>
    </row>
    <row r="14" spans="1:7" x14ac:dyDescent="0.2">
      <c r="A14" t="s">
        <v>198</v>
      </c>
      <c r="B14" t="s">
        <v>16</v>
      </c>
      <c r="C14">
        <v>1</v>
      </c>
      <c r="D14">
        <v>20000</v>
      </c>
      <c r="F14" s="25"/>
      <c r="G14" s="25"/>
    </row>
    <row r="15" spans="1:7" x14ac:dyDescent="0.2">
      <c r="A15" t="s">
        <v>204</v>
      </c>
      <c r="B15" t="s">
        <v>16</v>
      </c>
      <c r="C15">
        <v>1</v>
      </c>
      <c r="D15">
        <v>20000</v>
      </c>
      <c r="F15" s="25"/>
      <c r="G15" s="25"/>
    </row>
    <row r="16" spans="1:7" x14ac:dyDescent="0.2">
      <c r="A16" t="s">
        <v>17</v>
      </c>
      <c r="B16" t="s">
        <v>16</v>
      </c>
      <c r="C16">
        <v>1</v>
      </c>
      <c r="D16">
        <v>20000</v>
      </c>
      <c r="F16" s="25"/>
      <c r="G16" s="25"/>
    </row>
    <row r="17" spans="1:7" x14ac:dyDescent="0.2">
      <c r="A17" t="s">
        <v>18</v>
      </c>
      <c r="B17" t="s">
        <v>16</v>
      </c>
      <c r="C17">
        <v>1</v>
      </c>
      <c r="D17">
        <v>20000</v>
      </c>
      <c r="F17" s="25"/>
      <c r="G17" s="25"/>
    </row>
    <row r="18" spans="1:7" x14ac:dyDescent="0.2">
      <c r="A18" t="s">
        <v>206</v>
      </c>
      <c r="B18" t="s">
        <v>189</v>
      </c>
      <c r="C18">
        <v>1</v>
      </c>
      <c r="D18">
        <v>20000</v>
      </c>
    </row>
    <row r="19" spans="1:7" x14ac:dyDescent="0.2">
      <c r="A19" t="s">
        <v>204</v>
      </c>
      <c r="B19" t="s">
        <v>189</v>
      </c>
      <c r="C19">
        <v>1</v>
      </c>
      <c r="D19">
        <v>20000</v>
      </c>
    </row>
    <row r="20" spans="1:7" x14ac:dyDescent="0.2">
      <c r="A20" t="s">
        <v>192</v>
      </c>
      <c r="B20" t="s">
        <v>189</v>
      </c>
      <c r="C20">
        <v>1</v>
      </c>
      <c r="D20">
        <v>20000</v>
      </c>
    </row>
    <row r="21" spans="1:7" x14ac:dyDescent="0.2">
      <c r="A21" t="s">
        <v>207</v>
      </c>
      <c r="B21" t="s">
        <v>189</v>
      </c>
      <c r="C21">
        <v>1</v>
      </c>
      <c r="D21">
        <v>20000</v>
      </c>
    </row>
    <row r="22" spans="1:7" x14ac:dyDescent="0.2">
      <c r="A22" t="s">
        <v>208</v>
      </c>
      <c r="B22" t="s">
        <v>189</v>
      </c>
      <c r="C22">
        <v>1</v>
      </c>
      <c r="D22">
        <v>20000</v>
      </c>
    </row>
    <row r="23" spans="1:7" x14ac:dyDescent="0.2">
      <c r="A23" t="s">
        <v>205</v>
      </c>
      <c r="B23" t="s">
        <v>189</v>
      </c>
      <c r="C23">
        <v>1</v>
      </c>
      <c r="D23">
        <v>20000</v>
      </c>
    </row>
    <row r="24" spans="1:7" x14ac:dyDescent="0.2">
      <c r="A24" t="s">
        <v>12</v>
      </c>
      <c r="B24" t="s">
        <v>197</v>
      </c>
      <c r="C24">
        <v>1</v>
      </c>
      <c r="D24">
        <v>20000</v>
      </c>
    </row>
    <row r="25" spans="1:7" x14ac:dyDescent="0.2">
      <c r="A25" t="s">
        <v>10</v>
      </c>
      <c r="B25" t="s">
        <v>197</v>
      </c>
      <c r="C25">
        <v>1</v>
      </c>
      <c r="D25">
        <v>20000</v>
      </c>
    </row>
    <row r="26" spans="1:7" x14ac:dyDescent="0.2">
      <c r="A26" t="s">
        <v>14</v>
      </c>
      <c r="B26" t="s">
        <v>197</v>
      </c>
      <c r="C26">
        <v>1</v>
      </c>
      <c r="D26">
        <v>20000</v>
      </c>
    </row>
    <row r="27" spans="1:7" x14ac:dyDescent="0.2">
      <c r="A27" t="s">
        <v>19</v>
      </c>
      <c r="B27" t="s">
        <v>20</v>
      </c>
      <c r="C27">
        <v>1</v>
      </c>
      <c r="D27">
        <v>20000</v>
      </c>
    </row>
    <row r="28" spans="1:7" x14ac:dyDescent="0.2">
      <c r="A28" t="s">
        <v>21</v>
      </c>
      <c r="B28" t="s">
        <v>20</v>
      </c>
      <c r="C28">
        <v>1</v>
      </c>
      <c r="D28">
        <v>20000</v>
      </c>
    </row>
    <row r="29" spans="1:7" x14ac:dyDescent="0.2">
      <c r="A29" t="s">
        <v>22</v>
      </c>
      <c r="B29" t="s">
        <v>20</v>
      </c>
      <c r="C29">
        <v>1</v>
      </c>
      <c r="D29">
        <v>20000</v>
      </c>
    </row>
    <row r="30" spans="1:7" x14ac:dyDescent="0.2">
      <c r="A30" t="s">
        <v>14</v>
      </c>
      <c r="B30" t="s">
        <v>20</v>
      </c>
      <c r="C30">
        <v>1</v>
      </c>
      <c r="D30">
        <v>20000</v>
      </c>
    </row>
    <row r="31" spans="1:7" x14ac:dyDescent="0.2">
      <c r="A31" t="s">
        <v>9</v>
      </c>
      <c r="B31" t="s">
        <v>12</v>
      </c>
      <c r="C31">
        <v>1</v>
      </c>
      <c r="D31">
        <v>20000</v>
      </c>
    </row>
    <row r="32" spans="1:7" x14ac:dyDescent="0.2">
      <c r="A32" t="s">
        <v>10</v>
      </c>
      <c r="B32" t="s">
        <v>12</v>
      </c>
      <c r="C32">
        <v>1</v>
      </c>
      <c r="D32">
        <v>20000</v>
      </c>
    </row>
    <row r="33" spans="1:4" x14ac:dyDescent="0.2">
      <c r="A33" t="s">
        <v>14</v>
      </c>
      <c r="B33" t="s">
        <v>12</v>
      </c>
      <c r="C33">
        <v>1</v>
      </c>
      <c r="D33">
        <v>20000</v>
      </c>
    </row>
    <row r="34" spans="1:4" x14ac:dyDescent="0.2">
      <c r="A34" t="s">
        <v>11</v>
      </c>
      <c r="B34" t="s">
        <v>12</v>
      </c>
      <c r="C34">
        <v>1</v>
      </c>
      <c r="D34">
        <v>20000</v>
      </c>
    </row>
    <row r="35" spans="1:4" x14ac:dyDescent="0.2">
      <c r="A35" t="s">
        <v>8</v>
      </c>
      <c r="B35" t="s">
        <v>196</v>
      </c>
      <c r="C35">
        <v>1</v>
      </c>
      <c r="D35">
        <v>20000</v>
      </c>
    </row>
    <row r="36" spans="1:4" x14ac:dyDescent="0.2">
      <c r="A36" t="s">
        <v>23</v>
      </c>
      <c r="B36" t="s">
        <v>196</v>
      </c>
      <c r="C36">
        <v>1</v>
      </c>
      <c r="D36">
        <v>20000</v>
      </c>
    </row>
    <row r="37" spans="1:4" x14ac:dyDescent="0.2">
      <c r="A37" t="s">
        <v>24</v>
      </c>
      <c r="B37" t="s">
        <v>196</v>
      </c>
      <c r="C37">
        <v>1</v>
      </c>
      <c r="D37">
        <v>20000</v>
      </c>
    </row>
    <row r="38" spans="1:4" x14ac:dyDescent="0.2">
      <c r="A38" t="s">
        <v>198</v>
      </c>
      <c r="B38" t="s">
        <v>25</v>
      </c>
      <c r="C38">
        <v>1</v>
      </c>
      <c r="D38">
        <v>20000</v>
      </c>
    </row>
    <row r="39" spans="1:4" x14ac:dyDescent="0.2">
      <c r="A39" t="s">
        <v>18</v>
      </c>
      <c r="B39" t="s">
        <v>25</v>
      </c>
      <c r="C39">
        <v>1</v>
      </c>
      <c r="D39">
        <v>20000</v>
      </c>
    </row>
    <row r="40" spans="1:4" x14ac:dyDescent="0.2">
      <c r="A40" t="s">
        <v>26</v>
      </c>
      <c r="B40" t="s">
        <v>25</v>
      </c>
      <c r="C40">
        <v>1</v>
      </c>
      <c r="D40">
        <v>20000</v>
      </c>
    </row>
    <row r="41" spans="1:4" x14ac:dyDescent="0.2">
      <c r="A41" t="s">
        <v>192</v>
      </c>
      <c r="B41" t="s">
        <v>25</v>
      </c>
      <c r="C41">
        <v>1</v>
      </c>
      <c r="D41">
        <v>20000</v>
      </c>
    </row>
    <row r="42" spans="1:4" x14ac:dyDescent="0.2">
      <c r="A42" t="s">
        <v>23</v>
      </c>
      <c r="B42" t="s">
        <v>25</v>
      </c>
      <c r="C42">
        <v>1</v>
      </c>
      <c r="D42">
        <v>20000</v>
      </c>
    </row>
    <row r="43" spans="1:4" x14ac:dyDescent="0.2">
      <c r="A43" t="s">
        <v>27</v>
      </c>
      <c r="B43" t="s">
        <v>25</v>
      </c>
      <c r="C43">
        <v>1</v>
      </c>
      <c r="D43">
        <v>20000</v>
      </c>
    </row>
    <row r="44" spans="1:4" x14ac:dyDescent="0.2">
      <c r="A44" t="s">
        <v>189</v>
      </c>
      <c r="B44" t="s">
        <v>201</v>
      </c>
      <c r="C44">
        <v>1</v>
      </c>
      <c r="D44">
        <v>20000</v>
      </c>
    </row>
    <row r="45" spans="1:4" x14ac:dyDescent="0.2">
      <c r="A45" t="s">
        <v>203</v>
      </c>
      <c r="B45" t="s">
        <v>201</v>
      </c>
      <c r="C45">
        <v>1</v>
      </c>
      <c r="D45">
        <v>20000</v>
      </c>
    </row>
    <row r="46" spans="1:4" x14ac:dyDescent="0.2">
      <c r="A46" t="s">
        <v>206</v>
      </c>
      <c r="B46" t="s">
        <v>201</v>
      </c>
      <c r="C46">
        <v>1</v>
      </c>
      <c r="D46">
        <v>20000</v>
      </c>
    </row>
    <row r="47" spans="1:4" x14ac:dyDescent="0.2">
      <c r="A47" t="s">
        <v>204</v>
      </c>
      <c r="B47" t="s">
        <v>201</v>
      </c>
      <c r="C47">
        <v>1</v>
      </c>
      <c r="D47">
        <v>20000</v>
      </c>
    </row>
    <row r="48" spans="1:4" x14ac:dyDescent="0.2">
      <c r="A48" t="s">
        <v>185</v>
      </c>
      <c r="B48" t="s">
        <v>201</v>
      </c>
      <c r="C48">
        <v>1</v>
      </c>
      <c r="D48">
        <v>20000</v>
      </c>
    </row>
    <row r="49" spans="1:4" x14ac:dyDescent="0.2">
      <c r="A49" t="s">
        <v>192</v>
      </c>
      <c r="B49" t="s">
        <v>201</v>
      </c>
      <c r="C49">
        <v>1</v>
      </c>
      <c r="D49">
        <v>20000</v>
      </c>
    </row>
    <row r="50" spans="1:4" x14ac:dyDescent="0.2">
      <c r="A50" t="s">
        <v>187</v>
      </c>
      <c r="B50" t="s">
        <v>201</v>
      </c>
      <c r="C50">
        <v>1</v>
      </c>
      <c r="D50">
        <v>20000</v>
      </c>
    </row>
    <row r="51" spans="1:4" x14ac:dyDescent="0.2">
      <c r="A51" t="s">
        <v>202</v>
      </c>
      <c r="B51" t="s">
        <v>201</v>
      </c>
      <c r="C51">
        <v>1</v>
      </c>
      <c r="D51">
        <v>20000</v>
      </c>
    </row>
    <row r="52" spans="1:4" x14ac:dyDescent="0.2">
      <c r="A52" t="s">
        <v>207</v>
      </c>
      <c r="B52" t="s">
        <v>201</v>
      </c>
      <c r="C52">
        <v>1</v>
      </c>
      <c r="D52">
        <v>20000</v>
      </c>
    </row>
    <row r="53" spans="1:4" x14ac:dyDescent="0.2">
      <c r="A53" t="s">
        <v>208</v>
      </c>
      <c r="B53" t="s">
        <v>201</v>
      </c>
      <c r="C53">
        <v>1</v>
      </c>
      <c r="D53">
        <v>20000</v>
      </c>
    </row>
    <row r="54" spans="1:4" x14ac:dyDescent="0.2">
      <c r="A54" t="s">
        <v>205</v>
      </c>
      <c r="B54" t="s">
        <v>201</v>
      </c>
      <c r="C54">
        <v>1</v>
      </c>
      <c r="D54">
        <v>20000</v>
      </c>
    </row>
    <row r="55" spans="1:4" x14ac:dyDescent="0.2">
      <c r="A55" t="s">
        <v>189</v>
      </c>
      <c r="B55" t="s">
        <v>203</v>
      </c>
      <c r="C55">
        <v>1</v>
      </c>
      <c r="D55">
        <v>20000</v>
      </c>
    </row>
    <row r="56" spans="1:4" x14ac:dyDescent="0.2">
      <c r="A56" t="s">
        <v>206</v>
      </c>
      <c r="B56" t="s">
        <v>203</v>
      </c>
      <c r="C56">
        <v>1</v>
      </c>
      <c r="D56">
        <v>20000</v>
      </c>
    </row>
    <row r="57" spans="1:4" x14ac:dyDescent="0.2">
      <c r="A57" t="s">
        <v>204</v>
      </c>
      <c r="B57" t="s">
        <v>203</v>
      </c>
      <c r="C57">
        <v>1</v>
      </c>
      <c r="D57">
        <v>20000</v>
      </c>
    </row>
    <row r="58" spans="1:4" x14ac:dyDescent="0.2">
      <c r="A58" t="s">
        <v>192</v>
      </c>
      <c r="B58" t="s">
        <v>203</v>
      </c>
      <c r="C58">
        <v>1</v>
      </c>
      <c r="D58">
        <v>20000</v>
      </c>
    </row>
    <row r="59" spans="1:4" x14ac:dyDescent="0.2">
      <c r="A59" t="s">
        <v>207</v>
      </c>
      <c r="B59" t="s">
        <v>203</v>
      </c>
      <c r="C59">
        <v>1</v>
      </c>
      <c r="D59">
        <v>20000</v>
      </c>
    </row>
    <row r="60" spans="1:4" x14ac:dyDescent="0.2">
      <c r="A60" t="s">
        <v>208</v>
      </c>
      <c r="B60" t="s">
        <v>203</v>
      </c>
      <c r="C60">
        <v>1</v>
      </c>
      <c r="D60">
        <v>20000</v>
      </c>
    </row>
    <row r="61" spans="1:4" x14ac:dyDescent="0.2">
      <c r="A61" t="s">
        <v>205</v>
      </c>
      <c r="B61" t="s">
        <v>203</v>
      </c>
      <c r="C61">
        <v>1</v>
      </c>
      <c r="D61">
        <v>20000</v>
      </c>
    </row>
    <row r="62" spans="1:4" x14ac:dyDescent="0.2">
      <c r="A62" t="s">
        <v>28</v>
      </c>
      <c r="B62" t="s">
        <v>29</v>
      </c>
      <c r="C62">
        <v>1</v>
      </c>
      <c r="D62">
        <v>20000</v>
      </c>
    </row>
    <row r="63" spans="1:4" x14ac:dyDescent="0.2">
      <c r="A63" t="s">
        <v>30</v>
      </c>
      <c r="B63" t="s">
        <v>29</v>
      </c>
      <c r="C63">
        <v>1</v>
      </c>
      <c r="D63">
        <v>20000</v>
      </c>
    </row>
    <row r="64" spans="1:4" x14ac:dyDescent="0.2">
      <c r="A64" t="s">
        <v>27</v>
      </c>
      <c r="B64" t="s">
        <v>29</v>
      </c>
      <c r="C64">
        <v>1</v>
      </c>
      <c r="D64">
        <v>20000</v>
      </c>
    </row>
    <row r="65" spans="1:4" x14ac:dyDescent="0.2">
      <c r="A65" t="s">
        <v>33</v>
      </c>
      <c r="B65" t="s">
        <v>28</v>
      </c>
      <c r="C65">
        <v>1</v>
      </c>
      <c r="D65">
        <v>20000</v>
      </c>
    </row>
    <row r="66" spans="1:4" x14ac:dyDescent="0.2">
      <c r="A66" t="s">
        <v>27</v>
      </c>
      <c r="B66" t="s">
        <v>28</v>
      </c>
      <c r="C66">
        <v>1</v>
      </c>
      <c r="D66">
        <v>20000</v>
      </c>
    </row>
    <row r="67" spans="1:4" x14ac:dyDescent="0.2">
      <c r="A67" t="s">
        <v>189</v>
      </c>
      <c r="B67" t="s">
        <v>199</v>
      </c>
      <c r="C67">
        <v>1</v>
      </c>
      <c r="D67">
        <v>20000</v>
      </c>
    </row>
    <row r="68" spans="1:4" x14ac:dyDescent="0.2">
      <c r="A68" t="s">
        <v>201</v>
      </c>
      <c r="B68" t="s">
        <v>199</v>
      </c>
      <c r="C68">
        <v>1</v>
      </c>
      <c r="D68">
        <v>20000</v>
      </c>
    </row>
    <row r="69" spans="1:4" x14ac:dyDescent="0.2">
      <c r="A69" t="s">
        <v>203</v>
      </c>
      <c r="B69" t="s">
        <v>199</v>
      </c>
      <c r="C69">
        <v>1</v>
      </c>
      <c r="D69">
        <v>20000</v>
      </c>
    </row>
    <row r="70" spans="1:4" x14ac:dyDescent="0.2">
      <c r="A70" t="s">
        <v>206</v>
      </c>
      <c r="B70" t="s">
        <v>199</v>
      </c>
      <c r="C70">
        <v>1</v>
      </c>
      <c r="D70">
        <v>20000</v>
      </c>
    </row>
    <row r="71" spans="1:4" x14ac:dyDescent="0.2">
      <c r="A71" t="s">
        <v>204</v>
      </c>
      <c r="B71" t="s">
        <v>199</v>
      </c>
      <c r="C71">
        <v>1</v>
      </c>
      <c r="D71">
        <v>20000</v>
      </c>
    </row>
    <row r="72" spans="1:4" x14ac:dyDescent="0.2">
      <c r="A72" t="s">
        <v>185</v>
      </c>
      <c r="B72" t="s">
        <v>199</v>
      </c>
      <c r="C72">
        <v>1</v>
      </c>
      <c r="D72">
        <v>20000</v>
      </c>
    </row>
    <row r="73" spans="1:4" x14ac:dyDescent="0.2">
      <c r="A73" t="s">
        <v>192</v>
      </c>
      <c r="B73" t="s">
        <v>199</v>
      </c>
      <c r="C73">
        <v>1</v>
      </c>
      <c r="D73">
        <v>20000</v>
      </c>
    </row>
    <row r="74" spans="1:4" x14ac:dyDescent="0.2">
      <c r="A74" t="s">
        <v>187</v>
      </c>
      <c r="B74" t="s">
        <v>199</v>
      </c>
      <c r="C74">
        <v>1</v>
      </c>
      <c r="D74">
        <v>20000</v>
      </c>
    </row>
    <row r="75" spans="1:4" x14ac:dyDescent="0.2">
      <c r="A75" t="s">
        <v>202</v>
      </c>
      <c r="B75" t="s">
        <v>199</v>
      </c>
      <c r="C75">
        <v>1</v>
      </c>
      <c r="D75">
        <v>20000</v>
      </c>
    </row>
    <row r="76" spans="1:4" x14ac:dyDescent="0.2">
      <c r="A76" t="s">
        <v>207</v>
      </c>
      <c r="B76" t="s">
        <v>199</v>
      </c>
      <c r="C76">
        <v>1</v>
      </c>
      <c r="D76">
        <v>20000</v>
      </c>
    </row>
    <row r="77" spans="1:4" x14ac:dyDescent="0.2">
      <c r="A77" t="s">
        <v>208</v>
      </c>
      <c r="B77" t="s">
        <v>199</v>
      </c>
      <c r="C77">
        <v>1</v>
      </c>
      <c r="D77">
        <v>20000</v>
      </c>
    </row>
    <row r="78" spans="1:4" x14ac:dyDescent="0.2">
      <c r="A78" t="s">
        <v>205</v>
      </c>
      <c r="B78" t="s">
        <v>199</v>
      </c>
      <c r="C78">
        <v>1</v>
      </c>
      <c r="D78">
        <v>20000</v>
      </c>
    </row>
    <row r="79" spans="1:4" x14ac:dyDescent="0.2">
      <c r="A79" t="s">
        <v>198</v>
      </c>
      <c r="B79" t="s">
        <v>15</v>
      </c>
      <c r="C79">
        <v>1</v>
      </c>
      <c r="D79">
        <v>20000</v>
      </c>
    </row>
    <row r="80" spans="1:4" x14ac:dyDescent="0.2">
      <c r="A80" t="s">
        <v>35</v>
      </c>
      <c r="B80" t="s">
        <v>15</v>
      </c>
      <c r="C80">
        <v>1</v>
      </c>
      <c r="D80">
        <v>20000</v>
      </c>
    </row>
    <row r="81" spans="1:4" x14ac:dyDescent="0.2">
      <c r="A81" t="s">
        <v>10</v>
      </c>
      <c r="B81" t="s">
        <v>15</v>
      </c>
      <c r="C81">
        <v>1</v>
      </c>
      <c r="D81">
        <v>20000</v>
      </c>
    </row>
    <row r="82" spans="1:4" x14ac:dyDescent="0.2">
      <c r="A82" t="s">
        <v>17</v>
      </c>
      <c r="B82" t="s">
        <v>15</v>
      </c>
      <c r="C82">
        <v>1</v>
      </c>
      <c r="D82">
        <v>20000</v>
      </c>
    </row>
    <row r="83" spans="1:4" x14ac:dyDescent="0.2">
      <c r="A83" t="s">
        <v>25</v>
      </c>
      <c r="B83" t="s">
        <v>8</v>
      </c>
      <c r="C83">
        <v>1</v>
      </c>
      <c r="D83">
        <v>20000</v>
      </c>
    </row>
    <row r="84" spans="1:4" x14ac:dyDescent="0.2">
      <c r="A84" t="s">
        <v>15</v>
      </c>
      <c r="B84" t="s">
        <v>8</v>
      </c>
      <c r="C84">
        <v>1</v>
      </c>
      <c r="D84">
        <v>20000</v>
      </c>
    </row>
    <row r="85" spans="1:4" x14ac:dyDescent="0.2">
      <c r="A85" t="s">
        <v>206</v>
      </c>
      <c r="B85" t="s">
        <v>8</v>
      </c>
      <c r="C85">
        <v>1</v>
      </c>
      <c r="D85">
        <v>20000</v>
      </c>
    </row>
    <row r="86" spans="1:4" x14ac:dyDescent="0.2">
      <c r="A86" t="s">
        <v>17</v>
      </c>
      <c r="B86" t="s">
        <v>8</v>
      </c>
      <c r="C86">
        <v>1</v>
      </c>
      <c r="D86">
        <v>20000</v>
      </c>
    </row>
    <row r="87" spans="1:4" x14ac:dyDescent="0.2">
      <c r="A87" t="s">
        <v>18</v>
      </c>
      <c r="B87" t="s">
        <v>8</v>
      </c>
      <c r="C87">
        <v>1</v>
      </c>
      <c r="D87">
        <v>20000</v>
      </c>
    </row>
    <row r="88" spans="1:4" x14ac:dyDescent="0.2">
      <c r="A88" t="s">
        <v>26</v>
      </c>
      <c r="B88" t="s">
        <v>8</v>
      </c>
      <c r="C88">
        <v>1</v>
      </c>
      <c r="D88">
        <v>20000</v>
      </c>
    </row>
    <row r="89" spans="1:4" x14ac:dyDescent="0.2">
      <c r="A89" t="s">
        <v>23</v>
      </c>
      <c r="B89" t="s">
        <v>8</v>
      </c>
      <c r="C89">
        <v>1</v>
      </c>
      <c r="D89">
        <v>20000</v>
      </c>
    </row>
    <row r="90" spans="1:4" x14ac:dyDescent="0.2">
      <c r="A90" t="s">
        <v>27</v>
      </c>
      <c r="B90" t="s">
        <v>8</v>
      </c>
      <c r="C90">
        <v>1</v>
      </c>
      <c r="D90">
        <v>20000</v>
      </c>
    </row>
    <row r="91" spans="1:4" x14ac:dyDescent="0.2">
      <c r="A91" t="s">
        <v>201</v>
      </c>
      <c r="B91" t="s">
        <v>198</v>
      </c>
      <c r="C91">
        <v>1</v>
      </c>
      <c r="D91">
        <v>20000</v>
      </c>
    </row>
    <row r="92" spans="1:4" x14ac:dyDescent="0.2">
      <c r="A92" t="s">
        <v>203</v>
      </c>
      <c r="B92" t="s">
        <v>198</v>
      </c>
      <c r="C92">
        <v>1</v>
      </c>
      <c r="D92">
        <v>20000</v>
      </c>
    </row>
    <row r="93" spans="1:4" x14ac:dyDescent="0.2">
      <c r="A93" t="s">
        <v>199</v>
      </c>
      <c r="B93" t="s">
        <v>198</v>
      </c>
      <c r="C93">
        <v>1</v>
      </c>
      <c r="D93">
        <v>20000</v>
      </c>
    </row>
    <row r="94" spans="1:4" x14ac:dyDescent="0.2">
      <c r="A94" t="s">
        <v>185</v>
      </c>
      <c r="B94" t="s">
        <v>198</v>
      </c>
      <c r="C94">
        <v>1</v>
      </c>
      <c r="D94">
        <v>20000</v>
      </c>
    </row>
    <row r="95" spans="1:4" x14ac:dyDescent="0.2">
      <c r="A95" t="s">
        <v>35</v>
      </c>
      <c r="B95" t="s">
        <v>198</v>
      </c>
      <c r="C95">
        <v>1</v>
      </c>
      <c r="D95">
        <v>20000</v>
      </c>
    </row>
    <row r="96" spans="1:4" x14ac:dyDescent="0.2">
      <c r="A96" t="s">
        <v>200</v>
      </c>
      <c r="B96" t="s">
        <v>198</v>
      </c>
      <c r="C96">
        <v>1</v>
      </c>
      <c r="D96">
        <v>20000</v>
      </c>
    </row>
    <row r="97" spans="1:4" x14ac:dyDescent="0.2">
      <c r="A97" t="s">
        <v>18</v>
      </c>
      <c r="B97" t="s">
        <v>198</v>
      </c>
      <c r="C97">
        <v>1</v>
      </c>
      <c r="D97">
        <v>20000</v>
      </c>
    </row>
    <row r="98" spans="1:4" x14ac:dyDescent="0.2">
      <c r="A98" t="s">
        <v>26</v>
      </c>
      <c r="B98" t="s">
        <v>198</v>
      </c>
      <c r="C98">
        <v>1</v>
      </c>
      <c r="D98">
        <v>20000</v>
      </c>
    </row>
    <row r="99" spans="1:4" x14ac:dyDescent="0.2">
      <c r="A99" t="s">
        <v>38</v>
      </c>
      <c r="B99" t="s">
        <v>198</v>
      </c>
      <c r="C99">
        <v>1</v>
      </c>
      <c r="D99">
        <v>20000</v>
      </c>
    </row>
    <row r="100" spans="1:4" x14ac:dyDescent="0.2">
      <c r="A100" t="s">
        <v>187</v>
      </c>
      <c r="B100" t="s">
        <v>198</v>
      </c>
      <c r="C100">
        <v>1</v>
      </c>
      <c r="D100">
        <v>20000</v>
      </c>
    </row>
    <row r="101" spans="1:4" x14ac:dyDescent="0.2">
      <c r="A101" t="s">
        <v>202</v>
      </c>
      <c r="B101" t="s">
        <v>198</v>
      </c>
      <c r="C101">
        <v>1</v>
      </c>
      <c r="D101">
        <v>20000</v>
      </c>
    </row>
    <row r="102" spans="1:4" x14ac:dyDescent="0.2">
      <c r="A102" t="s">
        <v>10</v>
      </c>
      <c r="B102" t="s">
        <v>19</v>
      </c>
      <c r="C102">
        <v>1</v>
      </c>
      <c r="D102">
        <v>20000</v>
      </c>
    </row>
    <row r="103" spans="1:4" x14ac:dyDescent="0.2">
      <c r="A103" t="s">
        <v>21</v>
      </c>
      <c r="B103" t="s">
        <v>19</v>
      </c>
      <c r="C103">
        <v>1</v>
      </c>
      <c r="D103">
        <v>20000</v>
      </c>
    </row>
    <row r="104" spans="1:4" x14ac:dyDescent="0.2">
      <c r="A104" t="s">
        <v>192</v>
      </c>
      <c r="B104" t="s">
        <v>206</v>
      </c>
      <c r="C104">
        <v>1</v>
      </c>
      <c r="D104">
        <v>20000</v>
      </c>
    </row>
    <row r="105" spans="1:4" x14ac:dyDescent="0.2">
      <c r="A105" t="s">
        <v>207</v>
      </c>
      <c r="B105" t="s">
        <v>206</v>
      </c>
      <c r="C105">
        <v>1</v>
      </c>
      <c r="D105">
        <v>20000</v>
      </c>
    </row>
    <row r="106" spans="1:4" x14ac:dyDescent="0.2">
      <c r="A106" t="s">
        <v>208</v>
      </c>
      <c r="B106" t="s">
        <v>206</v>
      </c>
      <c r="C106">
        <v>1</v>
      </c>
      <c r="D106">
        <v>20000</v>
      </c>
    </row>
    <row r="107" spans="1:4" x14ac:dyDescent="0.2">
      <c r="A107" t="s">
        <v>205</v>
      </c>
      <c r="B107" t="s">
        <v>206</v>
      </c>
      <c r="C107">
        <v>1</v>
      </c>
      <c r="D107">
        <v>20000</v>
      </c>
    </row>
    <row r="108" spans="1:4" x14ac:dyDescent="0.2">
      <c r="A108" t="s">
        <v>206</v>
      </c>
      <c r="B108" t="s">
        <v>204</v>
      </c>
      <c r="C108">
        <v>1</v>
      </c>
      <c r="D108">
        <v>20000</v>
      </c>
    </row>
    <row r="109" spans="1:4" x14ac:dyDescent="0.2">
      <c r="A109" t="s">
        <v>192</v>
      </c>
      <c r="B109" t="s">
        <v>204</v>
      </c>
      <c r="C109">
        <v>1</v>
      </c>
      <c r="D109">
        <v>20000</v>
      </c>
    </row>
    <row r="110" spans="1:4" x14ac:dyDescent="0.2">
      <c r="A110" t="s">
        <v>207</v>
      </c>
      <c r="B110" t="s">
        <v>204</v>
      </c>
      <c r="C110">
        <v>1</v>
      </c>
      <c r="D110">
        <v>20000</v>
      </c>
    </row>
    <row r="111" spans="1:4" x14ac:dyDescent="0.2">
      <c r="A111" t="s">
        <v>208</v>
      </c>
      <c r="B111" t="s">
        <v>204</v>
      </c>
      <c r="C111">
        <v>1</v>
      </c>
      <c r="D111">
        <v>20000</v>
      </c>
    </row>
    <row r="112" spans="1:4" x14ac:dyDescent="0.2">
      <c r="A112" t="s">
        <v>205</v>
      </c>
      <c r="B112" t="s">
        <v>204</v>
      </c>
      <c r="C112">
        <v>1</v>
      </c>
      <c r="D112">
        <v>20000</v>
      </c>
    </row>
    <row r="113" spans="1:4" x14ac:dyDescent="0.2">
      <c r="A113" t="s">
        <v>189</v>
      </c>
      <c r="B113" t="s">
        <v>185</v>
      </c>
      <c r="C113">
        <v>1</v>
      </c>
      <c r="D113">
        <v>20000</v>
      </c>
    </row>
    <row r="114" spans="1:4" x14ac:dyDescent="0.2">
      <c r="A114" t="s">
        <v>203</v>
      </c>
      <c r="B114" t="s">
        <v>185</v>
      </c>
      <c r="C114">
        <v>1</v>
      </c>
      <c r="D114">
        <v>20000</v>
      </c>
    </row>
    <row r="115" spans="1:4" x14ac:dyDescent="0.2">
      <c r="A115" t="s">
        <v>206</v>
      </c>
      <c r="B115" t="s">
        <v>185</v>
      </c>
      <c r="C115">
        <v>1</v>
      </c>
      <c r="D115">
        <v>20000</v>
      </c>
    </row>
    <row r="116" spans="1:4" x14ac:dyDescent="0.2">
      <c r="A116" t="s">
        <v>204</v>
      </c>
      <c r="B116" t="s">
        <v>185</v>
      </c>
      <c r="C116">
        <v>1</v>
      </c>
      <c r="D116">
        <v>20000</v>
      </c>
    </row>
    <row r="117" spans="1:4" x14ac:dyDescent="0.2">
      <c r="A117" t="s">
        <v>192</v>
      </c>
      <c r="B117" t="s">
        <v>185</v>
      </c>
      <c r="C117">
        <v>1</v>
      </c>
      <c r="D117">
        <v>20000</v>
      </c>
    </row>
    <row r="118" spans="1:4" x14ac:dyDescent="0.2">
      <c r="A118" t="s">
        <v>187</v>
      </c>
      <c r="B118" t="s">
        <v>185</v>
      </c>
      <c r="C118">
        <v>1</v>
      </c>
      <c r="D118">
        <v>20000</v>
      </c>
    </row>
    <row r="119" spans="1:4" x14ac:dyDescent="0.2">
      <c r="A119" t="s">
        <v>202</v>
      </c>
      <c r="B119" t="s">
        <v>185</v>
      </c>
      <c r="C119">
        <v>1</v>
      </c>
      <c r="D119">
        <v>20000</v>
      </c>
    </row>
    <row r="120" spans="1:4" x14ac:dyDescent="0.2">
      <c r="A120" t="s">
        <v>207</v>
      </c>
      <c r="B120" t="s">
        <v>185</v>
      </c>
      <c r="C120">
        <v>1</v>
      </c>
      <c r="D120">
        <v>20000</v>
      </c>
    </row>
    <row r="121" spans="1:4" x14ac:dyDescent="0.2">
      <c r="A121" t="s">
        <v>208</v>
      </c>
      <c r="B121" t="s">
        <v>185</v>
      </c>
      <c r="C121">
        <v>1</v>
      </c>
      <c r="D121">
        <v>20000</v>
      </c>
    </row>
    <row r="122" spans="1:4" x14ac:dyDescent="0.2">
      <c r="A122" t="s">
        <v>205</v>
      </c>
      <c r="B122" t="s">
        <v>185</v>
      </c>
      <c r="C122">
        <v>1</v>
      </c>
      <c r="D122">
        <v>20000</v>
      </c>
    </row>
    <row r="123" spans="1:4" x14ac:dyDescent="0.2">
      <c r="A123" t="s">
        <v>22</v>
      </c>
      <c r="B123" t="s">
        <v>9</v>
      </c>
      <c r="C123">
        <v>1</v>
      </c>
      <c r="D123">
        <v>20000</v>
      </c>
    </row>
    <row r="124" spans="1:4" x14ac:dyDescent="0.2">
      <c r="A124" t="s">
        <v>14</v>
      </c>
      <c r="B124" t="s">
        <v>9</v>
      </c>
      <c r="C124">
        <v>1</v>
      </c>
      <c r="D124">
        <v>20000</v>
      </c>
    </row>
    <row r="125" spans="1:4" x14ac:dyDescent="0.2">
      <c r="A125" t="s">
        <v>24</v>
      </c>
      <c r="B125" t="s">
        <v>9</v>
      </c>
      <c r="C125">
        <v>1</v>
      </c>
      <c r="D125">
        <v>20000</v>
      </c>
    </row>
    <row r="126" spans="1:4" x14ac:dyDescent="0.2">
      <c r="A126" t="s">
        <v>11</v>
      </c>
      <c r="B126" t="s">
        <v>9</v>
      </c>
      <c r="C126">
        <v>1</v>
      </c>
      <c r="D126">
        <v>20000</v>
      </c>
    </row>
    <row r="127" spans="1:4" x14ac:dyDescent="0.2">
      <c r="A127" t="s">
        <v>11</v>
      </c>
      <c r="B127" t="s">
        <v>10</v>
      </c>
      <c r="C127">
        <v>1</v>
      </c>
      <c r="D127">
        <v>20000</v>
      </c>
    </row>
    <row r="128" spans="1:4" x14ac:dyDescent="0.2">
      <c r="A128" t="s">
        <v>27</v>
      </c>
      <c r="B128" t="s">
        <v>30</v>
      </c>
      <c r="C128">
        <v>1</v>
      </c>
      <c r="D128">
        <v>20000</v>
      </c>
    </row>
    <row r="129" spans="1:4" x14ac:dyDescent="0.2">
      <c r="A129" t="s">
        <v>30</v>
      </c>
      <c r="B129" t="s">
        <v>36</v>
      </c>
      <c r="C129">
        <v>1</v>
      </c>
      <c r="D129">
        <v>20000</v>
      </c>
    </row>
    <row r="130" spans="1:4" x14ac:dyDescent="0.2">
      <c r="A130" t="s">
        <v>23</v>
      </c>
      <c r="B130" t="s">
        <v>36</v>
      </c>
      <c r="C130">
        <v>1</v>
      </c>
      <c r="D130">
        <v>20000</v>
      </c>
    </row>
    <row r="131" spans="1:4" x14ac:dyDescent="0.2">
      <c r="A131" t="s">
        <v>27</v>
      </c>
      <c r="B131" t="s">
        <v>36</v>
      </c>
      <c r="C131">
        <v>1</v>
      </c>
      <c r="D131">
        <v>20000</v>
      </c>
    </row>
    <row r="132" spans="1:4" x14ac:dyDescent="0.2">
      <c r="A132" t="s">
        <v>14</v>
      </c>
      <c r="B132" t="s">
        <v>21</v>
      </c>
      <c r="C132">
        <v>1</v>
      </c>
      <c r="D132">
        <v>20000</v>
      </c>
    </row>
    <row r="133" spans="1:4" x14ac:dyDescent="0.2">
      <c r="A133" t="s">
        <v>189</v>
      </c>
      <c r="B133" t="s">
        <v>200</v>
      </c>
      <c r="C133">
        <v>1</v>
      </c>
      <c r="D133">
        <v>20000</v>
      </c>
    </row>
    <row r="134" spans="1:4" x14ac:dyDescent="0.2">
      <c r="A134" t="s">
        <v>201</v>
      </c>
      <c r="B134" t="s">
        <v>200</v>
      </c>
      <c r="C134">
        <v>1</v>
      </c>
      <c r="D134">
        <v>20000</v>
      </c>
    </row>
    <row r="135" spans="1:4" x14ac:dyDescent="0.2">
      <c r="A135" t="s">
        <v>203</v>
      </c>
      <c r="B135" t="s">
        <v>200</v>
      </c>
      <c r="C135">
        <v>1</v>
      </c>
      <c r="D135">
        <v>20000</v>
      </c>
    </row>
    <row r="136" spans="1:4" x14ac:dyDescent="0.2">
      <c r="A136" t="s">
        <v>199</v>
      </c>
      <c r="B136" t="s">
        <v>200</v>
      </c>
      <c r="C136">
        <v>1</v>
      </c>
      <c r="D136">
        <v>20000</v>
      </c>
    </row>
    <row r="137" spans="1:4" x14ac:dyDescent="0.2">
      <c r="A137" t="s">
        <v>206</v>
      </c>
      <c r="B137" t="s">
        <v>200</v>
      </c>
      <c r="C137">
        <v>1</v>
      </c>
      <c r="D137">
        <v>20000</v>
      </c>
    </row>
    <row r="138" spans="1:4" x14ac:dyDescent="0.2">
      <c r="A138" t="s">
        <v>204</v>
      </c>
      <c r="B138" t="s">
        <v>200</v>
      </c>
      <c r="C138">
        <v>1</v>
      </c>
      <c r="D138">
        <v>20000</v>
      </c>
    </row>
    <row r="139" spans="1:4" x14ac:dyDescent="0.2">
      <c r="A139" t="s">
        <v>185</v>
      </c>
      <c r="B139" t="s">
        <v>200</v>
      </c>
      <c r="C139">
        <v>1</v>
      </c>
      <c r="D139">
        <v>20000</v>
      </c>
    </row>
    <row r="140" spans="1:4" x14ac:dyDescent="0.2">
      <c r="A140" t="s">
        <v>192</v>
      </c>
      <c r="B140" t="s">
        <v>200</v>
      </c>
      <c r="C140">
        <v>1</v>
      </c>
      <c r="D140">
        <v>20000</v>
      </c>
    </row>
    <row r="141" spans="1:4" x14ac:dyDescent="0.2">
      <c r="A141" t="s">
        <v>187</v>
      </c>
      <c r="B141" t="s">
        <v>200</v>
      </c>
      <c r="C141">
        <v>1</v>
      </c>
      <c r="D141">
        <v>20000</v>
      </c>
    </row>
    <row r="142" spans="1:4" x14ac:dyDescent="0.2">
      <c r="A142" t="s">
        <v>202</v>
      </c>
      <c r="B142" t="s">
        <v>200</v>
      </c>
      <c r="C142">
        <v>1</v>
      </c>
      <c r="D142">
        <v>20000</v>
      </c>
    </row>
    <row r="143" spans="1:4" x14ac:dyDescent="0.2">
      <c r="A143" t="s">
        <v>207</v>
      </c>
      <c r="B143" t="s">
        <v>200</v>
      </c>
      <c r="C143">
        <v>1</v>
      </c>
      <c r="D143">
        <v>20000</v>
      </c>
    </row>
    <row r="144" spans="1:4" x14ac:dyDescent="0.2">
      <c r="A144" t="s">
        <v>208</v>
      </c>
      <c r="B144" t="s">
        <v>200</v>
      </c>
      <c r="C144">
        <v>1</v>
      </c>
      <c r="D144">
        <v>20000</v>
      </c>
    </row>
    <row r="145" spans="1:4" x14ac:dyDescent="0.2">
      <c r="A145" t="s">
        <v>205</v>
      </c>
      <c r="B145" t="s">
        <v>200</v>
      </c>
      <c r="C145">
        <v>1</v>
      </c>
      <c r="D145">
        <v>20000</v>
      </c>
    </row>
    <row r="146" spans="1:4" x14ac:dyDescent="0.2">
      <c r="A146" t="s">
        <v>189</v>
      </c>
      <c r="B146" t="s">
        <v>18</v>
      </c>
      <c r="C146">
        <v>1</v>
      </c>
      <c r="D146">
        <v>20000</v>
      </c>
    </row>
    <row r="147" spans="1:4" x14ac:dyDescent="0.2">
      <c r="A147" t="s">
        <v>206</v>
      </c>
      <c r="B147" t="s">
        <v>18</v>
      </c>
      <c r="C147">
        <v>1</v>
      </c>
      <c r="D147">
        <v>20000</v>
      </c>
    </row>
    <row r="148" spans="1:4" x14ac:dyDescent="0.2">
      <c r="A148" t="s">
        <v>204</v>
      </c>
      <c r="B148" t="s">
        <v>18</v>
      </c>
      <c r="C148">
        <v>1</v>
      </c>
      <c r="D148">
        <v>20000</v>
      </c>
    </row>
    <row r="149" spans="1:4" x14ac:dyDescent="0.2">
      <c r="A149" t="s">
        <v>26</v>
      </c>
      <c r="B149" t="s">
        <v>18</v>
      </c>
      <c r="C149">
        <v>1</v>
      </c>
      <c r="D149">
        <v>20000</v>
      </c>
    </row>
    <row r="150" spans="1:4" x14ac:dyDescent="0.2">
      <c r="A150" t="s">
        <v>26</v>
      </c>
      <c r="B150" t="s">
        <v>37</v>
      </c>
      <c r="C150">
        <v>1</v>
      </c>
      <c r="D150">
        <v>20000</v>
      </c>
    </row>
    <row r="151" spans="1:4" x14ac:dyDescent="0.2">
      <c r="A151" t="s">
        <v>39</v>
      </c>
      <c r="B151" t="s">
        <v>37</v>
      </c>
      <c r="C151">
        <v>1</v>
      </c>
      <c r="D151">
        <v>20000</v>
      </c>
    </row>
    <row r="152" spans="1:4" x14ac:dyDescent="0.2">
      <c r="A152" t="s">
        <v>38</v>
      </c>
      <c r="B152" t="s">
        <v>37</v>
      </c>
      <c r="C152">
        <v>1</v>
      </c>
      <c r="D152">
        <v>20000</v>
      </c>
    </row>
    <row r="153" spans="1:4" x14ac:dyDescent="0.2">
      <c r="A153" t="s">
        <v>27</v>
      </c>
      <c r="B153" t="s">
        <v>37</v>
      </c>
      <c r="C153">
        <v>1</v>
      </c>
      <c r="D153">
        <v>20000</v>
      </c>
    </row>
    <row r="154" spans="1:4" x14ac:dyDescent="0.2">
      <c r="A154" t="s">
        <v>38</v>
      </c>
      <c r="B154" t="s">
        <v>26</v>
      </c>
      <c r="C154">
        <v>1</v>
      </c>
      <c r="D154">
        <v>20000</v>
      </c>
    </row>
    <row r="155" spans="1:4" x14ac:dyDescent="0.2">
      <c r="A155" t="s">
        <v>207</v>
      </c>
      <c r="B155" t="s">
        <v>26</v>
      </c>
      <c r="C155">
        <v>1</v>
      </c>
      <c r="D155">
        <v>20000</v>
      </c>
    </row>
    <row r="156" spans="1:4" x14ac:dyDescent="0.2">
      <c r="A156" t="s">
        <v>208</v>
      </c>
      <c r="B156" t="s">
        <v>26</v>
      </c>
      <c r="C156">
        <v>1</v>
      </c>
      <c r="D156">
        <v>20000</v>
      </c>
    </row>
    <row r="157" spans="1:4" x14ac:dyDescent="0.2">
      <c r="A157" t="s">
        <v>205</v>
      </c>
      <c r="B157" t="s">
        <v>26</v>
      </c>
      <c r="C157">
        <v>1</v>
      </c>
      <c r="D157">
        <v>20000</v>
      </c>
    </row>
    <row r="158" spans="1:4" x14ac:dyDescent="0.2">
      <c r="A158" t="s">
        <v>33</v>
      </c>
      <c r="B158" t="s">
        <v>39</v>
      </c>
      <c r="C158">
        <v>1</v>
      </c>
      <c r="D158">
        <v>20000</v>
      </c>
    </row>
    <row r="159" spans="1:4" x14ac:dyDescent="0.2">
      <c r="A159" t="s">
        <v>38</v>
      </c>
      <c r="B159" t="s">
        <v>39</v>
      </c>
      <c r="C159">
        <v>1</v>
      </c>
      <c r="D159">
        <v>20000</v>
      </c>
    </row>
    <row r="160" spans="1:4" x14ac:dyDescent="0.2">
      <c r="A160" t="s">
        <v>27</v>
      </c>
      <c r="B160" t="s">
        <v>39</v>
      </c>
      <c r="C160">
        <v>1</v>
      </c>
      <c r="D160">
        <v>20000</v>
      </c>
    </row>
    <row r="161" spans="1:4" x14ac:dyDescent="0.2">
      <c r="A161" t="s">
        <v>27</v>
      </c>
      <c r="B161" t="s">
        <v>33</v>
      </c>
      <c r="C161">
        <v>1</v>
      </c>
      <c r="D161">
        <v>20000</v>
      </c>
    </row>
    <row r="162" spans="1:4" x14ac:dyDescent="0.2">
      <c r="A162" t="s">
        <v>207</v>
      </c>
      <c r="B162" t="s">
        <v>192</v>
      </c>
      <c r="C162">
        <v>1</v>
      </c>
      <c r="D162">
        <v>20000</v>
      </c>
    </row>
    <row r="163" spans="1:4" x14ac:dyDescent="0.2">
      <c r="A163" t="s">
        <v>208</v>
      </c>
      <c r="B163" t="s">
        <v>192</v>
      </c>
      <c r="C163">
        <v>1</v>
      </c>
      <c r="D163">
        <v>20000</v>
      </c>
    </row>
    <row r="164" spans="1:4" x14ac:dyDescent="0.2">
      <c r="A164" t="s">
        <v>205</v>
      </c>
      <c r="B164" t="s">
        <v>192</v>
      </c>
      <c r="C164">
        <v>1</v>
      </c>
      <c r="D164">
        <v>20000</v>
      </c>
    </row>
    <row r="165" spans="1:4" x14ac:dyDescent="0.2">
      <c r="A165" t="s">
        <v>189</v>
      </c>
      <c r="B165" t="s">
        <v>187</v>
      </c>
      <c r="C165">
        <v>1</v>
      </c>
      <c r="D165">
        <v>20000</v>
      </c>
    </row>
    <row r="166" spans="1:4" x14ac:dyDescent="0.2">
      <c r="A166" t="s">
        <v>203</v>
      </c>
      <c r="B166" t="s">
        <v>187</v>
      </c>
      <c r="C166">
        <v>1</v>
      </c>
      <c r="D166">
        <v>20000</v>
      </c>
    </row>
    <row r="167" spans="1:4" x14ac:dyDescent="0.2">
      <c r="A167" t="s">
        <v>206</v>
      </c>
      <c r="B167" t="s">
        <v>187</v>
      </c>
      <c r="C167">
        <v>1</v>
      </c>
      <c r="D167">
        <v>20000</v>
      </c>
    </row>
    <row r="168" spans="1:4" x14ac:dyDescent="0.2">
      <c r="A168" t="s">
        <v>204</v>
      </c>
      <c r="B168" t="s">
        <v>187</v>
      </c>
      <c r="C168">
        <v>1</v>
      </c>
      <c r="D168">
        <v>20000</v>
      </c>
    </row>
    <row r="169" spans="1:4" x14ac:dyDescent="0.2">
      <c r="A169" t="s">
        <v>192</v>
      </c>
      <c r="B169" t="s">
        <v>187</v>
      </c>
      <c r="C169">
        <v>1</v>
      </c>
      <c r="D169">
        <v>20000</v>
      </c>
    </row>
    <row r="170" spans="1:4" x14ac:dyDescent="0.2">
      <c r="A170" t="s">
        <v>207</v>
      </c>
      <c r="B170" t="s">
        <v>187</v>
      </c>
      <c r="C170">
        <v>1</v>
      </c>
      <c r="D170">
        <v>20000</v>
      </c>
    </row>
    <row r="171" spans="1:4" x14ac:dyDescent="0.2">
      <c r="A171" t="s">
        <v>208</v>
      </c>
      <c r="B171" t="s">
        <v>187</v>
      </c>
      <c r="C171">
        <v>1</v>
      </c>
      <c r="D171">
        <v>20000</v>
      </c>
    </row>
    <row r="172" spans="1:4" x14ac:dyDescent="0.2">
      <c r="A172" t="s">
        <v>205</v>
      </c>
      <c r="B172" t="s">
        <v>187</v>
      </c>
      <c r="C172">
        <v>1</v>
      </c>
      <c r="D172">
        <v>20000</v>
      </c>
    </row>
    <row r="173" spans="1:4" x14ac:dyDescent="0.2">
      <c r="A173" t="s">
        <v>189</v>
      </c>
      <c r="B173" t="s">
        <v>202</v>
      </c>
      <c r="C173">
        <v>1</v>
      </c>
      <c r="D173">
        <v>20000</v>
      </c>
    </row>
    <row r="174" spans="1:4" x14ac:dyDescent="0.2">
      <c r="A174" t="s">
        <v>203</v>
      </c>
      <c r="B174" t="s">
        <v>202</v>
      </c>
      <c r="C174">
        <v>1</v>
      </c>
      <c r="D174">
        <v>20000</v>
      </c>
    </row>
    <row r="175" spans="1:4" x14ac:dyDescent="0.2">
      <c r="A175" t="s">
        <v>206</v>
      </c>
      <c r="B175" t="s">
        <v>202</v>
      </c>
      <c r="C175">
        <v>1</v>
      </c>
      <c r="D175">
        <v>20000</v>
      </c>
    </row>
    <row r="176" spans="1:4" x14ac:dyDescent="0.2">
      <c r="A176" t="s">
        <v>204</v>
      </c>
      <c r="B176" t="s">
        <v>202</v>
      </c>
      <c r="C176">
        <v>1</v>
      </c>
      <c r="D176">
        <v>20000</v>
      </c>
    </row>
    <row r="177" spans="1:4" x14ac:dyDescent="0.2">
      <c r="A177" t="s">
        <v>192</v>
      </c>
      <c r="B177" t="s">
        <v>202</v>
      </c>
      <c r="C177">
        <v>1</v>
      </c>
      <c r="D177">
        <v>20000</v>
      </c>
    </row>
    <row r="178" spans="1:4" x14ac:dyDescent="0.2">
      <c r="A178" t="s">
        <v>187</v>
      </c>
      <c r="B178" t="s">
        <v>202</v>
      </c>
      <c r="C178">
        <v>1</v>
      </c>
      <c r="D178">
        <v>20000</v>
      </c>
    </row>
    <row r="179" spans="1:4" x14ac:dyDescent="0.2">
      <c r="A179" t="s">
        <v>207</v>
      </c>
      <c r="B179" t="s">
        <v>202</v>
      </c>
      <c r="C179">
        <v>1</v>
      </c>
      <c r="D179">
        <v>20000</v>
      </c>
    </row>
    <row r="180" spans="1:4" x14ac:dyDescent="0.2">
      <c r="A180" t="s">
        <v>208</v>
      </c>
      <c r="B180" t="s">
        <v>202</v>
      </c>
      <c r="C180">
        <v>1</v>
      </c>
      <c r="D180">
        <v>20000</v>
      </c>
    </row>
    <row r="181" spans="1:4" x14ac:dyDescent="0.2">
      <c r="A181" t="s">
        <v>205</v>
      </c>
      <c r="B181" t="s">
        <v>202</v>
      </c>
      <c r="C181">
        <v>1</v>
      </c>
      <c r="D181">
        <v>20000</v>
      </c>
    </row>
    <row r="182" spans="1:4" x14ac:dyDescent="0.2">
      <c r="A182" t="s">
        <v>24</v>
      </c>
      <c r="B182" t="s">
        <v>23</v>
      </c>
      <c r="C182">
        <v>1</v>
      </c>
      <c r="D182">
        <v>20000</v>
      </c>
    </row>
    <row r="183" spans="1:4" x14ac:dyDescent="0.2">
      <c r="A183" t="s">
        <v>27</v>
      </c>
      <c r="B183" t="s">
        <v>23</v>
      </c>
      <c r="C183">
        <v>1</v>
      </c>
      <c r="D183">
        <v>20000</v>
      </c>
    </row>
    <row r="184" spans="1:4" x14ac:dyDescent="0.2">
      <c r="A184" t="s">
        <v>14</v>
      </c>
      <c r="B184" t="s">
        <v>22</v>
      </c>
      <c r="C184">
        <v>1</v>
      </c>
      <c r="D184">
        <v>20000</v>
      </c>
    </row>
    <row r="185" spans="1:4" x14ac:dyDescent="0.2">
      <c r="A185" t="s">
        <v>208</v>
      </c>
      <c r="B185" t="s">
        <v>207</v>
      </c>
      <c r="C185">
        <v>1</v>
      </c>
      <c r="D185">
        <v>20000</v>
      </c>
    </row>
    <row r="186" spans="1:4" x14ac:dyDescent="0.2">
      <c r="A186" t="s">
        <v>15</v>
      </c>
      <c r="B186" t="s">
        <v>31</v>
      </c>
      <c r="C186">
        <v>1</v>
      </c>
      <c r="D186">
        <v>20000</v>
      </c>
    </row>
    <row r="187" spans="1:4" x14ac:dyDescent="0.2">
      <c r="A187" t="s">
        <v>35</v>
      </c>
      <c r="B187" t="s">
        <v>31</v>
      </c>
      <c r="C187">
        <v>1</v>
      </c>
      <c r="D187">
        <v>20000</v>
      </c>
    </row>
    <row r="188" spans="1:4" x14ac:dyDescent="0.2">
      <c r="A188" t="s">
        <v>32</v>
      </c>
      <c r="B188" t="s">
        <v>31</v>
      </c>
      <c r="C188">
        <v>1</v>
      </c>
      <c r="D188">
        <v>20000</v>
      </c>
    </row>
    <row r="189" spans="1:4" x14ac:dyDescent="0.2">
      <c r="A189" t="s">
        <v>15</v>
      </c>
      <c r="B189" t="s">
        <v>5</v>
      </c>
      <c r="C189">
        <v>1</v>
      </c>
      <c r="D189">
        <v>20000</v>
      </c>
    </row>
    <row r="190" spans="1:4" x14ac:dyDescent="0.2">
      <c r="A190" t="s">
        <v>8</v>
      </c>
      <c r="B190" t="s">
        <v>5</v>
      </c>
      <c r="C190">
        <v>1</v>
      </c>
      <c r="D190">
        <v>20000</v>
      </c>
    </row>
    <row r="191" spans="1:4" x14ac:dyDescent="0.2">
      <c r="A191" t="s">
        <v>10</v>
      </c>
      <c r="B191" t="s">
        <v>5</v>
      </c>
      <c r="C191">
        <v>1</v>
      </c>
      <c r="D191">
        <v>20000</v>
      </c>
    </row>
    <row r="192" spans="1:4" x14ac:dyDescent="0.2">
      <c r="A192" t="s">
        <v>207</v>
      </c>
      <c r="B192" t="s">
        <v>205</v>
      </c>
      <c r="C192">
        <v>1</v>
      </c>
      <c r="D192">
        <v>20000</v>
      </c>
    </row>
    <row r="193" spans="1:4" x14ac:dyDescent="0.2">
      <c r="A193" t="s">
        <v>208</v>
      </c>
      <c r="B193" t="s">
        <v>205</v>
      </c>
      <c r="C193">
        <v>1</v>
      </c>
      <c r="D193">
        <v>20000</v>
      </c>
    </row>
  </sheetData>
  <autoFilter ref="A1:D193" xr:uid="{6B71C44B-B0E4-4176-9FE7-8BF17563E229}"/>
  <sortState xmlns:xlrd2="http://schemas.microsoft.com/office/spreadsheetml/2017/richdata2" ref="A4:D193">
    <sortCondition ref="B4:B193"/>
    <sortCondition ref="A4:A193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27BA-DAF9-49AB-B8A1-9EA6D16D2140}">
  <dimension ref="A1:I193"/>
  <sheetViews>
    <sheetView zoomScaleNormal="100" workbookViewId="0">
      <selection activeCell="A3" sqref="A3:C193"/>
    </sheetView>
  </sheetViews>
  <sheetFormatPr baseColWidth="10" defaultColWidth="9.1640625" defaultRowHeight="15" x14ac:dyDescent="0.2"/>
  <cols>
    <col min="1" max="1" width="18" customWidth="1"/>
    <col min="2" max="2" width="17" bestFit="1" customWidth="1"/>
    <col min="3" max="3" width="12.33203125" bestFit="1" customWidth="1"/>
    <col min="4" max="4" width="6.33203125" customWidth="1"/>
    <col min="5" max="5" width="24.33203125" customWidth="1"/>
  </cols>
  <sheetData>
    <row r="1" spans="1:9" x14ac:dyDescent="0.2">
      <c r="A1" t="s">
        <v>210</v>
      </c>
    </row>
    <row r="2" spans="1:9" x14ac:dyDescent="0.2">
      <c r="A2" t="s">
        <v>211</v>
      </c>
      <c r="H2" s="7"/>
      <c r="I2" t="s">
        <v>181</v>
      </c>
    </row>
    <row r="3" spans="1:9" x14ac:dyDescent="0.2">
      <c r="A3" t="s">
        <v>2</v>
      </c>
      <c r="B3" t="s">
        <v>3</v>
      </c>
      <c r="C3" t="s">
        <v>212</v>
      </c>
      <c r="H3" s="31"/>
      <c r="I3" t="s">
        <v>209</v>
      </c>
    </row>
    <row r="4" spans="1:9" x14ac:dyDescent="0.2">
      <c r="A4" t="s">
        <v>196</v>
      </c>
      <c r="B4" t="s">
        <v>6</v>
      </c>
      <c r="C4" s="7">
        <v>251</v>
      </c>
      <c r="F4" s="29"/>
    </row>
    <row r="5" spans="1:9" x14ac:dyDescent="0.2">
      <c r="A5" t="s">
        <v>8</v>
      </c>
      <c r="B5" t="s">
        <v>6</v>
      </c>
      <c r="C5" s="7">
        <v>525</v>
      </c>
      <c r="F5" s="29"/>
    </row>
    <row r="6" spans="1:9" x14ac:dyDescent="0.2">
      <c r="A6" t="s">
        <v>9</v>
      </c>
      <c r="B6" t="s">
        <v>6</v>
      </c>
      <c r="C6" s="7">
        <v>213</v>
      </c>
      <c r="F6" s="29"/>
    </row>
    <row r="7" spans="1:9" x14ac:dyDescent="0.2">
      <c r="A7" t="s">
        <v>10</v>
      </c>
      <c r="B7" t="s">
        <v>6</v>
      </c>
      <c r="C7" s="7">
        <v>765</v>
      </c>
      <c r="F7" s="29"/>
    </row>
    <row r="8" spans="1:9" x14ac:dyDescent="0.2">
      <c r="A8" t="s">
        <v>24</v>
      </c>
      <c r="B8" t="s">
        <v>6</v>
      </c>
      <c r="C8" s="7">
        <v>55</v>
      </c>
      <c r="F8" s="29"/>
    </row>
    <row r="9" spans="1:9" x14ac:dyDescent="0.2">
      <c r="A9" t="s">
        <v>11</v>
      </c>
      <c r="B9" t="s">
        <v>6</v>
      </c>
      <c r="C9" s="7">
        <v>278</v>
      </c>
      <c r="F9" s="29"/>
    </row>
    <row r="10" spans="1:9" x14ac:dyDescent="0.2">
      <c r="A10" t="s">
        <v>5</v>
      </c>
      <c r="B10" t="s">
        <v>6</v>
      </c>
      <c r="C10" s="7">
        <v>685</v>
      </c>
      <c r="F10" s="29"/>
    </row>
    <row r="11" spans="1:9" x14ac:dyDescent="0.2">
      <c r="A11" t="s">
        <v>189</v>
      </c>
      <c r="B11" t="s">
        <v>16</v>
      </c>
      <c r="C11" s="32">
        <v>67</v>
      </c>
    </row>
    <row r="12" spans="1:9" x14ac:dyDescent="0.2">
      <c r="A12" t="s">
        <v>15</v>
      </c>
      <c r="B12" t="s">
        <v>16</v>
      </c>
      <c r="C12" s="7">
        <v>265</v>
      </c>
      <c r="F12" s="29"/>
    </row>
    <row r="13" spans="1:9" x14ac:dyDescent="0.2">
      <c r="A13" t="s">
        <v>8</v>
      </c>
      <c r="B13" t="s">
        <v>16</v>
      </c>
      <c r="C13" s="7">
        <v>651</v>
      </c>
      <c r="F13" s="29"/>
    </row>
    <row r="14" spans="1:9" x14ac:dyDescent="0.2">
      <c r="A14" t="s">
        <v>198</v>
      </c>
      <c r="B14" t="s">
        <v>16</v>
      </c>
      <c r="C14" s="7">
        <v>90</v>
      </c>
      <c r="F14" s="29"/>
    </row>
    <row r="15" spans="1:9" x14ac:dyDescent="0.2">
      <c r="A15" t="s">
        <v>204</v>
      </c>
      <c r="B15" t="s">
        <v>16</v>
      </c>
      <c r="C15" s="32">
        <v>72</v>
      </c>
    </row>
    <row r="16" spans="1:9" x14ac:dyDescent="0.2">
      <c r="A16" t="s">
        <v>17</v>
      </c>
      <c r="B16" t="s">
        <v>16</v>
      </c>
      <c r="C16" s="7">
        <v>186</v>
      </c>
      <c r="F16" s="29"/>
    </row>
    <row r="17" spans="1:6" x14ac:dyDescent="0.2">
      <c r="A17" t="s">
        <v>18</v>
      </c>
      <c r="B17" t="s">
        <v>16</v>
      </c>
      <c r="C17" s="7">
        <v>175</v>
      </c>
      <c r="F17" s="29"/>
    </row>
    <row r="18" spans="1:6" x14ac:dyDescent="0.2">
      <c r="A18" t="s">
        <v>206</v>
      </c>
      <c r="B18" t="s">
        <v>189</v>
      </c>
      <c r="C18" s="32">
        <v>390</v>
      </c>
    </row>
    <row r="19" spans="1:6" x14ac:dyDescent="0.2">
      <c r="A19" t="s">
        <v>204</v>
      </c>
      <c r="B19" t="s">
        <v>189</v>
      </c>
      <c r="C19" s="32">
        <v>78</v>
      </c>
    </row>
    <row r="20" spans="1:6" x14ac:dyDescent="0.2">
      <c r="A20" t="s">
        <v>192</v>
      </c>
      <c r="B20" t="s">
        <v>189</v>
      </c>
      <c r="C20" s="32">
        <v>542</v>
      </c>
    </row>
    <row r="21" spans="1:6" x14ac:dyDescent="0.2">
      <c r="A21" t="s">
        <v>207</v>
      </c>
      <c r="B21" t="s">
        <v>189</v>
      </c>
      <c r="C21" s="32">
        <v>610</v>
      </c>
    </row>
    <row r="22" spans="1:6" x14ac:dyDescent="0.2">
      <c r="A22" t="s">
        <v>208</v>
      </c>
      <c r="B22" t="s">
        <v>189</v>
      </c>
      <c r="C22" s="32">
        <v>544</v>
      </c>
    </row>
    <row r="23" spans="1:6" x14ac:dyDescent="0.2">
      <c r="A23" t="s">
        <v>205</v>
      </c>
      <c r="B23" t="s">
        <v>189</v>
      </c>
      <c r="C23" s="32">
        <v>820</v>
      </c>
    </row>
    <row r="24" spans="1:6" x14ac:dyDescent="0.2">
      <c r="A24" t="s">
        <v>12</v>
      </c>
      <c r="B24" t="s">
        <v>197</v>
      </c>
      <c r="C24" s="7">
        <v>292</v>
      </c>
      <c r="F24" s="29"/>
    </row>
    <row r="25" spans="1:6" x14ac:dyDescent="0.2">
      <c r="A25" t="s">
        <v>10</v>
      </c>
      <c r="B25" t="s">
        <v>197</v>
      </c>
      <c r="C25" s="7">
        <v>170</v>
      </c>
      <c r="F25" s="29"/>
    </row>
    <row r="26" spans="1:6" x14ac:dyDescent="0.2">
      <c r="A26" t="s">
        <v>14</v>
      </c>
      <c r="B26" t="s">
        <v>197</v>
      </c>
      <c r="C26" s="7">
        <v>193</v>
      </c>
      <c r="F26" s="29"/>
    </row>
    <row r="27" spans="1:6" x14ac:dyDescent="0.2">
      <c r="A27" t="s">
        <v>19</v>
      </c>
      <c r="B27" t="s">
        <v>20</v>
      </c>
      <c r="C27" s="7">
        <v>525</v>
      </c>
      <c r="F27" s="29"/>
    </row>
    <row r="28" spans="1:6" x14ac:dyDescent="0.2">
      <c r="A28" t="s">
        <v>21</v>
      </c>
      <c r="B28" t="s">
        <v>20</v>
      </c>
      <c r="C28" s="7">
        <v>173</v>
      </c>
      <c r="F28" s="29"/>
    </row>
    <row r="29" spans="1:6" x14ac:dyDescent="0.2">
      <c r="A29" t="s">
        <v>22</v>
      </c>
      <c r="B29" t="s">
        <v>20</v>
      </c>
      <c r="C29" s="7">
        <v>295</v>
      </c>
      <c r="F29" s="29"/>
    </row>
    <row r="30" spans="1:6" x14ac:dyDescent="0.2">
      <c r="A30" t="s">
        <v>14</v>
      </c>
      <c r="B30" t="s">
        <v>20</v>
      </c>
      <c r="C30" s="7">
        <v>328</v>
      </c>
      <c r="F30" s="29"/>
    </row>
    <row r="31" spans="1:6" x14ac:dyDescent="0.2">
      <c r="A31" t="s">
        <v>9</v>
      </c>
      <c r="B31" t="s">
        <v>12</v>
      </c>
      <c r="C31" s="7">
        <v>299</v>
      </c>
      <c r="F31" s="29"/>
    </row>
    <row r="32" spans="1:6" x14ac:dyDescent="0.2">
      <c r="A32" t="s">
        <v>10</v>
      </c>
      <c r="B32" t="s">
        <v>12</v>
      </c>
      <c r="C32" s="7">
        <v>130</v>
      </c>
      <c r="F32" s="29"/>
    </row>
    <row r="33" spans="1:6" x14ac:dyDescent="0.2">
      <c r="A33" t="s">
        <v>14</v>
      </c>
      <c r="B33" t="s">
        <v>12</v>
      </c>
      <c r="C33" s="7">
        <v>368</v>
      </c>
      <c r="F33" s="29"/>
    </row>
    <row r="34" spans="1:6" x14ac:dyDescent="0.2">
      <c r="A34" t="s">
        <v>11</v>
      </c>
      <c r="B34" t="s">
        <v>12</v>
      </c>
      <c r="C34" s="7">
        <v>117</v>
      </c>
      <c r="F34" s="29"/>
    </row>
    <row r="35" spans="1:6" x14ac:dyDescent="0.2">
      <c r="A35" t="s">
        <v>8</v>
      </c>
      <c r="B35" t="s">
        <v>196</v>
      </c>
      <c r="C35" s="7">
        <v>280</v>
      </c>
      <c r="F35" s="29"/>
    </row>
    <row r="36" spans="1:6" x14ac:dyDescent="0.2">
      <c r="A36" t="s">
        <v>23</v>
      </c>
      <c r="B36" t="s">
        <v>196</v>
      </c>
      <c r="C36" s="7">
        <v>517</v>
      </c>
      <c r="F36" s="29"/>
    </row>
    <row r="37" spans="1:6" x14ac:dyDescent="0.2">
      <c r="A37" t="s">
        <v>24</v>
      </c>
      <c r="B37" t="s">
        <v>196</v>
      </c>
      <c r="C37" s="7">
        <v>288</v>
      </c>
      <c r="F37" s="29"/>
    </row>
    <row r="38" spans="1:6" x14ac:dyDescent="0.2">
      <c r="A38" t="s">
        <v>198</v>
      </c>
      <c r="B38" t="s">
        <v>25</v>
      </c>
      <c r="C38" s="7">
        <v>570</v>
      </c>
      <c r="F38" s="29"/>
    </row>
    <row r="39" spans="1:6" x14ac:dyDescent="0.2">
      <c r="A39" t="s">
        <v>18</v>
      </c>
      <c r="B39" t="s">
        <v>25</v>
      </c>
      <c r="C39" s="7">
        <v>230</v>
      </c>
      <c r="F39" s="29"/>
    </row>
    <row r="40" spans="1:6" x14ac:dyDescent="0.2">
      <c r="A40" t="s">
        <v>26</v>
      </c>
      <c r="B40" t="s">
        <v>25</v>
      </c>
      <c r="C40" s="7">
        <v>120</v>
      </c>
      <c r="F40" s="29"/>
    </row>
    <row r="41" spans="1:6" x14ac:dyDescent="0.2">
      <c r="A41" t="s">
        <v>192</v>
      </c>
      <c r="B41" t="s">
        <v>25</v>
      </c>
      <c r="C41" s="32">
        <v>83</v>
      </c>
    </row>
    <row r="42" spans="1:6" x14ac:dyDescent="0.2">
      <c r="A42" t="s">
        <v>23</v>
      </c>
      <c r="B42" t="s">
        <v>25</v>
      </c>
      <c r="C42" s="7">
        <v>230</v>
      </c>
      <c r="F42" s="29"/>
    </row>
    <row r="43" spans="1:6" x14ac:dyDescent="0.2">
      <c r="A43" t="s">
        <v>27</v>
      </c>
      <c r="B43" t="s">
        <v>25</v>
      </c>
      <c r="C43" s="7">
        <v>90</v>
      </c>
      <c r="F43" s="29"/>
    </row>
    <row r="44" spans="1:6" x14ac:dyDescent="0.2">
      <c r="A44" t="s">
        <v>189</v>
      </c>
      <c r="B44" t="s">
        <v>201</v>
      </c>
      <c r="C44" s="32">
        <v>326</v>
      </c>
    </row>
    <row r="45" spans="1:6" x14ac:dyDescent="0.2">
      <c r="A45" t="s">
        <v>203</v>
      </c>
      <c r="B45" t="s">
        <v>201</v>
      </c>
      <c r="C45" s="32">
        <v>331</v>
      </c>
    </row>
    <row r="46" spans="1:6" x14ac:dyDescent="0.2">
      <c r="A46" t="s">
        <v>206</v>
      </c>
      <c r="B46" t="s">
        <v>201</v>
      </c>
      <c r="C46" s="32">
        <v>319</v>
      </c>
    </row>
    <row r="47" spans="1:6" x14ac:dyDescent="0.2">
      <c r="A47" t="s">
        <v>204</v>
      </c>
      <c r="B47" t="s">
        <v>201</v>
      </c>
      <c r="C47" s="32">
        <v>285</v>
      </c>
    </row>
    <row r="48" spans="1:6" x14ac:dyDescent="0.2">
      <c r="A48" t="s">
        <v>185</v>
      </c>
      <c r="B48" t="s">
        <v>201</v>
      </c>
      <c r="C48" s="32">
        <v>118</v>
      </c>
    </row>
    <row r="49" spans="1:6" x14ac:dyDescent="0.2">
      <c r="A49" t="s">
        <v>192</v>
      </c>
      <c r="B49" t="s">
        <v>201</v>
      </c>
      <c r="C49" s="32">
        <v>337</v>
      </c>
    </row>
    <row r="50" spans="1:6" x14ac:dyDescent="0.2">
      <c r="A50" t="s">
        <v>187</v>
      </c>
      <c r="B50" t="s">
        <v>201</v>
      </c>
      <c r="C50" s="32">
        <v>230</v>
      </c>
    </row>
    <row r="51" spans="1:6" x14ac:dyDescent="0.2">
      <c r="A51" t="s">
        <v>202</v>
      </c>
      <c r="B51" t="s">
        <v>201</v>
      </c>
      <c r="C51" s="32">
        <v>194</v>
      </c>
    </row>
    <row r="52" spans="1:6" x14ac:dyDescent="0.2">
      <c r="A52" t="s">
        <v>207</v>
      </c>
      <c r="B52" t="s">
        <v>201</v>
      </c>
      <c r="C52" s="32">
        <v>302</v>
      </c>
    </row>
    <row r="53" spans="1:6" x14ac:dyDescent="0.2">
      <c r="A53" t="s">
        <v>208</v>
      </c>
      <c r="B53" t="s">
        <v>201</v>
      </c>
      <c r="C53" s="32">
        <v>270</v>
      </c>
    </row>
    <row r="54" spans="1:6" x14ac:dyDescent="0.2">
      <c r="A54" t="s">
        <v>205</v>
      </c>
      <c r="B54" t="s">
        <v>201</v>
      </c>
      <c r="C54" s="32">
        <v>515</v>
      </c>
    </row>
    <row r="55" spans="1:6" x14ac:dyDescent="0.2">
      <c r="A55" t="s">
        <v>189</v>
      </c>
      <c r="B55" t="s">
        <v>203</v>
      </c>
      <c r="C55" s="32">
        <v>88</v>
      </c>
    </row>
    <row r="56" spans="1:6" x14ac:dyDescent="0.2">
      <c r="A56" t="s">
        <v>206</v>
      </c>
      <c r="B56" t="s">
        <v>203</v>
      </c>
      <c r="C56" s="32">
        <v>446</v>
      </c>
    </row>
    <row r="57" spans="1:6" x14ac:dyDescent="0.2">
      <c r="A57" t="s">
        <v>204</v>
      </c>
      <c r="B57" t="s">
        <v>203</v>
      </c>
      <c r="C57" s="32">
        <v>158</v>
      </c>
    </row>
    <row r="58" spans="1:6" x14ac:dyDescent="0.2">
      <c r="A58" t="s">
        <v>192</v>
      </c>
      <c r="B58" t="s">
        <v>203</v>
      </c>
      <c r="C58" s="32">
        <v>593</v>
      </c>
    </row>
    <row r="59" spans="1:6" x14ac:dyDescent="0.2">
      <c r="A59" t="s">
        <v>207</v>
      </c>
      <c r="B59" t="s">
        <v>203</v>
      </c>
      <c r="C59" s="32">
        <v>629</v>
      </c>
    </row>
    <row r="60" spans="1:6" x14ac:dyDescent="0.2">
      <c r="A60" t="s">
        <v>208</v>
      </c>
      <c r="B60" t="s">
        <v>203</v>
      </c>
      <c r="C60" s="32">
        <v>576</v>
      </c>
    </row>
    <row r="61" spans="1:6" x14ac:dyDescent="0.2">
      <c r="A61" t="s">
        <v>205</v>
      </c>
      <c r="B61" t="s">
        <v>203</v>
      </c>
      <c r="C61" s="32">
        <v>840</v>
      </c>
    </row>
    <row r="62" spans="1:6" x14ac:dyDescent="0.2">
      <c r="A62" t="s">
        <v>28</v>
      </c>
      <c r="B62" t="s">
        <v>29</v>
      </c>
      <c r="C62" s="7">
        <v>60</v>
      </c>
      <c r="F62" s="29"/>
    </row>
    <row r="63" spans="1:6" x14ac:dyDescent="0.2">
      <c r="A63" t="s">
        <v>30</v>
      </c>
      <c r="B63" t="s">
        <v>29</v>
      </c>
      <c r="C63" s="7">
        <v>280</v>
      </c>
      <c r="F63" s="29"/>
    </row>
    <row r="64" spans="1:6" x14ac:dyDescent="0.2">
      <c r="A64" t="s">
        <v>27</v>
      </c>
      <c r="B64" t="s">
        <v>29</v>
      </c>
      <c r="C64" s="7">
        <v>310</v>
      </c>
      <c r="F64" s="29"/>
    </row>
    <row r="65" spans="1:6" x14ac:dyDescent="0.2">
      <c r="A65" t="s">
        <v>33</v>
      </c>
      <c r="B65" t="s">
        <v>28</v>
      </c>
      <c r="C65" s="7">
        <v>1091</v>
      </c>
      <c r="F65" s="29"/>
    </row>
    <row r="66" spans="1:6" x14ac:dyDescent="0.2">
      <c r="A66" t="s">
        <v>27</v>
      </c>
      <c r="B66" t="s">
        <v>28</v>
      </c>
      <c r="C66" s="7">
        <v>200</v>
      </c>
      <c r="F66" s="29"/>
    </row>
    <row r="67" spans="1:6" x14ac:dyDescent="0.2">
      <c r="A67" t="s">
        <v>189</v>
      </c>
      <c r="B67" t="s">
        <v>199</v>
      </c>
      <c r="C67" s="32">
        <v>600</v>
      </c>
    </row>
    <row r="68" spans="1:6" x14ac:dyDescent="0.2">
      <c r="A68" t="s">
        <v>201</v>
      </c>
      <c r="B68" t="s">
        <v>199</v>
      </c>
      <c r="C68" s="32">
        <v>326</v>
      </c>
    </row>
    <row r="69" spans="1:6" x14ac:dyDescent="0.2">
      <c r="A69" t="s">
        <v>203</v>
      </c>
      <c r="B69" t="s">
        <v>199</v>
      </c>
      <c r="C69" s="32">
        <v>583</v>
      </c>
    </row>
    <row r="70" spans="1:6" x14ac:dyDescent="0.2">
      <c r="A70" t="s">
        <v>206</v>
      </c>
      <c r="B70" t="s">
        <v>199</v>
      </c>
      <c r="C70" s="32">
        <v>624</v>
      </c>
    </row>
    <row r="71" spans="1:6" x14ac:dyDescent="0.2">
      <c r="A71" t="s">
        <v>204</v>
      </c>
      <c r="B71" t="s">
        <v>199</v>
      </c>
      <c r="C71" s="32">
        <v>583</v>
      </c>
    </row>
    <row r="72" spans="1:6" x14ac:dyDescent="0.2">
      <c r="A72" t="s">
        <v>185</v>
      </c>
      <c r="B72" t="s">
        <v>199</v>
      </c>
      <c r="C72" s="32">
        <v>375</v>
      </c>
    </row>
    <row r="73" spans="1:6" x14ac:dyDescent="0.2">
      <c r="A73" t="s">
        <v>192</v>
      </c>
      <c r="B73" t="s">
        <v>199</v>
      </c>
      <c r="C73" s="32">
        <v>561</v>
      </c>
    </row>
    <row r="74" spans="1:6" x14ac:dyDescent="0.2">
      <c r="A74" t="s">
        <v>187</v>
      </c>
      <c r="B74" t="s">
        <v>199</v>
      </c>
      <c r="C74" s="32">
        <v>484</v>
      </c>
    </row>
    <row r="75" spans="1:6" x14ac:dyDescent="0.2">
      <c r="A75" t="s">
        <v>202</v>
      </c>
      <c r="B75" t="s">
        <v>199</v>
      </c>
      <c r="C75" s="32">
        <v>391</v>
      </c>
    </row>
    <row r="76" spans="1:6" x14ac:dyDescent="0.2">
      <c r="A76" t="s">
        <v>207</v>
      </c>
      <c r="B76" t="s">
        <v>199</v>
      </c>
      <c r="C76" s="32">
        <v>363</v>
      </c>
    </row>
    <row r="77" spans="1:6" x14ac:dyDescent="0.2">
      <c r="A77" t="s">
        <v>208</v>
      </c>
      <c r="B77" t="s">
        <v>199</v>
      </c>
      <c r="C77" s="32">
        <v>432</v>
      </c>
    </row>
    <row r="78" spans="1:6" x14ac:dyDescent="0.2">
      <c r="A78" t="s">
        <v>205</v>
      </c>
      <c r="B78" t="s">
        <v>199</v>
      </c>
      <c r="C78" s="32">
        <v>507</v>
      </c>
    </row>
    <row r="79" spans="1:6" x14ac:dyDescent="0.2">
      <c r="A79" t="s">
        <v>198</v>
      </c>
      <c r="B79" t="s">
        <v>15</v>
      </c>
      <c r="C79" s="7">
        <v>38</v>
      </c>
      <c r="F79" s="29"/>
    </row>
    <row r="80" spans="1:6" x14ac:dyDescent="0.2">
      <c r="A80" t="s">
        <v>35</v>
      </c>
      <c r="B80" t="s">
        <v>15</v>
      </c>
      <c r="C80" s="7">
        <v>470</v>
      </c>
      <c r="F80" s="29"/>
    </row>
    <row r="81" spans="1:6" x14ac:dyDescent="0.2">
      <c r="A81" t="s">
        <v>10</v>
      </c>
      <c r="B81" t="s">
        <v>15</v>
      </c>
      <c r="C81" s="7">
        <v>1107</v>
      </c>
      <c r="F81" s="29"/>
    </row>
    <row r="82" spans="1:6" x14ac:dyDescent="0.2">
      <c r="A82" t="s">
        <v>17</v>
      </c>
      <c r="B82" t="s">
        <v>15</v>
      </c>
      <c r="C82" s="7">
        <v>288</v>
      </c>
      <c r="F82" s="29"/>
    </row>
    <row r="83" spans="1:6" x14ac:dyDescent="0.2">
      <c r="A83" t="s">
        <v>25</v>
      </c>
      <c r="B83" t="s">
        <v>8</v>
      </c>
      <c r="C83" s="7">
        <v>357</v>
      </c>
      <c r="F83" s="29"/>
    </row>
    <row r="84" spans="1:6" x14ac:dyDescent="0.2">
      <c r="A84" t="s">
        <v>15</v>
      </c>
      <c r="B84" t="s">
        <v>8</v>
      </c>
      <c r="C84" s="7">
        <v>878</v>
      </c>
      <c r="F84" s="29"/>
    </row>
    <row r="85" spans="1:6" x14ac:dyDescent="0.2">
      <c r="A85" t="s">
        <v>206</v>
      </c>
      <c r="B85" t="s">
        <v>8</v>
      </c>
      <c r="C85" s="32">
        <v>90</v>
      </c>
    </row>
    <row r="86" spans="1:6" x14ac:dyDescent="0.2">
      <c r="A86" t="s">
        <v>17</v>
      </c>
      <c r="B86" t="s">
        <v>8</v>
      </c>
      <c r="C86" s="7">
        <v>602</v>
      </c>
      <c r="F86" s="29"/>
    </row>
    <row r="87" spans="1:6" x14ac:dyDescent="0.2">
      <c r="A87" t="s">
        <v>18</v>
      </c>
      <c r="B87" t="s">
        <v>8</v>
      </c>
      <c r="C87" s="7">
        <v>577</v>
      </c>
      <c r="F87" s="29"/>
    </row>
    <row r="88" spans="1:6" x14ac:dyDescent="0.2">
      <c r="A88" t="s">
        <v>26</v>
      </c>
      <c r="B88" t="s">
        <v>8</v>
      </c>
      <c r="C88" s="7">
        <v>480</v>
      </c>
      <c r="F88" s="29"/>
    </row>
    <row r="89" spans="1:6" x14ac:dyDescent="0.2">
      <c r="A89" t="s">
        <v>23</v>
      </c>
      <c r="B89" t="s">
        <v>8</v>
      </c>
      <c r="C89" s="7">
        <v>518</v>
      </c>
      <c r="F89" s="29"/>
    </row>
    <row r="90" spans="1:6" x14ac:dyDescent="0.2">
      <c r="A90" t="s">
        <v>27</v>
      </c>
      <c r="B90" t="s">
        <v>8</v>
      </c>
      <c r="C90" s="7">
        <v>120</v>
      </c>
      <c r="F90" s="29"/>
    </row>
    <row r="91" spans="1:6" x14ac:dyDescent="0.2">
      <c r="A91" t="s">
        <v>201</v>
      </c>
      <c r="B91" t="s">
        <v>198</v>
      </c>
      <c r="C91" s="32">
        <v>195</v>
      </c>
    </row>
    <row r="92" spans="1:6" x14ac:dyDescent="0.2">
      <c r="A92" t="s">
        <v>203</v>
      </c>
      <c r="B92" t="s">
        <v>198</v>
      </c>
      <c r="C92" s="32">
        <v>46</v>
      </c>
    </row>
    <row r="93" spans="1:6" x14ac:dyDescent="0.2">
      <c r="A93" t="s">
        <v>199</v>
      </c>
      <c r="B93" t="s">
        <v>198</v>
      </c>
      <c r="C93" s="32">
        <v>59</v>
      </c>
    </row>
    <row r="94" spans="1:6" x14ac:dyDescent="0.2">
      <c r="A94" t="s">
        <v>185</v>
      </c>
      <c r="B94" t="s">
        <v>198</v>
      </c>
      <c r="C94" s="32">
        <v>134</v>
      </c>
    </row>
    <row r="95" spans="1:6" x14ac:dyDescent="0.2">
      <c r="A95" t="s">
        <v>35</v>
      </c>
      <c r="B95" t="s">
        <v>198</v>
      </c>
      <c r="C95" s="7">
        <v>107</v>
      </c>
      <c r="F95" s="29"/>
    </row>
    <row r="96" spans="1:6" x14ac:dyDescent="0.2">
      <c r="A96" t="s">
        <v>200</v>
      </c>
      <c r="B96" t="s">
        <v>198</v>
      </c>
      <c r="C96" s="32">
        <v>69</v>
      </c>
    </row>
    <row r="97" spans="1:6" x14ac:dyDescent="0.2">
      <c r="A97" t="s">
        <v>18</v>
      </c>
      <c r="B97" t="s">
        <v>198</v>
      </c>
      <c r="C97" s="7">
        <v>160</v>
      </c>
      <c r="F97" s="29"/>
    </row>
    <row r="98" spans="1:6" x14ac:dyDescent="0.2">
      <c r="A98" t="s">
        <v>26</v>
      </c>
      <c r="B98" t="s">
        <v>198</v>
      </c>
      <c r="C98" s="7">
        <v>460</v>
      </c>
      <c r="F98" s="29"/>
    </row>
    <row r="99" spans="1:6" x14ac:dyDescent="0.2">
      <c r="A99" t="s">
        <v>38</v>
      </c>
      <c r="B99" t="s">
        <v>198</v>
      </c>
      <c r="C99" s="7">
        <v>500</v>
      </c>
      <c r="F99" s="29"/>
    </row>
    <row r="100" spans="1:6" x14ac:dyDescent="0.2">
      <c r="A100" t="s">
        <v>187</v>
      </c>
      <c r="B100" t="s">
        <v>198</v>
      </c>
      <c r="C100" s="32">
        <v>47</v>
      </c>
    </row>
    <row r="101" spans="1:6" x14ac:dyDescent="0.2">
      <c r="A101" t="s">
        <v>202</v>
      </c>
      <c r="B101" t="s">
        <v>198</v>
      </c>
      <c r="C101" s="32">
        <v>55</v>
      </c>
    </row>
    <row r="102" spans="1:6" x14ac:dyDescent="0.2">
      <c r="A102" t="s">
        <v>10</v>
      </c>
      <c r="B102" t="s">
        <v>19</v>
      </c>
      <c r="C102" s="7">
        <v>170</v>
      </c>
      <c r="F102" s="29"/>
    </row>
    <row r="103" spans="1:6" x14ac:dyDescent="0.2">
      <c r="A103" t="s">
        <v>21</v>
      </c>
      <c r="B103" t="s">
        <v>19</v>
      </c>
      <c r="C103" s="7">
        <v>487</v>
      </c>
      <c r="F103" s="29"/>
    </row>
    <row r="104" spans="1:6" x14ac:dyDescent="0.2">
      <c r="A104" t="s">
        <v>192</v>
      </c>
      <c r="B104" t="s">
        <v>206</v>
      </c>
      <c r="C104" s="32">
        <v>217</v>
      </c>
    </row>
    <row r="105" spans="1:6" x14ac:dyDescent="0.2">
      <c r="A105" t="s">
        <v>207</v>
      </c>
      <c r="B105" t="s">
        <v>206</v>
      </c>
      <c r="C105" s="32">
        <v>411</v>
      </c>
    </row>
    <row r="106" spans="1:6" x14ac:dyDescent="0.2">
      <c r="A106" t="s">
        <v>208</v>
      </c>
      <c r="B106" t="s">
        <v>206</v>
      </c>
      <c r="C106" s="32">
        <v>303</v>
      </c>
    </row>
    <row r="107" spans="1:6" x14ac:dyDescent="0.2">
      <c r="A107" t="s">
        <v>205</v>
      </c>
      <c r="B107" t="s">
        <v>206</v>
      </c>
      <c r="C107" s="32">
        <v>573</v>
      </c>
    </row>
    <row r="108" spans="1:6" x14ac:dyDescent="0.2">
      <c r="A108" t="s">
        <v>206</v>
      </c>
      <c r="B108" t="s">
        <v>204</v>
      </c>
      <c r="C108" s="32">
        <v>294</v>
      </c>
    </row>
    <row r="109" spans="1:6" x14ac:dyDescent="0.2">
      <c r="A109" t="s">
        <v>192</v>
      </c>
      <c r="B109" t="s">
        <v>204</v>
      </c>
      <c r="C109" s="32">
        <v>467</v>
      </c>
    </row>
    <row r="110" spans="1:6" x14ac:dyDescent="0.2">
      <c r="A110" t="s">
        <v>207</v>
      </c>
      <c r="B110" t="s">
        <v>204</v>
      </c>
      <c r="C110" s="32">
        <v>556</v>
      </c>
    </row>
    <row r="111" spans="1:6" x14ac:dyDescent="0.2">
      <c r="A111" t="s">
        <v>208</v>
      </c>
      <c r="B111" t="s">
        <v>204</v>
      </c>
      <c r="C111" s="32">
        <v>481</v>
      </c>
    </row>
    <row r="112" spans="1:6" x14ac:dyDescent="0.2">
      <c r="A112" t="s">
        <v>205</v>
      </c>
      <c r="B112" t="s">
        <v>204</v>
      </c>
      <c r="C112" s="32">
        <v>759</v>
      </c>
    </row>
    <row r="113" spans="1:6" x14ac:dyDescent="0.2">
      <c r="A113" t="s">
        <v>189</v>
      </c>
      <c r="B113" t="s">
        <v>185</v>
      </c>
      <c r="C113" s="32">
        <v>229</v>
      </c>
    </row>
    <row r="114" spans="1:6" x14ac:dyDescent="0.2">
      <c r="A114" t="s">
        <v>203</v>
      </c>
      <c r="B114" t="s">
        <v>185</v>
      </c>
      <c r="C114" s="32">
        <v>213</v>
      </c>
    </row>
    <row r="115" spans="1:6" x14ac:dyDescent="0.2">
      <c r="A115" t="s">
        <v>206</v>
      </c>
      <c r="B115" t="s">
        <v>185</v>
      </c>
      <c r="C115" s="32">
        <v>353</v>
      </c>
    </row>
    <row r="116" spans="1:6" x14ac:dyDescent="0.2">
      <c r="A116" t="s">
        <v>204</v>
      </c>
      <c r="B116" t="s">
        <v>185</v>
      </c>
      <c r="C116" s="32">
        <v>210</v>
      </c>
    </row>
    <row r="117" spans="1:6" x14ac:dyDescent="0.2">
      <c r="A117" t="s">
        <v>192</v>
      </c>
      <c r="B117" t="s">
        <v>185</v>
      </c>
      <c r="C117" s="32">
        <v>432</v>
      </c>
    </row>
    <row r="118" spans="1:6" x14ac:dyDescent="0.2">
      <c r="A118" t="s">
        <v>187</v>
      </c>
      <c r="B118" t="s">
        <v>185</v>
      </c>
      <c r="C118" s="32">
        <v>124</v>
      </c>
    </row>
    <row r="119" spans="1:6" x14ac:dyDescent="0.2">
      <c r="A119" t="s">
        <v>202</v>
      </c>
      <c r="B119" t="s">
        <v>185</v>
      </c>
      <c r="C119" s="32">
        <v>82</v>
      </c>
    </row>
    <row r="120" spans="1:6" x14ac:dyDescent="0.2">
      <c r="A120" t="s">
        <v>207</v>
      </c>
      <c r="B120" t="s">
        <v>185</v>
      </c>
      <c r="C120" s="32">
        <v>420</v>
      </c>
    </row>
    <row r="121" spans="1:6" x14ac:dyDescent="0.2">
      <c r="A121" t="s">
        <v>208</v>
      </c>
      <c r="B121" t="s">
        <v>185</v>
      </c>
      <c r="C121" s="32">
        <v>379</v>
      </c>
    </row>
    <row r="122" spans="1:6" x14ac:dyDescent="0.2">
      <c r="A122" t="s">
        <v>205</v>
      </c>
      <c r="B122" t="s">
        <v>185</v>
      </c>
      <c r="C122" s="32">
        <v>630</v>
      </c>
    </row>
    <row r="123" spans="1:6" x14ac:dyDescent="0.2">
      <c r="A123" t="s">
        <v>22</v>
      </c>
      <c r="B123" t="s">
        <v>9</v>
      </c>
      <c r="C123" s="7">
        <v>645</v>
      </c>
      <c r="F123" s="29"/>
    </row>
    <row r="124" spans="1:6" x14ac:dyDescent="0.2">
      <c r="A124" t="s">
        <v>14</v>
      </c>
      <c r="B124" t="s">
        <v>9</v>
      </c>
      <c r="C124" s="7">
        <v>449</v>
      </c>
      <c r="F124" s="29"/>
    </row>
    <row r="125" spans="1:6" x14ac:dyDescent="0.2">
      <c r="A125" t="s">
        <v>24</v>
      </c>
      <c r="B125" t="s">
        <v>9</v>
      </c>
      <c r="C125" s="7">
        <v>162</v>
      </c>
      <c r="F125" s="29"/>
    </row>
    <row r="126" spans="1:6" x14ac:dyDescent="0.2">
      <c r="A126" t="s">
        <v>11</v>
      </c>
      <c r="B126" t="s">
        <v>9</v>
      </c>
      <c r="C126" s="7">
        <v>381</v>
      </c>
      <c r="F126" s="29"/>
    </row>
    <row r="127" spans="1:6" x14ac:dyDescent="0.2">
      <c r="A127" t="s">
        <v>11</v>
      </c>
      <c r="B127" t="s">
        <v>10</v>
      </c>
      <c r="C127" s="7">
        <v>490</v>
      </c>
      <c r="F127" s="29"/>
    </row>
    <row r="128" spans="1:6" x14ac:dyDescent="0.2">
      <c r="A128" t="s">
        <v>27</v>
      </c>
      <c r="B128" t="s">
        <v>30</v>
      </c>
      <c r="C128" s="7">
        <v>300</v>
      </c>
      <c r="F128" s="29"/>
    </row>
    <row r="129" spans="1:6" x14ac:dyDescent="0.2">
      <c r="A129" t="s">
        <v>30</v>
      </c>
      <c r="B129" t="s">
        <v>36</v>
      </c>
      <c r="C129" s="7">
        <v>262</v>
      </c>
      <c r="F129" s="29"/>
    </row>
    <row r="130" spans="1:6" x14ac:dyDescent="0.2">
      <c r="A130" t="s">
        <v>23</v>
      </c>
      <c r="B130" t="s">
        <v>36</v>
      </c>
      <c r="C130" s="7">
        <v>393</v>
      </c>
      <c r="F130" s="29"/>
    </row>
    <row r="131" spans="1:6" x14ac:dyDescent="0.2">
      <c r="A131" t="s">
        <v>27</v>
      </c>
      <c r="B131" t="s">
        <v>36</v>
      </c>
      <c r="C131" s="7">
        <v>330</v>
      </c>
      <c r="F131" s="29"/>
    </row>
    <row r="132" spans="1:6" x14ac:dyDescent="0.2">
      <c r="A132" t="s">
        <v>14</v>
      </c>
      <c r="B132" t="s">
        <v>21</v>
      </c>
      <c r="C132" s="7">
        <v>323</v>
      </c>
      <c r="F132" s="29"/>
    </row>
    <row r="133" spans="1:6" x14ac:dyDescent="0.2">
      <c r="A133" t="s">
        <v>189</v>
      </c>
      <c r="B133" t="s">
        <v>200</v>
      </c>
      <c r="C133" s="32">
        <v>805</v>
      </c>
    </row>
    <row r="134" spans="1:6" x14ac:dyDescent="0.2">
      <c r="A134" t="s">
        <v>201</v>
      </c>
      <c r="B134" t="s">
        <v>200</v>
      </c>
      <c r="C134" s="32">
        <v>497</v>
      </c>
    </row>
    <row r="135" spans="1:6" x14ac:dyDescent="0.2">
      <c r="A135" t="s">
        <v>203</v>
      </c>
      <c r="B135" t="s">
        <v>200</v>
      </c>
      <c r="C135" s="32">
        <v>784</v>
      </c>
    </row>
    <row r="136" spans="1:6" x14ac:dyDescent="0.2">
      <c r="A136" t="s">
        <v>199</v>
      </c>
      <c r="B136" t="s">
        <v>200</v>
      </c>
      <c r="C136" s="32">
        <v>270</v>
      </c>
    </row>
    <row r="137" spans="1:6" x14ac:dyDescent="0.2">
      <c r="A137" t="s">
        <v>206</v>
      </c>
      <c r="B137" t="s">
        <v>200</v>
      </c>
      <c r="C137" s="32">
        <v>760</v>
      </c>
    </row>
    <row r="138" spans="1:6" x14ac:dyDescent="0.2">
      <c r="A138" t="s">
        <v>204</v>
      </c>
      <c r="B138" t="s">
        <v>200</v>
      </c>
      <c r="C138" s="32">
        <v>777</v>
      </c>
    </row>
    <row r="139" spans="1:6" x14ac:dyDescent="0.2">
      <c r="A139" t="s">
        <v>185</v>
      </c>
      <c r="B139" t="s">
        <v>200</v>
      </c>
      <c r="C139" s="32">
        <v>585</v>
      </c>
    </row>
    <row r="140" spans="1:6" x14ac:dyDescent="0.2">
      <c r="A140" t="s">
        <v>192</v>
      </c>
      <c r="B140" t="s">
        <v>200</v>
      </c>
      <c r="C140" s="32">
        <v>636</v>
      </c>
    </row>
    <row r="141" spans="1:6" x14ac:dyDescent="0.2">
      <c r="A141" t="s">
        <v>187</v>
      </c>
      <c r="B141" t="s">
        <v>200</v>
      </c>
      <c r="C141" s="32">
        <v>700</v>
      </c>
    </row>
    <row r="142" spans="1:6" x14ac:dyDescent="0.2">
      <c r="A142" t="s">
        <v>202</v>
      </c>
      <c r="B142" t="s">
        <v>200</v>
      </c>
      <c r="C142" s="32">
        <v>605</v>
      </c>
    </row>
    <row r="143" spans="1:6" x14ac:dyDescent="0.2">
      <c r="A143" t="s">
        <v>207</v>
      </c>
      <c r="B143" t="s">
        <v>200</v>
      </c>
      <c r="C143" s="32">
        <v>400</v>
      </c>
    </row>
    <row r="144" spans="1:6" x14ac:dyDescent="0.2">
      <c r="A144" t="s">
        <v>208</v>
      </c>
      <c r="B144" t="s">
        <v>200</v>
      </c>
      <c r="C144" s="32">
        <v>500</v>
      </c>
    </row>
    <row r="145" spans="1:6" x14ac:dyDescent="0.2">
      <c r="A145" t="s">
        <v>205</v>
      </c>
      <c r="B145" t="s">
        <v>200</v>
      </c>
      <c r="C145" s="32">
        <v>452</v>
      </c>
    </row>
    <row r="146" spans="1:6" x14ac:dyDescent="0.2">
      <c r="A146" t="s">
        <v>189</v>
      </c>
      <c r="B146" t="s">
        <v>18</v>
      </c>
      <c r="C146" s="32">
        <v>80</v>
      </c>
    </row>
    <row r="147" spans="1:6" x14ac:dyDescent="0.2">
      <c r="A147" t="s">
        <v>206</v>
      </c>
      <c r="B147" t="s">
        <v>18</v>
      </c>
      <c r="C147" s="32">
        <v>127</v>
      </c>
    </row>
    <row r="148" spans="1:6" x14ac:dyDescent="0.2">
      <c r="A148" t="s">
        <v>204</v>
      </c>
      <c r="B148" t="s">
        <v>18</v>
      </c>
      <c r="C148" s="32">
        <v>51</v>
      </c>
    </row>
    <row r="149" spans="1:6" x14ac:dyDescent="0.2">
      <c r="A149" t="s">
        <v>26</v>
      </c>
      <c r="B149" t="s">
        <v>18</v>
      </c>
      <c r="C149" s="7">
        <v>520</v>
      </c>
      <c r="F149" s="29"/>
    </row>
    <row r="150" spans="1:6" x14ac:dyDescent="0.2">
      <c r="A150" t="s">
        <v>26</v>
      </c>
      <c r="B150" t="s">
        <v>37</v>
      </c>
      <c r="C150" s="7">
        <v>295</v>
      </c>
      <c r="F150" s="29"/>
    </row>
    <row r="151" spans="1:6" x14ac:dyDescent="0.2">
      <c r="A151" t="s">
        <v>39</v>
      </c>
      <c r="B151" t="s">
        <v>37</v>
      </c>
      <c r="C151" s="7">
        <v>392</v>
      </c>
      <c r="F151" s="29"/>
    </row>
    <row r="152" spans="1:6" x14ac:dyDescent="0.2">
      <c r="A152" t="s">
        <v>38</v>
      </c>
      <c r="B152" t="s">
        <v>37</v>
      </c>
      <c r="C152" s="7">
        <v>305</v>
      </c>
      <c r="F152" s="29"/>
    </row>
    <row r="153" spans="1:6" x14ac:dyDescent="0.2">
      <c r="A153" t="s">
        <v>27</v>
      </c>
      <c r="B153" t="s">
        <v>37</v>
      </c>
      <c r="C153" s="7">
        <v>416</v>
      </c>
      <c r="F153" s="29"/>
    </row>
    <row r="154" spans="1:6" x14ac:dyDescent="0.2">
      <c r="A154" t="s">
        <v>38</v>
      </c>
      <c r="B154" t="s">
        <v>26</v>
      </c>
      <c r="C154" s="7">
        <v>245</v>
      </c>
      <c r="F154" s="29"/>
    </row>
    <row r="155" spans="1:6" x14ac:dyDescent="0.2">
      <c r="A155" t="s">
        <v>207</v>
      </c>
      <c r="B155" t="s">
        <v>26</v>
      </c>
      <c r="C155" s="32">
        <v>180</v>
      </c>
    </row>
    <row r="156" spans="1:6" x14ac:dyDescent="0.2">
      <c r="A156" t="s">
        <v>208</v>
      </c>
      <c r="B156" t="s">
        <v>26</v>
      </c>
      <c r="C156" s="32">
        <v>194</v>
      </c>
    </row>
    <row r="157" spans="1:6" x14ac:dyDescent="0.2">
      <c r="A157" t="s">
        <v>205</v>
      </c>
      <c r="B157" t="s">
        <v>26</v>
      </c>
      <c r="C157" s="32">
        <v>45</v>
      </c>
    </row>
    <row r="158" spans="1:6" x14ac:dyDescent="0.2">
      <c r="A158" t="s">
        <v>33</v>
      </c>
      <c r="B158" t="s">
        <v>39</v>
      </c>
      <c r="C158" s="7">
        <v>788</v>
      </c>
      <c r="F158" s="29"/>
    </row>
    <row r="159" spans="1:6" x14ac:dyDescent="0.2">
      <c r="A159" t="s">
        <v>38</v>
      </c>
      <c r="B159" t="s">
        <v>39</v>
      </c>
      <c r="C159" s="7">
        <v>430</v>
      </c>
      <c r="F159" s="29"/>
    </row>
    <row r="160" spans="1:6" x14ac:dyDescent="0.2">
      <c r="A160" t="s">
        <v>27</v>
      </c>
      <c r="B160" t="s">
        <v>39</v>
      </c>
      <c r="C160" s="7">
        <v>613</v>
      </c>
      <c r="F160" s="29"/>
    </row>
    <row r="161" spans="1:6" x14ac:dyDescent="0.2">
      <c r="A161" t="s">
        <v>27</v>
      </c>
      <c r="B161" t="s">
        <v>33</v>
      </c>
      <c r="C161" s="7">
        <v>1149</v>
      </c>
      <c r="F161" s="29"/>
    </row>
    <row r="162" spans="1:6" x14ac:dyDescent="0.2">
      <c r="A162" t="s">
        <v>207</v>
      </c>
      <c r="B162" t="s">
        <v>192</v>
      </c>
      <c r="C162" s="32">
        <v>243</v>
      </c>
    </row>
    <row r="163" spans="1:6" x14ac:dyDescent="0.2">
      <c r="A163" t="s">
        <v>208</v>
      </c>
      <c r="B163" t="s">
        <v>192</v>
      </c>
      <c r="C163" s="32">
        <v>136</v>
      </c>
    </row>
    <row r="164" spans="1:6" x14ac:dyDescent="0.2">
      <c r="A164" t="s">
        <v>205</v>
      </c>
      <c r="B164" t="s">
        <v>192</v>
      </c>
      <c r="C164" s="32">
        <v>364</v>
      </c>
    </row>
    <row r="165" spans="1:6" x14ac:dyDescent="0.2">
      <c r="A165" t="s">
        <v>189</v>
      </c>
      <c r="B165" t="s">
        <v>187</v>
      </c>
      <c r="C165" s="32">
        <v>116</v>
      </c>
    </row>
    <row r="166" spans="1:6" x14ac:dyDescent="0.2">
      <c r="A166" t="s">
        <v>203</v>
      </c>
      <c r="B166" t="s">
        <v>187</v>
      </c>
      <c r="C166" s="32">
        <v>100</v>
      </c>
    </row>
    <row r="167" spans="1:6" x14ac:dyDescent="0.2">
      <c r="A167" t="s">
        <v>206</v>
      </c>
      <c r="B167" t="s">
        <v>187</v>
      </c>
      <c r="C167" s="32">
        <v>372</v>
      </c>
    </row>
    <row r="168" spans="1:6" x14ac:dyDescent="0.2">
      <c r="A168" t="s">
        <v>204</v>
      </c>
      <c r="B168" t="s">
        <v>187</v>
      </c>
      <c r="C168" s="32">
        <v>129</v>
      </c>
    </row>
    <row r="169" spans="1:6" x14ac:dyDescent="0.2">
      <c r="A169" t="s">
        <v>192</v>
      </c>
      <c r="B169" t="s">
        <v>187</v>
      </c>
      <c r="C169" s="32">
        <v>500</v>
      </c>
    </row>
    <row r="170" spans="1:6" x14ac:dyDescent="0.2">
      <c r="A170" t="s">
        <v>207</v>
      </c>
      <c r="B170" t="s">
        <v>187</v>
      </c>
      <c r="C170" s="32">
        <v>528</v>
      </c>
    </row>
    <row r="171" spans="1:6" x14ac:dyDescent="0.2">
      <c r="A171" t="s">
        <v>208</v>
      </c>
      <c r="B171" t="s">
        <v>187</v>
      </c>
      <c r="C171" s="32">
        <v>475</v>
      </c>
    </row>
    <row r="172" spans="1:6" x14ac:dyDescent="0.2">
      <c r="A172" t="s">
        <v>205</v>
      </c>
      <c r="B172" t="s">
        <v>187</v>
      </c>
      <c r="C172" s="32">
        <v>738</v>
      </c>
    </row>
    <row r="173" spans="1:6" x14ac:dyDescent="0.2">
      <c r="A173" t="s">
        <v>189</v>
      </c>
      <c r="B173" t="s">
        <v>202</v>
      </c>
      <c r="C173" s="32">
        <v>215</v>
      </c>
    </row>
    <row r="174" spans="1:6" x14ac:dyDescent="0.2">
      <c r="A174" t="s">
        <v>203</v>
      </c>
      <c r="B174" t="s">
        <v>202</v>
      </c>
      <c r="C174" s="32">
        <v>182</v>
      </c>
    </row>
    <row r="175" spans="1:6" x14ac:dyDescent="0.2">
      <c r="A175" t="s">
        <v>206</v>
      </c>
      <c r="B175" t="s">
        <v>202</v>
      </c>
      <c r="C175" s="32">
        <v>426</v>
      </c>
    </row>
    <row r="176" spans="1:6" x14ac:dyDescent="0.2">
      <c r="A176" t="s">
        <v>204</v>
      </c>
      <c r="B176" t="s">
        <v>202</v>
      </c>
      <c r="C176" s="32">
        <v>230</v>
      </c>
    </row>
    <row r="177" spans="1:6" x14ac:dyDescent="0.2">
      <c r="A177" t="s">
        <v>192</v>
      </c>
      <c r="B177" t="s">
        <v>202</v>
      </c>
      <c r="C177" s="32">
        <v>515</v>
      </c>
    </row>
    <row r="178" spans="1:6" x14ac:dyDescent="0.2">
      <c r="A178" t="s">
        <v>187</v>
      </c>
      <c r="B178" t="s">
        <v>202</v>
      </c>
      <c r="C178" s="32">
        <v>102</v>
      </c>
    </row>
    <row r="179" spans="1:6" x14ac:dyDescent="0.2">
      <c r="A179" t="s">
        <v>207</v>
      </c>
      <c r="B179" t="s">
        <v>202</v>
      </c>
      <c r="C179" s="32">
        <v>492</v>
      </c>
    </row>
    <row r="180" spans="1:6" x14ac:dyDescent="0.2">
      <c r="A180" t="s">
        <v>208</v>
      </c>
      <c r="B180" t="s">
        <v>202</v>
      </c>
      <c r="C180" s="32">
        <v>460</v>
      </c>
    </row>
    <row r="181" spans="1:6" x14ac:dyDescent="0.2">
      <c r="A181" t="s">
        <v>205</v>
      </c>
      <c r="B181" t="s">
        <v>202</v>
      </c>
      <c r="C181" s="32">
        <v>702</v>
      </c>
    </row>
    <row r="182" spans="1:6" x14ac:dyDescent="0.2">
      <c r="A182" t="s">
        <v>24</v>
      </c>
      <c r="B182" t="s">
        <v>23</v>
      </c>
      <c r="C182" s="7">
        <v>533</v>
      </c>
      <c r="F182" s="29"/>
    </row>
    <row r="183" spans="1:6" x14ac:dyDescent="0.2">
      <c r="A183" t="s">
        <v>27</v>
      </c>
      <c r="B183" t="s">
        <v>23</v>
      </c>
      <c r="C183" s="7">
        <v>170</v>
      </c>
      <c r="F183" s="29"/>
    </row>
    <row r="184" spans="1:6" x14ac:dyDescent="0.2">
      <c r="A184" t="s">
        <v>14</v>
      </c>
      <c r="B184" t="s">
        <v>22</v>
      </c>
      <c r="C184" s="7">
        <v>449</v>
      </c>
      <c r="F184" s="29"/>
    </row>
    <row r="185" spans="1:6" x14ac:dyDescent="0.2">
      <c r="A185" t="s">
        <v>208</v>
      </c>
      <c r="B185" t="s">
        <v>207</v>
      </c>
      <c r="C185" s="32">
        <v>113</v>
      </c>
    </row>
    <row r="186" spans="1:6" x14ac:dyDescent="0.2">
      <c r="A186" t="s">
        <v>15</v>
      </c>
      <c r="B186" t="s">
        <v>31</v>
      </c>
      <c r="C186" s="7">
        <v>1054</v>
      </c>
      <c r="F186" s="29"/>
    </row>
    <row r="187" spans="1:6" x14ac:dyDescent="0.2">
      <c r="A187" t="s">
        <v>35</v>
      </c>
      <c r="B187" t="s">
        <v>31</v>
      </c>
      <c r="C187" s="7">
        <v>910</v>
      </c>
      <c r="F187" s="29"/>
    </row>
    <row r="188" spans="1:6" x14ac:dyDescent="0.2">
      <c r="A188" t="s">
        <v>32</v>
      </c>
      <c r="B188" t="s">
        <v>31</v>
      </c>
      <c r="C188" s="7">
        <v>503</v>
      </c>
      <c r="F188" s="29"/>
    </row>
    <row r="189" spans="1:6" x14ac:dyDescent="0.2">
      <c r="A189" t="s">
        <v>15</v>
      </c>
      <c r="B189" t="s">
        <v>5</v>
      </c>
      <c r="C189" s="7">
        <v>436</v>
      </c>
      <c r="F189" s="29"/>
    </row>
    <row r="190" spans="1:6" x14ac:dyDescent="0.2">
      <c r="A190" t="s">
        <v>8</v>
      </c>
      <c r="B190" t="s">
        <v>5</v>
      </c>
      <c r="C190" s="7">
        <v>752</v>
      </c>
      <c r="F190" s="29"/>
    </row>
    <row r="191" spans="1:6" x14ac:dyDescent="0.2">
      <c r="A191" t="s">
        <v>10</v>
      </c>
      <c r="B191" t="s">
        <v>5</v>
      </c>
      <c r="C191" s="7">
        <v>686</v>
      </c>
      <c r="F191" s="29"/>
    </row>
    <row r="192" spans="1:6" x14ac:dyDescent="0.2">
      <c r="A192" t="s">
        <v>207</v>
      </c>
      <c r="B192" t="s">
        <v>205</v>
      </c>
      <c r="C192" s="32">
        <v>210</v>
      </c>
    </row>
    <row r="193" spans="1:3" x14ac:dyDescent="0.2">
      <c r="A193" t="s">
        <v>208</v>
      </c>
      <c r="B193" t="s">
        <v>205</v>
      </c>
      <c r="C193" s="32">
        <v>284</v>
      </c>
    </row>
  </sheetData>
  <autoFilter ref="A1:C193" xr:uid="{70B7885A-5FE4-4619-A9B2-A463CA2536DA}"/>
  <sortState xmlns:xlrd2="http://schemas.microsoft.com/office/spreadsheetml/2017/richdata2" caseSensitive="1" ref="A4:C193">
    <sortCondition ref="B4:B193"/>
    <sortCondition ref="A4:A19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4D04-655D-4FE0-B823-3399A729C469}">
  <dimension ref="A1:F19"/>
  <sheetViews>
    <sheetView workbookViewId="0"/>
  </sheetViews>
  <sheetFormatPr baseColWidth="10" defaultColWidth="11.5" defaultRowHeight="15" x14ac:dyDescent="0.2"/>
  <cols>
    <col min="1" max="1" width="23.5" customWidth="1"/>
    <col min="2" max="2" width="5.6640625" bestFit="1" customWidth="1"/>
    <col min="3" max="3" width="28.6640625" bestFit="1" customWidth="1"/>
    <col min="4" max="4" width="15.1640625" customWidth="1"/>
    <col min="5" max="5" width="19.5" bestFit="1" customWidth="1"/>
    <col min="6" max="6" width="34.5" bestFit="1" customWidth="1"/>
  </cols>
  <sheetData>
    <row r="1" spans="1:6" x14ac:dyDescent="0.2">
      <c r="A1" t="s">
        <v>44</v>
      </c>
      <c r="E1" s="1" t="s">
        <v>45</v>
      </c>
      <c r="F1" s="1" t="s">
        <v>46</v>
      </c>
    </row>
    <row r="2" spans="1:6" x14ac:dyDescent="0.2">
      <c r="A2" t="s">
        <v>47</v>
      </c>
      <c r="E2" s="2" t="s">
        <v>48</v>
      </c>
      <c r="F2" s="1" t="s">
        <v>49</v>
      </c>
    </row>
    <row r="3" spans="1:6" x14ac:dyDescent="0.2">
      <c r="A3" t="s">
        <v>50</v>
      </c>
      <c r="B3" t="s">
        <v>42</v>
      </c>
      <c r="C3" t="s">
        <v>51</v>
      </c>
      <c r="E3" s="1" t="s">
        <v>52</v>
      </c>
      <c r="F3" s="1" t="s">
        <v>53</v>
      </c>
    </row>
    <row r="4" spans="1:6" x14ac:dyDescent="0.2">
      <c r="A4" t="s">
        <v>54</v>
      </c>
      <c r="B4">
        <v>1</v>
      </c>
      <c r="C4">
        <v>661.609375</v>
      </c>
      <c r="E4" s="1" t="s">
        <v>55</v>
      </c>
      <c r="F4" s="1" t="s">
        <v>56</v>
      </c>
    </row>
    <row r="5" spans="1:6" x14ac:dyDescent="0.2">
      <c r="A5" t="s">
        <v>54</v>
      </c>
      <c r="B5">
        <v>2</v>
      </c>
      <c r="C5">
        <v>661.609375</v>
      </c>
      <c r="E5" s="1" t="s">
        <v>57</v>
      </c>
      <c r="F5" s="1" t="s">
        <v>57</v>
      </c>
    </row>
    <row r="6" spans="1:6" x14ac:dyDescent="0.2">
      <c r="A6" t="s">
        <v>54</v>
      </c>
      <c r="B6">
        <v>3</v>
      </c>
      <c r="C6">
        <v>604.46875</v>
      </c>
      <c r="E6" s="1" t="s">
        <v>58</v>
      </c>
      <c r="F6" s="1" t="s">
        <v>59</v>
      </c>
    </row>
    <row r="7" spans="1:6" x14ac:dyDescent="0.2">
      <c r="A7" t="s">
        <v>54</v>
      </c>
      <c r="B7">
        <v>4</v>
      </c>
      <c r="C7">
        <v>604.46875</v>
      </c>
    </row>
    <row r="8" spans="1:6" x14ac:dyDescent="0.2">
      <c r="A8" t="s">
        <v>54</v>
      </c>
      <c r="B8">
        <v>5</v>
      </c>
      <c r="C8">
        <v>604.46875</v>
      </c>
    </row>
    <row r="9" spans="1:6" x14ac:dyDescent="0.2">
      <c r="A9" t="s">
        <v>54</v>
      </c>
      <c r="B9">
        <v>6</v>
      </c>
      <c r="C9">
        <v>604.46875</v>
      </c>
    </row>
    <row r="10" spans="1:6" x14ac:dyDescent="0.2">
      <c r="A10" t="s">
        <v>54</v>
      </c>
      <c r="B10">
        <v>7</v>
      </c>
      <c r="C10">
        <v>604.46875</v>
      </c>
    </row>
    <row r="11" spans="1:6" x14ac:dyDescent="0.2">
      <c r="A11" t="s">
        <v>54</v>
      </c>
      <c r="B11">
        <v>8</v>
      </c>
      <c r="C11">
        <v>604.46875</v>
      </c>
    </row>
    <row r="12" spans="1:6" x14ac:dyDescent="0.2">
      <c r="A12" t="s">
        <v>60</v>
      </c>
      <c r="B12">
        <v>1</v>
      </c>
      <c r="C12">
        <v>2769.2307692307691</v>
      </c>
    </row>
    <row r="13" spans="1:6" x14ac:dyDescent="0.2">
      <c r="A13" t="s">
        <v>60</v>
      </c>
      <c r="B13">
        <v>2</v>
      </c>
      <c r="C13">
        <v>2769.2307692307691</v>
      </c>
    </row>
    <row r="14" spans="1:6" x14ac:dyDescent="0.2">
      <c r="A14" t="s">
        <v>60</v>
      </c>
      <c r="B14">
        <v>3</v>
      </c>
      <c r="C14">
        <v>2160</v>
      </c>
    </row>
    <row r="15" spans="1:6" x14ac:dyDescent="0.2">
      <c r="A15" t="s">
        <v>60</v>
      </c>
      <c r="B15">
        <v>4</v>
      </c>
      <c r="C15">
        <v>2160</v>
      </c>
    </row>
    <row r="16" spans="1:6" x14ac:dyDescent="0.2">
      <c r="A16" t="s">
        <v>60</v>
      </c>
      <c r="B16">
        <v>5</v>
      </c>
      <c r="C16">
        <v>1550.7692307692307</v>
      </c>
    </row>
    <row r="17" spans="1:3" x14ac:dyDescent="0.2">
      <c r="A17" t="s">
        <v>60</v>
      </c>
      <c r="B17">
        <v>6</v>
      </c>
      <c r="C17">
        <v>1550.7692307692307</v>
      </c>
    </row>
    <row r="18" spans="1:3" x14ac:dyDescent="0.2">
      <c r="A18" t="s">
        <v>60</v>
      </c>
      <c r="B18">
        <v>7</v>
      </c>
      <c r="C18">
        <v>1550.7692307692307</v>
      </c>
    </row>
    <row r="19" spans="1:3" x14ac:dyDescent="0.2">
      <c r="A19" t="s">
        <v>60</v>
      </c>
      <c r="B19">
        <v>8</v>
      </c>
      <c r="C19">
        <v>1550.7692307692307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44FB-B75E-4BAB-AE11-F250A16C2E63}">
  <dimension ref="A1:C19"/>
  <sheetViews>
    <sheetView workbookViewId="0"/>
  </sheetViews>
  <sheetFormatPr baseColWidth="10" defaultColWidth="11.5" defaultRowHeight="15" x14ac:dyDescent="0.2"/>
  <cols>
    <col min="1" max="1" width="22.5" customWidth="1"/>
    <col min="2" max="2" width="5.6640625" bestFit="1" customWidth="1"/>
    <col min="3" max="3" width="28" bestFit="1" customWidth="1"/>
  </cols>
  <sheetData>
    <row r="1" spans="1:3" x14ac:dyDescent="0.2">
      <c r="A1" t="s">
        <v>61</v>
      </c>
    </row>
    <row r="2" spans="1:3" x14ac:dyDescent="0.2">
      <c r="A2" t="s">
        <v>62</v>
      </c>
    </row>
    <row r="3" spans="1:3" x14ac:dyDescent="0.2">
      <c r="A3" t="s">
        <v>50</v>
      </c>
      <c r="B3" t="s">
        <v>42</v>
      </c>
      <c r="C3" t="s">
        <v>63</v>
      </c>
    </row>
    <row r="4" spans="1:3" x14ac:dyDescent="0.2">
      <c r="A4" t="s">
        <v>54</v>
      </c>
      <c r="B4">
        <v>1</v>
      </c>
      <c r="C4">
        <v>33.080468750000001</v>
      </c>
    </row>
    <row r="5" spans="1:3" x14ac:dyDescent="0.2">
      <c r="A5" t="s">
        <v>54</v>
      </c>
      <c r="B5">
        <v>2</v>
      </c>
      <c r="C5">
        <v>33.080468750000001</v>
      </c>
    </row>
    <row r="6" spans="1:3" x14ac:dyDescent="0.2">
      <c r="A6" t="s">
        <v>54</v>
      </c>
      <c r="B6">
        <v>3</v>
      </c>
      <c r="C6">
        <v>30.223437500000003</v>
      </c>
    </row>
    <row r="7" spans="1:3" x14ac:dyDescent="0.2">
      <c r="A7" t="s">
        <v>54</v>
      </c>
      <c r="B7">
        <v>4</v>
      </c>
      <c r="C7">
        <v>30.223437500000003</v>
      </c>
    </row>
    <row r="8" spans="1:3" x14ac:dyDescent="0.2">
      <c r="A8" t="s">
        <v>54</v>
      </c>
      <c r="B8">
        <v>5</v>
      </c>
      <c r="C8">
        <v>30.223437500000003</v>
      </c>
    </row>
    <row r="9" spans="1:3" x14ac:dyDescent="0.2">
      <c r="A9" t="s">
        <v>54</v>
      </c>
      <c r="B9">
        <v>6</v>
      </c>
      <c r="C9">
        <v>30.223437500000003</v>
      </c>
    </row>
    <row r="10" spans="1:3" x14ac:dyDescent="0.2">
      <c r="A10" t="s">
        <v>54</v>
      </c>
      <c r="B10">
        <v>7</v>
      </c>
      <c r="C10">
        <v>30.223437500000003</v>
      </c>
    </row>
    <row r="11" spans="1:3" x14ac:dyDescent="0.2">
      <c r="A11" t="s">
        <v>54</v>
      </c>
      <c r="B11">
        <v>8</v>
      </c>
      <c r="C11">
        <v>30.223437500000003</v>
      </c>
    </row>
    <row r="12" spans="1:3" x14ac:dyDescent="0.2">
      <c r="A12" t="s">
        <v>60</v>
      </c>
      <c r="B12">
        <v>1</v>
      </c>
      <c r="C12">
        <v>138.46153846153845</v>
      </c>
    </row>
    <row r="13" spans="1:3" x14ac:dyDescent="0.2">
      <c r="A13" t="s">
        <v>60</v>
      </c>
      <c r="B13">
        <v>2</v>
      </c>
      <c r="C13">
        <v>138.46153846153845</v>
      </c>
    </row>
    <row r="14" spans="1:3" x14ac:dyDescent="0.2">
      <c r="A14" t="s">
        <v>60</v>
      </c>
      <c r="B14">
        <v>3</v>
      </c>
      <c r="C14">
        <v>108</v>
      </c>
    </row>
    <row r="15" spans="1:3" x14ac:dyDescent="0.2">
      <c r="A15" t="s">
        <v>60</v>
      </c>
      <c r="B15">
        <v>4</v>
      </c>
      <c r="C15">
        <v>108</v>
      </c>
    </row>
    <row r="16" spans="1:3" x14ac:dyDescent="0.2">
      <c r="A16" t="s">
        <v>60</v>
      </c>
      <c r="B16">
        <v>5</v>
      </c>
      <c r="C16">
        <v>77.538461538461547</v>
      </c>
    </row>
    <row r="17" spans="1:3" x14ac:dyDescent="0.2">
      <c r="A17" t="s">
        <v>60</v>
      </c>
      <c r="B17">
        <v>6</v>
      </c>
      <c r="C17">
        <v>77.538461538461547</v>
      </c>
    </row>
    <row r="18" spans="1:3" x14ac:dyDescent="0.2">
      <c r="A18" t="s">
        <v>60</v>
      </c>
      <c r="B18">
        <v>7</v>
      </c>
      <c r="C18">
        <v>77.538461538461547</v>
      </c>
    </row>
    <row r="19" spans="1:3" x14ac:dyDescent="0.2">
      <c r="A19" t="s">
        <v>60</v>
      </c>
      <c r="B19">
        <v>8</v>
      </c>
      <c r="C19">
        <v>77.538461538461547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1"/>
  <sheetViews>
    <sheetView workbookViewId="0"/>
  </sheetViews>
  <sheetFormatPr baseColWidth="10" defaultColWidth="9.1640625" defaultRowHeight="15" x14ac:dyDescent="0.2"/>
  <cols>
    <col min="1" max="1" width="28.5" customWidth="1"/>
    <col min="2" max="2" width="10.33203125" bestFit="1" customWidth="1"/>
    <col min="3" max="3" width="5.6640625" bestFit="1" customWidth="1"/>
    <col min="4" max="4" width="28" bestFit="1" customWidth="1"/>
  </cols>
  <sheetData>
    <row r="1" spans="1:4" x14ac:dyDescent="0.2">
      <c r="A1" t="s">
        <v>64</v>
      </c>
    </row>
    <row r="2" spans="1:4" x14ac:dyDescent="0.2">
      <c r="A2" t="s">
        <v>66</v>
      </c>
    </row>
    <row r="3" spans="1:4" x14ac:dyDescent="0.2">
      <c r="A3" t="s">
        <v>41</v>
      </c>
      <c r="B3" t="s">
        <v>3</v>
      </c>
      <c r="C3" t="s">
        <v>42</v>
      </c>
      <c r="D3" t="s">
        <v>65</v>
      </c>
    </row>
    <row r="4" spans="1:4" x14ac:dyDescent="0.2">
      <c r="A4" t="s">
        <v>7</v>
      </c>
      <c r="B4" t="s">
        <v>6</v>
      </c>
      <c r="C4">
        <v>1</v>
      </c>
      <c r="D4">
        <v>900</v>
      </c>
    </row>
    <row r="5" spans="1:4" x14ac:dyDescent="0.2">
      <c r="A5" t="s">
        <v>7</v>
      </c>
      <c r="B5" t="s">
        <v>6</v>
      </c>
      <c r="C5">
        <v>2</v>
      </c>
      <c r="D5">
        <v>900</v>
      </c>
    </row>
    <row r="6" spans="1:4" x14ac:dyDescent="0.2">
      <c r="A6" t="s">
        <v>7</v>
      </c>
      <c r="B6" t="s">
        <v>6</v>
      </c>
      <c r="C6">
        <v>3</v>
      </c>
      <c r="D6">
        <v>900</v>
      </c>
    </row>
    <row r="7" spans="1:4" x14ac:dyDescent="0.2">
      <c r="A7" t="s">
        <v>7</v>
      </c>
      <c r="B7" t="s">
        <v>6</v>
      </c>
      <c r="C7">
        <v>4</v>
      </c>
      <c r="D7">
        <v>900</v>
      </c>
    </row>
    <row r="8" spans="1:4" x14ac:dyDescent="0.2">
      <c r="A8" t="s">
        <v>7</v>
      </c>
      <c r="B8" t="s">
        <v>6</v>
      </c>
      <c r="C8">
        <v>5</v>
      </c>
      <c r="D8">
        <v>900</v>
      </c>
    </row>
    <row r="9" spans="1:4" x14ac:dyDescent="0.2">
      <c r="A9" t="s">
        <v>7</v>
      </c>
      <c r="B9" t="s">
        <v>6</v>
      </c>
      <c r="C9">
        <v>6</v>
      </c>
      <c r="D9">
        <v>900</v>
      </c>
    </row>
    <row r="10" spans="1:4" x14ac:dyDescent="0.2">
      <c r="A10" t="s">
        <v>7</v>
      </c>
      <c r="B10" t="s">
        <v>6</v>
      </c>
      <c r="C10">
        <v>7</v>
      </c>
      <c r="D10">
        <v>900</v>
      </c>
    </row>
    <row r="11" spans="1:4" x14ac:dyDescent="0.2">
      <c r="A11" t="s">
        <v>7</v>
      </c>
      <c r="B11" t="s">
        <v>6</v>
      </c>
      <c r="C11">
        <v>8</v>
      </c>
      <c r="D11">
        <v>900</v>
      </c>
    </row>
    <row r="12" spans="1:4" x14ac:dyDescent="0.2">
      <c r="A12" t="s">
        <v>8</v>
      </c>
      <c r="B12" t="s">
        <v>6</v>
      </c>
      <c r="C12">
        <v>1</v>
      </c>
      <c r="D12">
        <v>5000</v>
      </c>
    </row>
    <row r="13" spans="1:4" x14ac:dyDescent="0.2">
      <c r="A13" t="s">
        <v>8</v>
      </c>
      <c r="B13" t="s">
        <v>6</v>
      </c>
      <c r="C13">
        <v>2</v>
      </c>
      <c r="D13">
        <v>5000</v>
      </c>
    </row>
    <row r="14" spans="1:4" x14ac:dyDescent="0.2">
      <c r="A14" t="s">
        <v>8</v>
      </c>
      <c r="B14" t="s">
        <v>6</v>
      </c>
      <c r="C14">
        <v>3</v>
      </c>
      <c r="D14">
        <v>5000</v>
      </c>
    </row>
    <row r="15" spans="1:4" x14ac:dyDescent="0.2">
      <c r="A15" t="s">
        <v>8</v>
      </c>
      <c r="B15" t="s">
        <v>6</v>
      </c>
      <c r="C15">
        <v>4</v>
      </c>
      <c r="D15">
        <v>5000</v>
      </c>
    </row>
    <row r="16" spans="1:4" x14ac:dyDescent="0.2">
      <c r="A16" t="s">
        <v>8</v>
      </c>
      <c r="B16" t="s">
        <v>6</v>
      </c>
      <c r="C16">
        <v>5</v>
      </c>
      <c r="D16">
        <v>5000</v>
      </c>
    </row>
    <row r="17" spans="1:4" x14ac:dyDescent="0.2">
      <c r="A17" t="s">
        <v>8</v>
      </c>
      <c r="B17" t="s">
        <v>6</v>
      </c>
      <c r="C17">
        <v>6</v>
      </c>
      <c r="D17">
        <v>5000</v>
      </c>
    </row>
    <row r="18" spans="1:4" x14ac:dyDescent="0.2">
      <c r="A18" t="s">
        <v>8</v>
      </c>
      <c r="B18" t="s">
        <v>6</v>
      </c>
      <c r="C18">
        <v>7</v>
      </c>
      <c r="D18">
        <v>5000</v>
      </c>
    </row>
    <row r="19" spans="1:4" x14ac:dyDescent="0.2">
      <c r="A19" t="s">
        <v>8</v>
      </c>
      <c r="B19" t="s">
        <v>6</v>
      </c>
      <c r="C19">
        <v>8</v>
      </c>
      <c r="D19">
        <v>5000</v>
      </c>
    </row>
    <row r="20" spans="1:4" x14ac:dyDescent="0.2">
      <c r="A20" t="s">
        <v>9</v>
      </c>
      <c r="B20" t="s">
        <v>6</v>
      </c>
      <c r="C20">
        <v>1</v>
      </c>
      <c r="D20">
        <v>800</v>
      </c>
    </row>
    <row r="21" spans="1:4" x14ac:dyDescent="0.2">
      <c r="A21" t="s">
        <v>9</v>
      </c>
      <c r="B21" t="s">
        <v>6</v>
      </c>
      <c r="C21">
        <v>2</v>
      </c>
      <c r="D21">
        <v>800</v>
      </c>
    </row>
    <row r="22" spans="1:4" x14ac:dyDescent="0.2">
      <c r="A22" t="s">
        <v>9</v>
      </c>
      <c r="B22" t="s">
        <v>6</v>
      </c>
      <c r="C22">
        <v>3</v>
      </c>
      <c r="D22">
        <v>800</v>
      </c>
    </row>
    <row r="23" spans="1:4" x14ac:dyDescent="0.2">
      <c r="A23" t="s">
        <v>9</v>
      </c>
      <c r="B23" t="s">
        <v>6</v>
      </c>
      <c r="C23">
        <v>4</v>
      </c>
      <c r="D23">
        <v>800</v>
      </c>
    </row>
    <row r="24" spans="1:4" x14ac:dyDescent="0.2">
      <c r="A24" t="s">
        <v>9</v>
      </c>
      <c r="B24" t="s">
        <v>6</v>
      </c>
      <c r="C24">
        <v>5</v>
      </c>
      <c r="D24">
        <v>800</v>
      </c>
    </row>
    <row r="25" spans="1:4" x14ac:dyDescent="0.2">
      <c r="A25" t="s">
        <v>9</v>
      </c>
      <c r="B25" t="s">
        <v>6</v>
      </c>
      <c r="C25">
        <v>6</v>
      </c>
      <c r="D25">
        <v>800</v>
      </c>
    </row>
    <row r="26" spans="1:4" x14ac:dyDescent="0.2">
      <c r="A26" t="s">
        <v>9</v>
      </c>
      <c r="B26" t="s">
        <v>6</v>
      </c>
      <c r="C26">
        <v>7</v>
      </c>
      <c r="D26">
        <v>800</v>
      </c>
    </row>
    <row r="27" spans="1:4" x14ac:dyDescent="0.2">
      <c r="A27" t="s">
        <v>9</v>
      </c>
      <c r="B27" t="s">
        <v>6</v>
      </c>
      <c r="C27">
        <v>8</v>
      </c>
      <c r="D27">
        <v>800</v>
      </c>
    </row>
    <row r="28" spans="1:4" x14ac:dyDescent="0.2">
      <c r="A28" t="s">
        <v>10</v>
      </c>
      <c r="B28" t="s">
        <v>6</v>
      </c>
      <c r="C28">
        <v>1</v>
      </c>
      <c r="D28">
        <v>405</v>
      </c>
    </row>
    <row r="29" spans="1:4" x14ac:dyDescent="0.2">
      <c r="A29" t="s">
        <v>10</v>
      </c>
      <c r="B29" t="s">
        <v>6</v>
      </c>
      <c r="C29">
        <v>2</v>
      </c>
      <c r="D29">
        <v>405</v>
      </c>
    </row>
    <row r="30" spans="1:4" x14ac:dyDescent="0.2">
      <c r="A30" t="s">
        <v>10</v>
      </c>
      <c r="B30" t="s">
        <v>6</v>
      </c>
      <c r="C30">
        <v>3</v>
      </c>
      <c r="D30">
        <v>405</v>
      </c>
    </row>
    <row r="31" spans="1:4" x14ac:dyDescent="0.2">
      <c r="A31" t="s">
        <v>10</v>
      </c>
      <c r="B31" t="s">
        <v>6</v>
      </c>
      <c r="C31">
        <v>4</v>
      </c>
      <c r="D31">
        <v>405</v>
      </c>
    </row>
    <row r="32" spans="1:4" x14ac:dyDescent="0.2">
      <c r="A32" t="s">
        <v>10</v>
      </c>
      <c r="B32" t="s">
        <v>6</v>
      </c>
      <c r="C32">
        <v>5</v>
      </c>
      <c r="D32">
        <v>405</v>
      </c>
    </row>
    <row r="33" spans="1:4" x14ac:dyDescent="0.2">
      <c r="A33" t="s">
        <v>10</v>
      </c>
      <c r="B33" t="s">
        <v>6</v>
      </c>
      <c r="C33">
        <v>6</v>
      </c>
      <c r="D33">
        <v>405</v>
      </c>
    </row>
    <row r="34" spans="1:4" x14ac:dyDescent="0.2">
      <c r="A34" t="s">
        <v>10</v>
      </c>
      <c r="B34" t="s">
        <v>6</v>
      </c>
      <c r="C34">
        <v>7</v>
      </c>
      <c r="D34">
        <v>405</v>
      </c>
    </row>
    <row r="35" spans="1:4" x14ac:dyDescent="0.2">
      <c r="A35" t="s">
        <v>10</v>
      </c>
      <c r="B35" t="s">
        <v>6</v>
      </c>
      <c r="C35">
        <v>8</v>
      </c>
      <c r="D35">
        <v>405</v>
      </c>
    </row>
    <row r="36" spans="1:4" x14ac:dyDescent="0.2">
      <c r="A36" t="s">
        <v>24</v>
      </c>
      <c r="B36" t="s">
        <v>6</v>
      </c>
      <c r="C36">
        <v>1</v>
      </c>
      <c r="D36">
        <v>0</v>
      </c>
    </row>
    <row r="37" spans="1:4" x14ac:dyDescent="0.2">
      <c r="A37" t="s">
        <v>24</v>
      </c>
      <c r="B37" t="s">
        <v>6</v>
      </c>
      <c r="C37">
        <v>2</v>
      </c>
      <c r="D37">
        <v>0</v>
      </c>
    </row>
    <row r="38" spans="1:4" x14ac:dyDescent="0.2">
      <c r="A38" t="s">
        <v>24</v>
      </c>
      <c r="B38" t="s">
        <v>6</v>
      </c>
      <c r="C38">
        <v>3</v>
      </c>
      <c r="D38">
        <v>0</v>
      </c>
    </row>
    <row r="39" spans="1:4" x14ac:dyDescent="0.2">
      <c r="A39" t="s">
        <v>24</v>
      </c>
      <c r="B39" t="s">
        <v>6</v>
      </c>
      <c r="C39">
        <v>4</v>
      </c>
      <c r="D39">
        <v>0</v>
      </c>
    </row>
    <row r="40" spans="1:4" x14ac:dyDescent="0.2">
      <c r="A40" t="s">
        <v>24</v>
      </c>
      <c r="B40" t="s">
        <v>6</v>
      </c>
      <c r="C40">
        <v>5</v>
      </c>
      <c r="D40">
        <v>0</v>
      </c>
    </row>
    <row r="41" spans="1:4" x14ac:dyDescent="0.2">
      <c r="A41" t="s">
        <v>24</v>
      </c>
      <c r="B41" t="s">
        <v>6</v>
      </c>
      <c r="C41">
        <v>6</v>
      </c>
      <c r="D41">
        <v>0</v>
      </c>
    </row>
    <row r="42" spans="1:4" x14ac:dyDescent="0.2">
      <c r="A42" t="s">
        <v>24</v>
      </c>
      <c r="B42" t="s">
        <v>6</v>
      </c>
      <c r="C42">
        <v>7</v>
      </c>
      <c r="D42">
        <v>0</v>
      </c>
    </row>
    <row r="43" spans="1:4" x14ac:dyDescent="0.2">
      <c r="A43" t="s">
        <v>24</v>
      </c>
      <c r="B43" t="s">
        <v>6</v>
      </c>
      <c r="C43">
        <v>8</v>
      </c>
      <c r="D43">
        <v>0</v>
      </c>
    </row>
    <row r="44" spans="1:4" x14ac:dyDescent="0.2">
      <c r="A44" t="s">
        <v>11</v>
      </c>
      <c r="B44" t="s">
        <v>6</v>
      </c>
      <c r="C44">
        <v>1</v>
      </c>
      <c r="D44">
        <v>950</v>
      </c>
    </row>
    <row r="45" spans="1:4" x14ac:dyDescent="0.2">
      <c r="A45" t="s">
        <v>11</v>
      </c>
      <c r="B45" t="s">
        <v>6</v>
      </c>
      <c r="C45">
        <v>2</v>
      </c>
      <c r="D45">
        <v>950</v>
      </c>
    </row>
    <row r="46" spans="1:4" x14ac:dyDescent="0.2">
      <c r="A46" t="s">
        <v>11</v>
      </c>
      <c r="B46" t="s">
        <v>6</v>
      </c>
      <c r="C46">
        <v>3</v>
      </c>
      <c r="D46">
        <v>950</v>
      </c>
    </row>
    <row r="47" spans="1:4" x14ac:dyDescent="0.2">
      <c r="A47" t="s">
        <v>11</v>
      </c>
      <c r="B47" t="s">
        <v>6</v>
      </c>
      <c r="C47">
        <v>4</v>
      </c>
      <c r="D47">
        <v>950</v>
      </c>
    </row>
    <row r="48" spans="1:4" x14ac:dyDescent="0.2">
      <c r="A48" t="s">
        <v>11</v>
      </c>
      <c r="B48" t="s">
        <v>6</v>
      </c>
      <c r="C48">
        <v>5</v>
      </c>
      <c r="D48">
        <v>950</v>
      </c>
    </row>
    <row r="49" spans="1:4" x14ac:dyDescent="0.2">
      <c r="A49" t="s">
        <v>11</v>
      </c>
      <c r="B49" t="s">
        <v>6</v>
      </c>
      <c r="C49">
        <v>6</v>
      </c>
      <c r="D49">
        <v>950</v>
      </c>
    </row>
    <row r="50" spans="1:4" x14ac:dyDescent="0.2">
      <c r="A50" t="s">
        <v>11</v>
      </c>
      <c r="B50" t="s">
        <v>6</v>
      </c>
      <c r="C50">
        <v>7</v>
      </c>
      <c r="D50">
        <v>950</v>
      </c>
    </row>
    <row r="51" spans="1:4" x14ac:dyDescent="0.2">
      <c r="A51" t="s">
        <v>11</v>
      </c>
      <c r="B51" t="s">
        <v>6</v>
      </c>
      <c r="C51">
        <v>8</v>
      </c>
      <c r="D51">
        <v>950</v>
      </c>
    </row>
    <row r="52" spans="1:4" x14ac:dyDescent="0.2">
      <c r="A52" t="s">
        <v>5</v>
      </c>
      <c r="B52" t="s">
        <v>6</v>
      </c>
      <c r="C52">
        <v>1</v>
      </c>
      <c r="D52">
        <v>1200</v>
      </c>
    </row>
    <row r="53" spans="1:4" x14ac:dyDescent="0.2">
      <c r="A53" t="s">
        <v>5</v>
      </c>
      <c r="B53" t="s">
        <v>6</v>
      </c>
      <c r="C53">
        <v>2</v>
      </c>
      <c r="D53">
        <v>1200</v>
      </c>
    </row>
    <row r="54" spans="1:4" x14ac:dyDescent="0.2">
      <c r="A54" t="s">
        <v>5</v>
      </c>
      <c r="B54" t="s">
        <v>6</v>
      </c>
      <c r="C54">
        <v>3</v>
      </c>
      <c r="D54">
        <v>1200</v>
      </c>
    </row>
    <row r="55" spans="1:4" x14ac:dyDescent="0.2">
      <c r="A55" t="s">
        <v>5</v>
      </c>
      <c r="B55" t="s">
        <v>6</v>
      </c>
      <c r="C55">
        <v>4</v>
      </c>
      <c r="D55">
        <v>1200</v>
      </c>
    </row>
    <row r="56" spans="1:4" x14ac:dyDescent="0.2">
      <c r="A56" t="s">
        <v>5</v>
      </c>
      <c r="B56" t="s">
        <v>6</v>
      </c>
      <c r="C56">
        <v>5</v>
      </c>
      <c r="D56">
        <v>1200</v>
      </c>
    </row>
    <row r="57" spans="1:4" x14ac:dyDescent="0.2">
      <c r="A57" t="s">
        <v>5</v>
      </c>
      <c r="B57" t="s">
        <v>6</v>
      </c>
      <c r="C57">
        <v>6</v>
      </c>
      <c r="D57">
        <v>1200</v>
      </c>
    </row>
    <row r="58" spans="1:4" x14ac:dyDescent="0.2">
      <c r="A58" t="s">
        <v>5</v>
      </c>
      <c r="B58" t="s">
        <v>6</v>
      </c>
      <c r="C58">
        <v>7</v>
      </c>
      <c r="D58">
        <v>1200</v>
      </c>
    </row>
    <row r="59" spans="1:4" x14ac:dyDescent="0.2">
      <c r="A59" t="s">
        <v>5</v>
      </c>
      <c r="B59" t="s">
        <v>6</v>
      </c>
      <c r="C59">
        <v>8</v>
      </c>
      <c r="D59">
        <v>1200</v>
      </c>
    </row>
    <row r="60" spans="1:4" x14ac:dyDescent="0.2">
      <c r="A60" t="s">
        <v>189</v>
      </c>
      <c r="B60" t="s">
        <v>16</v>
      </c>
      <c r="C60">
        <v>1</v>
      </c>
      <c r="D60">
        <v>2255.8000000000002</v>
      </c>
    </row>
    <row r="61" spans="1:4" x14ac:dyDescent="0.2">
      <c r="A61" t="s">
        <v>189</v>
      </c>
      <c r="B61" t="s">
        <v>16</v>
      </c>
      <c r="C61">
        <v>2</v>
      </c>
      <c r="D61">
        <v>2255.8000000000002</v>
      </c>
    </row>
    <row r="62" spans="1:4" x14ac:dyDescent="0.2">
      <c r="A62" t="s">
        <v>189</v>
      </c>
      <c r="B62" t="s">
        <v>16</v>
      </c>
      <c r="C62">
        <v>3</v>
      </c>
      <c r="D62">
        <v>2255.8000000000002</v>
      </c>
    </row>
    <row r="63" spans="1:4" x14ac:dyDescent="0.2">
      <c r="A63" t="s">
        <v>189</v>
      </c>
      <c r="B63" t="s">
        <v>16</v>
      </c>
      <c r="C63">
        <v>4</v>
      </c>
      <c r="D63">
        <v>2255.8000000000002</v>
      </c>
    </row>
    <row r="64" spans="1:4" x14ac:dyDescent="0.2">
      <c r="A64" t="s">
        <v>189</v>
      </c>
      <c r="B64" t="s">
        <v>16</v>
      </c>
      <c r="C64">
        <v>5</v>
      </c>
      <c r="D64">
        <v>2255.8000000000002</v>
      </c>
    </row>
    <row r="65" spans="1:4" x14ac:dyDescent="0.2">
      <c r="A65" t="s">
        <v>189</v>
      </c>
      <c r="B65" t="s">
        <v>16</v>
      </c>
      <c r="C65">
        <v>6</v>
      </c>
      <c r="D65">
        <v>2255.8000000000002</v>
      </c>
    </row>
    <row r="66" spans="1:4" x14ac:dyDescent="0.2">
      <c r="A66" t="s">
        <v>189</v>
      </c>
      <c r="B66" t="s">
        <v>16</v>
      </c>
      <c r="C66">
        <v>7</v>
      </c>
      <c r="D66">
        <v>2255.8000000000002</v>
      </c>
    </row>
    <row r="67" spans="1:4" x14ac:dyDescent="0.2">
      <c r="A67" t="s">
        <v>189</v>
      </c>
      <c r="B67" t="s">
        <v>16</v>
      </c>
      <c r="C67">
        <v>8</v>
      </c>
      <c r="D67">
        <v>2255.8000000000002</v>
      </c>
    </row>
    <row r="68" spans="1:4" x14ac:dyDescent="0.2">
      <c r="A68" t="s">
        <v>15</v>
      </c>
      <c r="B68" t="s">
        <v>16</v>
      </c>
      <c r="C68">
        <v>1</v>
      </c>
      <c r="D68">
        <v>3300</v>
      </c>
    </row>
    <row r="69" spans="1:4" x14ac:dyDescent="0.2">
      <c r="A69" t="s">
        <v>15</v>
      </c>
      <c r="B69" t="s">
        <v>16</v>
      </c>
      <c r="C69">
        <v>2</v>
      </c>
      <c r="D69">
        <v>3300</v>
      </c>
    </row>
    <row r="70" spans="1:4" x14ac:dyDescent="0.2">
      <c r="A70" t="s">
        <v>15</v>
      </c>
      <c r="B70" t="s">
        <v>16</v>
      </c>
      <c r="C70">
        <v>3</v>
      </c>
      <c r="D70">
        <v>3300</v>
      </c>
    </row>
    <row r="71" spans="1:4" x14ac:dyDescent="0.2">
      <c r="A71" t="s">
        <v>15</v>
      </c>
      <c r="B71" t="s">
        <v>16</v>
      </c>
      <c r="C71">
        <v>4</v>
      </c>
      <c r="D71">
        <v>3300</v>
      </c>
    </row>
    <row r="72" spans="1:4" x14ac:dyDescent="0.2">
      <c r="A72" t="s">
        <v>15</v>
      </c>
      <c r="B72" t="s">
        <v>16</v>
      </c>
      <c r="C72">
        <v>5</v>
      </c>
      <c r="D72">
        <v>3300</v>
      </c>
    </row>
    <row r="73" spans="1:4" x14ac:dyDescent="0.2">
      <c r="A73" t="s">
        <v>15</v>
      </c>
      <c r="B73" t="s">
        <v>16</v>
      </c>
      <c r="C73">
        <v>6</v>
      </c>
      <c r="D73">
        <v>3300</v>
      </c>
    </row>
    <row r="74" spans="1:4" x14ac:dyDescent="0.2">
      <c r="A74" t="s">
        <v>15</v>
      </c>
      <c r="B74" t="s">
        <v>16</v>
      </c>
      <c r="C74">
        <v>7</v>
      </c>
      <c r="D74">
        <v>3300</v>
      </c>
    </row>
    <row r="75" spans="1:4" x14ac:dyDescent="0.2">
      <c r="A75" t="s">
        <v>15</v>
      </c>
      <c r="B75" t="s">
        <v>16</v>
      </c>
      <c r="C75">
        <v>8</v>
      </c>
      <c r="D75">
        <v>3300</v>
      </c>
    </row>
    <row r="76" spans="1:4" x14ac:dyDescent="0.2">
      <c r="A76" t="s">
        <v>8</v>
      </c>
      <c r="B76" t="s">
        <v>16</v>
      </c>
      <c r="C76">
        <v>1</v>
      </c>
      <c r="D76">
        <v>1000</v>
      </c>
    </row>
    <row r="77" spans="1:4" x14ac:dyDescent="0.2">
      <c r="A77" t="s">
        <v>8</v>
      </c>
      <c r="B77" t="s">
        <v>16</v>
      </c>
      <c r="C77">
        <v>2</v>
      </c>
      <c r="D77">
        <v>1000</v>
      </c>
    </row>
    <row r="78" spans="1:4" x14ac:dyDescent="0.2">
      <c r="A78" t="s">
        <v>8</v>
      </c>
      <c r="B78" t="s">
        <v>16</v>
      </c>
      <c r="C78">
        <v>3</v>
      </c>
      <c r="D78">
        <v>1000</v>
      </c>
    </row>
    <row r="79" spans="1:4" x14ac:dyDescent="0.2">
      <c r="A79" t="s">
        <v>8</v>
      </c>
      <c r="B79" t="s">
        <v>16</v>
      </c>
      <c r="C79">
        <v>4</v>
      </c>
      <c r="D79">
        <v>1000</v>
      </c>
    </row>
    <row r="80" spans="1:4" x14ac:dyDescent="0.2">
      <c r="A80" t="s">
        <v>8</v>
      </c>
      <c r="B80" t="s">
        <v>16</v>
      </c>
      <c r="C80">
        <v>5</v>
      </c>
      <c r="D80">
        <v>1000</v>
      </c>
    </row>
    <row r="81" spans="1:4" x14ac:dyDescent="0.2">
      <c r="A81" t="s">
        <v>8</v>
      </c>
      <c r="B81" t="s">
        <v>16</v>
      </c>
      <c r="C81">
        <v>6</v>
      </c>
      <c r="D81">
        <v>1000</v>
      </c>
    </row>
    <row r="82" spans="1:4" x14ac:dyDescent="0.2">
      <c r="A82" t="s">
        <v>8</v>
      </c>
      <c r="B82" t="s">
        <v>16</v>
      </c>
      <c r="C82">
        <v>7</v>
      </c>
      <c r="D82">
        <v>1000</v>
      </c>
    </row>
    <row r="83" spans="1:4" x14ac:dyDescent="0.2">
      <c r="A83" t="s">
        <v>8</v>
      </c>
      <c r="B83" t="s">
        <v>16</v>
      </c>
      <c r="C83">
        <v>8</v>
      </c>
      <c r="D83">
        <v>1000</v>
      </c>
    </row>
    <row r="84" spans="1:4" x14ac:dyDescent="0.2">
      <c r="A84" t="s">
        <v>34</v>
      </c>
      <c r="B84" t="s">
        <v>16</v>
      </c>
      <c r="C84">
        <v>1</v>
      </c>
      <c r="D84">
        <v>1000</v>
      </c>
    </row>
    <row r="85" spans="1:4" x14ac:dyDescent="0.2">
      <c r="A85" t="s">
        <v>34</v>
      </c>
      <c r="B85" t="s">
        <v>16</v>
      </c>
      <c r="C85">
        <v>2</v>
      </c>
      <c r="D85">
        <v>1000</v>
      </c>
    </row>
    <row r="86" spans="1:4" x14ac:dyDescent="0.2">
      <c r="A86" t="s">
        <v>34</v>
      </c>
      <c r="B86" t="s">
        <v>16</v>
      </c>
      <c r="C86">
        <v>3</v>
      </c>
      <c r="D86">
        <v>1000</v>
      </c>
    </row>
    <row r="87" spans="1:4" x14ac:dyDescent="0.2">
      <c r="A87" t="s">
        <v>34</v>
      </c>
      <c r="B87" t="s">
        <v>16</v>
      </c>
      <c r="C87">
        <v>4</v>
      </c>
      <c r="D87">
        <v>1000</v>
      </c>
    </row>
    <row r="88" spans="1:4" x14ac:dyDescent="0.2">
      <c r="A88" t="s">
        <v>34</v>
      </c>
      <c r="B88" t="s">
        <v>16</v>
      </c>
      <c r="C88">
        <v>5</v>
      </c>
      <c r="D88">
        <v>1000</v>
      </c>
    </row>
    <row r="89" spans="1:4" x14ac:dyDescent="0.2">
      <c r="A89" t="s">
        <v>34</v>
      </c>
      <c r="B89" t="s">
        <v>16</v>
      </c>
      <c r="C89">
        <v>6</v>
      </c>
      <c r="D89">
        <v>1000</v>
      </c>
    </row>
    <row r="90" spans="1:4" x14ac:dyDescent="0.2">
      <c r="A90" t="s">
        <v>34</v>
      </c>
      <c r="B90" t="s">
        <v>16</v>
      </c>
      <c r="C90">
        <v>7</v>
      </c>
      <c r="D90">
        <v>1000</v>
      </c>
    </row>
    <row r="91" spans="1:4" x14ac:dyDescent="0.2">
      <c r="A91" t="s">
        <v>34</v>
      </c>
      <c r="B91" t="s">
        <v>16</v>
      </c>
      <c r="C91">
        <v>8</v>
      </c>
      <c r="D91">
        <v>1000</v>
      </c>
    </row>
    <row r="92" spans="1:4" x14ac:dyDescent="0.2">
      <c r="A92" t="s">
        <v>17</v>
      </c>
      <c r="B92" t="s">
        <v>16</v>
      </c>
      <c r="C92">
        <v>1</v>
      </c>
      <c r="D92">
        <v>680</v>
      </c>
    </row>
    <row r="93" spans="1:4" x14ac:dyDescent="0.2">
      <c r="A93" t="s">
        <v>17</v>
      </c>
      <c r="B93" t="s">
        <v>16</v>
      </c>
      <c r="C93">
        <v>2</v>
      </c>
      <c r="D93">
        <v>680</v>
      </c>
    </row>
    <row r="94" spans="1:4" x14ac:dyDescent="0.2">
      <c r="A94" t="s">
        <v>17</v>
      </c>
      <c r="B94" t="s">
        <v>16</v>
      </c>
      <c r="C94">
        <v>3</v>
      </c>
      <c r="D94">
        <v>680</v>
      </c>
    </row>
    <row r="95" spans="1:4" x14ac:dyDescent="0.2">
      <c r="A95" t="s">
        <v>17</v>
      </c>
      <c r="B95" t="s">
        <v>16</v>
      </c>
      <c r="C95">
        <v>4</v>
      </c>
      <c r="D95">
        <v>680</v>
      </c>
    </row>
    <row r="96" spans="1:4" x14ac:dyDescent="0.2">
      <c r="A96" t="s">
        <v>17</v>
      </c>
      <c r="B96" t="s">
        <v>16</v>
      </c>
      <c r="C96">
        <v>5</v>
      </c>
      <c r="D96">
        <v>680</v>
      </c>
    </row>
    <row r="97" spans="1:4" x14ac:dyDescent="0.2">
      <c r="A97" t="s">
        <v>17</v>
      </c>
      <c r="B97" t="s">
        <v>16</v>
      </c>
      <c r="C97">
        <v>6</v>
      </c>
      <c r="D97">
        <v>680</v>
      </c>
    </row>
    <row r="98" spans="1:4" x14ac:dyDescent="0.2">
      <c r="A98" t="s">
        <v>17</v>
      </c>
      <c r="B98" t="s">
        <v>16</v>
      </c>
      <c r="C98">
        <v>7</v>
      </c>
      <c r="D98">
        <v>680</v>
      </c>
    </row>
    <row r="99" spans="1:4" x14ac:dyDescent="0.2">
      <c r="A99" t="s">
        <v>17</v>
      </c>
      <c r="B99" t="s">
        <v>16</v>
      </c>
      <c r="C99">
        <v>8</v>
      </c>
      <c r="D99">
        <v>680</v>
      </c>
    </row>
    <row r="100" spans="1:4" x14ac:dyDescent="0.2">
      <c r="A100" t="s">
        <v>18</v>
      </c>
      <c r="B100" t="s">
        <v>16</v>
      </c>
      <c r="C100">
        <v>1</v>
      </c>
      <c r="D100">
        <v>2400</v>
      </c>
    </row>
    <row r="101" spans="1:4" x14ac:dyDescent="0.2">
      <c r="A101" t="s">
        <v>18</v>
      </c>
      <c r="B101" t="s">
        <v>16</v>
      </c>
      <c r="C101">
        <v>2</v>
      </c>
      <c r="D101">
        <v>2400</v>
      </c>
    </row>
    <row r="102" spans="1:4" x14ac:dyDescent="0.2">
      <c r="A102" t="s">
        <v>18</v>
      </c>
      <c r="B102" t="s">
        <v>16</v>
      </c>
      <c r="C102">
        <v>3</v>
      </c>
      <c r="D102">
        <v>2400</v>
      </c>
    </row>
    <row r="103" spans="1:4" x14ac:dyDescent="0.2">
      <c r="A103" t="s">
        <v>18</v>
      </c>
      <c r="B103" t="s">
        <v>16</v>
      </c>
      <c r="C103">
        <v>4</v>
      </c>
      <c r="D103">
        <v>2400</v>
      </c>
    </row>
    <row r="104" spans="1:4" x14ac:dyDescent="0.2">
      <c r="A104" t="s">
        <v>18</v>
      </c>
      <c r="B104" t="s">
        <v>16</v>
      </c>
      <c r="C104">
        <v>5</v>
      </c>
      <c r="D104">
        <v>2400</v>
      </c>
    </row>
    <row r="105" spans="1:4" x14ac:dyDescent="0.2">
      <c r="A105" t="s">
        <v>18</v>
      </c>
      <c r="B105" t="s">
        <v>16</v>
      </c>
      <c r="C105">
        <v>6</v>
      </c>
      <c r="D105">
        <v>2400</v>
      </c>
    </row>
    <row r="106" spans="1:4" x14ac:dyDescent="0.2">
      <c r="A106" t="s">
        <v>18</v>
      </c>
      <c r="B106" t="s">
        <v>16</v>
      </c>
      <c r="C106">
        <v>7</v>
      </c>
      <c r="D106">
        <v>2400</v>
      </c>
    </row>
    <row r="107" spans="1:4" x14ac:dyDescent="0.2">
      <c r="A107" t="s">
        <v>18</v>
      </c>
      <c r="B107" t="s">
        <v>16</v>
      </c>
      <c r="C107">
        <v>8</v>
      </c>
      <c r="D107">
        <v>2400</v>
      </c>
    </row>
    <row r="108" spans="1:4" x14ac:dyDescent="0.2">
      <c r="A108" t="s">
        <v>12</v>
      </c>
      <c r="B108" t="s">
        <v>13</v>
      </c>
      <c r="C108">
        <v>1</v>
      </c>
      <c r="D108">
        <v>750</v>
      </c>
    </row>
    <row r="109" spans="1:4" x14ac:dyDescent="0.2">
      <c r="A109" t="s">
        <v>12</v>
      </c>
      <c r="B109" t="s">
        <v>13</v>
      </c>
      <c r="C109">
        <v>2</v>
      </c>
      <c r="D109">
        <v>750</v>
      </c>
    </row>
    <row r="110" spans="1:4" x14ac:dyDescent="0.2">
      <c r="A110" t="s">
        <v>12</v>
      </c>
      <c r="B110" t="s">
        <v>13</v>
      </c>
      <c r="C110">
        <v>3</v>
      </c>
      <c r="D110">
        <v>750</v>
      </c>
    </row>
    <row r="111" spans="1:4" x14ac:dyDescent="0.2">
      <c r="A111" t="s">
        <v>12</v>
      </c>
      <c r="B111" t="s">
        <v>13</v>
      </c>
      <c r="C111">
        <v>4</v>
      </c>
      <c r="D111">
        <v>750</v>
      </c>
    </row>
    <row r="112" spans="1:4" x14ac:dyDescent="0.2">
      <c r="A112" t="s">
        <v>12</v>
      </c>
      <c r="B112" t="s">
        <v>13</v>
      </c>
      <c r="C112">
        <v>5</v>
      </c>
      <c r="D112">
        <v>750</v>
      </c>
    </row>
    <row r="113" spans="1:4" x14ac:dyDescent="0.2">
      <c r="A113" t="s">
        <v>12</v>
      </c>
      <c r="B113" t="s">
        <v>13</v>
      </c>
      <c r="C113">
        <v>6</v>
      </c>
      <c r="D113">
        <v>750</v>
      </c>
    </row>
    <row r="114" spans="1:4" x14ac:dyDescent="0.2">
      <c r="A114" t="s">
        <v>12</v>
      </c>
      <c r="B114" t="s">
        <v>13</v>
      </c>
      <c r="C114">
        <v>7</v>
      </c>
      <c r="D114">
        <v>750</v>
      </c>
    </row>
    <row r="115" spans="1:4" x14ac:dyDescent="0.2">
      <c r="A115" t="s">
        <v>12</v>
      </c>
      <c r="B115" t="s">
        <v>13</v>
      </c>
      <c r="C115">
        <v>8</v>
      </c>
      <c r="D115">
        <v>750</v>
      </c>
    </row>
    <row r="116" spans="1:4" x14ac:dyDescent="0.2">
      <c r="A116" t="s">
        <v>10</v>
      </c>
      <c r="B116" t="s">
        <v>13</v>
      </c>
      <c r="C116">
        <v>1</v>
      </c>
      <c r="D116">
        <v>0</v>
      </c>
    </row>
    <row r="117" spans="1:4" x14ac:dyDescent="0.2">
      <c r="A117" t="s">
        <v>10</v>
      </c>
      <c r="B117" t="s">
        <v>13</v>
      </c>
      <c r="C117">
        <v>2</v>
      </c>
      <c r="D117">
        <v>0</v>
      </c>
    </row>
    <row r="118" spans="1:4" x14ac:dyDescent="0.2">
      <c r="A118" t="s">
        <v>10</v>
      </c>
      <c r="B118" t="s">
        <v>13</v>
      </c>
      <c r="C118">
        <v>3</v>
      </c>
      <c r="D118">
        <v>0</v>
      </c>
    </row>
    <row r="119" spans="1:4" x14ac:dyDescent="0.2">
      <c r="A119" t="s">
        <v>10</v>
      </c>
      <c r="B119" t="s">
        <v>13</v>
      </c>
      <c r="C119">
        <v>4</v>
      </c>
      <c r="D119">
        <v>0</v>
      </c>
    </row>
    <row r="120" spans="1:4" x14ac:dyDescent="0.2">
      <c r="A120" t="s">
        <v>10</v>
      </c>
      <c r="B120" t="s">
        <v>13</v>
      </c>
      <c r="C120">
        <v>5</v>
      </c>
      <c r="D120">
        <v>0</v>
      </c>
    </row>
    <row r="121" spans="1:4" x14ac:dyDescent="0.2">
      <c r="A121" t="s">
        <v>10</v>
      </c>
      <c r="B121" t="s">
        <v>13</v>
      </c>
      <c r="C121">
        <v>6</v>
      </c>
      <c r="D121">
        <v>0</v>
      </c>
    </row>
    <row r="122" spans="1:4" x14ac:dyDescent="0.2">
      <c r="A122" t="s">
        <v>10</v>
      </c>
      <c r="B122" t="s">
        <v>13</v>
      </c>
      <c r="C122">
        <v>7</v>
      </c>
      <c r="D122">
        <v>0</v>
      </c>
    </row>
    <row r="123" spans="1:4" x14ac:dyDescent="0.2">
      <c r="A123" t="s">
        <v>10</v>
      </c>
      <c r="B123" t="s">
        <v>13</v>
      </c>
      <c r="C123">
        <v>8</v>
      </c>
      <c r="D123">
        <v>0</v>
      </c>
    </row>
    <row r="124" spans="1:4" x14ac:dyDescent="0.2">
      <c r="A124" t="s">
        <v>14</v>
      </c>
      <c r="B124" t="s">
        <v>13</v>
      </c>
      <c r="C124">
        <v>1</v>
      </c>
      <c r="D124">
        <v>600</v>
      </c>
    </row>
    <row r="125" spans="1:4" x14ac:dyDescent="0.2">
      <c r="A125" t="s">
        <v>14</v>
      </c>
      <c r="B125" t="s">
        <v>13</v>
      </c>
      <c r="C125">
        <v>2</v>
      </c>
      <c r="D125">
        <v>600</v>
      </c>
    </row>
    <row r="126" spans="1:4" x14ac:dyDescent="0.2">
      <c r="A126" t="s">
        <v>14</v>
      </c>
      <c r="B126" t="s">
        <v>13</v>
      </c>
      <c r="C126">
        <v>3</v>
      </c>
      <c r="D126">
        <v>600</v>
      </c>
    </row>
    <row r="127" spans="1:4" x14ac:dyDescent="0.2">
      <c r="A127" t="s">
        <v>14</v>
      </c>
      <c r="B127" t="s">
        <v>13</v>
      </c>
      <c r="C127">
        <v>4</v>
      </c>
      <c r="D127">
        <v>600</v>
      </c>
    </row>
    <row r="128" spans="1:4" x14ac:dyDescent="0.2">
      <c r="A128" t="s">
        <v>14</v>
      </c>
      <c r="B128" t="s">
        <v>13</v>
      </c>
      <c r="C128">
        <v>5</v>
      </c>
      <c r="D128">
        <v>600</v>
      </c>
    </row>
    <row r="129" spans="1:4" x14ac:dyDescent="0.2">
      <c r="A129" t="s">
        <v>14</v>
      </c>
      <c r="B129" t="s">
        <v>13</v>
      </c>
      <c r="C129">
        <v>6</v>
      </c>
      <c r="D129">
        <v>600</v>
      </c>
    </row>
    <row r="130" spans="1:4" x14ac:dyDescent="0.2">
      <c r="A130" t="s">
        <v>14</v>
      </c>
      <c r="B130" t="s">
        <v>13</v>
      </c>
      <c r="C130">
        <v>7</v>
      </c>
      <c r="D130">
        <v>600</v>
      </c>
    </row>
    <row r="131" spans="1:4" x14ac:dyDescent="0.2">
      <c r="A131" t="s">
        <v>14</v>
      </c>
      <c r="B131" t="s">
        <v>13</v>
      </c>
      <c r="C131">
        <v>8</v>
      </c>
      <c r="D131">
        <v>600</v>
      </c>
    </row>
    <row r="132" spans="1:4" x14ac:dyDescent="0.2">
      <c r="A132" t="s">
        <v>19</v>
      </c>
      <c r="B132" t="s">
        <v>20</v>
      </c>
      <c r="C132">
        <v>1</v>
      </c>
      <c r="D132">
        <v>600</v>
      </c>
    </row>
    <row r="133" spans="1:4" x14ac:dyDescent="0.2">
      <c r="A133" t="s">
        <v>19</v>
      </c>
      <c r="B133" t="s">
        <v>20</v>
      </c>
      <c r="C133">
        <v>2</v>
      </c>
      <c r="D133">
        <v>600</v>
      </c>
    </row>
    <row r="134" spans="1:4" x14ac:dyDescent="0.2">
      <c r="A134" t="s">
        <v>19</v>
      </c>
      <c r="B134" t="s">
        <v>20</v>
      </c>
      <c r="C134">
        <v>3</v>
      </c>
      <c r="D134">
        <v>600</v>
      </c>
    </row>
    <row r="135" spans="1:4" x14ac:dyDescent="0.2">
      <c r="A135" t="s">
        <v>19</v>
      </c>
      <c r="B135" t="s">
        <v>20</v>
      </c>
      <c r="C135">
        <v>4</v>
      </c>
      <c r="D135">
        <v>600</v>
      </c>
    </row>
    <row r="136" spans="1:4" x14ac:dyDescent="0.2">
      <c r="A136" t="s">
        <v>19</v>
      </c>
      <c r="B136" t="s">
        <v>20</v>
      </c>
      <c r="C136">
        <v>5</v>
      </c>
      <c r="D136">
        <v>600</v>
      </c>
    </row>
    <row r="137" spans="1:4" x14ac:dyDescent="0.2">
      <c r="A137" t="s">
        <v>19</v>
      </c>
      <c r="B137" t="s">
        <v>20</v>
      </c>
      <c r="C137">
        <v>6</v>
      </c>
      <c r="D137">
        <v>600</v>
      </c>
    </row>
    <row r="138" spans="1:4" x14ac:dyDescent="0.2">
      <c r="A138" t="s">
        <v>19</v>
      </c>
      <c r="B138" t="s">
        <v>20</v>
      </c>
      <c r="C138">
        <v>7</v>
      </c>
      <c r="D138">
        <v>600</v>
      </c>
    </row>
    <row r="139" spans="1:4" x14ac:dyDescent="0.2">
      <c r="A139" t="s">
        <v>19</v>
      </c>
      <c r="B139" t="s">
        <v>20</v>
      </c>
      <c r="C139">
        <v>8</v>
      </c>
      <c r="D139">
        <v>600</v>
      </c>
    </row>
    <row r="140" spans="1:4" x14ac:dyDescent="0.2">
      <c r="A140" t="s">
        <v>21</v>
      </c>
      <c r="B140" t="s">
        <v>20</v>
      </c>
      <c r="C140">
        <v>1</v>
      </c>
      <c r="D140">
        <v>400</v>
      </c>
    </row>
    <row r="141" spans="1:4" x14ac:dyDescent="0.2">
      <c r="A141" t="s">
        <v>21</v>
      </c>
      <c r="B141" t="s">
        <v>20</v>
      </c>
      <c r="C141">
        <v>2</v>
      </c>
      <c r="D141">
        <v>400</v>
      </c>
    </row>
    <row r="142" spans="1:4" x14ac:dyDescent="0.2">
      <c r="A142" t="s">
        <v>21</v>
      </c>
      <c r="B142" t="s">
        <v>20</v>
      </c>
      <c r="C142">
        <v>3</v>
      </c>
      <c r="D142">
        <v>400</v>
      </c>
    </row>
    <row r="143" spans="1:4" x14ac:dyDescent="0.2">
      <c r="A143" t="s">
        <v>21</v>
      </c>
      <c r="B143" t="s">
        <v>20</v>
      </c>
      <c r="C143">
        <v>4</v>
      </c>
      <c r="D143">
        <v>400</v>
      </c>
    </row>
    <row r="144" spans="1:4" x14ac:dyDescent="0.2">
      <c r="A144" t="s">
        <v>21</v>
      </c>
      <c r="B144" t="s">
        <v>20</v>
      </c>
      <c r="C144">
        <v>5</v>
      </c>
      <c r="D144">
        <v>400</v>
      </c>
    </row>
    <row r="145" spans="1:4" x14ac:dyDescent="0.2">
      <c r="A145" t="s">
        <v>21</v>
      </c>
      <c r="B145" t="s">
        <v>20</v>
      </c>
      <c r="C145">
        <v>6</v>
      </c>
      <c r="D145">
        <v>400</v>
      </c>
    </row>
    <row r="146" spans="1:4" x14ac:dyDescent="0.2">
      <c r="A146" t="s">
        <v>21</v>
      </c>
      <c r="B146" t="s">
        <v>20</v>
      </c>
      <c r="C146">
        <v>7</v>
      </c>
      <c r="D146">
        <v>400</v>
      </c>
    </row>
    <row r="147" spans="1:4" x14ac:dyDescent="0.2">
      <c r="A147" t="s">
        <v>21</v>
      </c>
      <c r="B147" t="s">
        <v>20</v>
      </c>
      <c r="C147">
        <v>8</v>
      </c>
      <c r="D147">
        <v>400</v>
      </c>
    </row>
    <row r="148" spans="1:4" x14ac:dyDescent="0.2">
      <c r="A148" t="s">
        <v>22</v>
      </c>
      <c r="B148" t="s">
        <v>20</v>
      </c>
      <c r="C148">
        <v>1</v>
      </c>
      <c r="D148">
        <v>300</v>
      </c>
    </row>
    <row r="149" spans="1:4" x14ac:dyDescent="0.2">
      <c r="A149" t="s">
        <v>22</v>
      </c>
      <c r="B149" t="s">
        <v>20</v>
      </c>
      <c r="C149">
        <v>2</v>
      </c>
      <c r="D149">
        <v>300</v>
      </c>
    </row>
    <row r="150" spans="1:4" x14ac:dyDescent="0.2">
      <c r="A150" t="s">
        <v>22</v>
      </c>
      <c r="B150" t="s">
        <v>20</v>
      </c>
      <c r="C150">
        <v>3</v>
      </c>
      <c r="D150">
        <v>300</v>
      </c>
    </row>
    <row r="151" spans="1:4" x14ac:dyDescent="0.2">
      <c r="A151" t="s">
        <v>22</v>
      </c>
      <c r="B151" t="s">
        <v>20</v>
      </c>
      <c r="C151">
        <v>4</v>
      </c>
      <c r="D151">
        <v>300</v>
      </c>
    </row>
    <row r="152" spans="1:4" x14ac:dyDescent="0.2">
      <c r="A152" t="s">
        <v>22</v>
      </c>
      <c r="B152" t="s">
        <v>20</v>
      </c>
      <c r="C152">
        <v>5</v>
      </c>
      <c r="D152">
        <v>300</v>
      </c>
    </row>
    <row r="153" spans="1:4" x14ac:dyDescent="0.2">
      <c r="A153" t="s">
        <v>22</v>
      </c>
      <c r="B153" t="s">
        <v>20</v>
      </c>
      <c r="C153">
        <v>6</v>
      </c>
      <c r="D153">
        <v>300</v>
      </c>
    </row>
    <row r="154" spans="1:4" x14ac:dyDescent="0.2">
      <c r="A154" t="s">
        <v>22</v>
      </c>
      <c r="B154" t="s">
        <v>20</v>
      </c>
      <c r="C154">
        <v>7</v>
      </c>
      <c r="D154">
        <v>300</v>
      </c>
    </row>
    <row r="155" spans="1:4" x14ac:dyDescent="0.2">
      <c r="A155" t="s">
        <v>22</v>
      </c>
      <c r="B155" t="s">
        <v>20</v>
      </c>
      <c r="C155">
        <v>8</v>
      </c>
      <c r="D155">
        <v>300</v>
      </c>
    </row>
    <row r="156" spans="1:4" x14ac:dyDescent="0.2">
      <c r="A156" t="s">
        <v>14</v>
      </c>
      <c r="B156" t="s">
        <v>20</v>
      </c>
      <c r="C156">
        <v>1</v>
      </c>
      <c r="D156">
        <v>500</v>
      </c>
    </row>
    <row r="157" spans="1:4" x14ac:dyDescent="0.2">
      <c r="A157" t="s">
        <v>14</v>
      </c>
      <c r="B157" t="s">
        <v>20</v>
      </c>
      <c r="C157">
        <v>2</v>
      </c>
      <c r="D157">
        <v>500</v>
      </c>
    </row>
    <row r="158" spans="1:4" x14ac:dyDescent="0.2">
      <c r="A158" t="s">
        <v>14</v>
      </c>
      <c r="B158" t="s">
        <v>20</v>
      </c>
      <c r="C158">
        <v>3</v>
      </c>
      <c r="D158">
        <v>500</v>
      </c>
    </row>
    <row r="159" spans="1:4" x14ac:dyDescent="0.2">
      <c r="A159" t="s">
        <v>14</v>
      </c>
      <c r="B159" t="s">
        <v>20</v>
      </c>
      <c r="C159">
        <v>4</v>
      </c>
      <c r="D159">
        <v>500</v>
      </c>
    </row>
    <row r="160" spans="1:4" x14ac:dyDescent="0.2">
      <c r="A160" t="s">
        <v>14</v>
      </c>
      <c r="B160" t="s">
        <v>20</v>
      </c>
      <c r="C160">
        <v>5</v>
      </c>
      <c r="D160">
        <v>500</v>
      </c>
    </row>
    <row r="161" spans="1:4" x14ac:dyDescent="0.2">
      <c r="A161" t="s">
        <v>14</v>
      </c>
      <c r="B161" t="s">
        <v>20</v>
      </c>
      <c r="C161">
        <v>6</v>
      </c>
      <c r="D161">
        <v>500</v>
      </c>
    </row>
    <row r="162" spans="1:4" x14ac:dyDescent="0.2">
      <c r="A162" t="s">
        <v>14</v>
      </c>
      <c r="B162" t="s">
        <v>20</v>
      </c>
      <c r="C162">
        <v>7</v>
      </c>
      <c r="D162">
        <v>500</v>
      </c>
    </row>
    <row r="163" spans="1:4" x14ac:dyDescent="0.2">
      <c r="A163" t="s">
        <v>14</v>
      </c>
      <c r="B163" t="s">
        <v>20</v>
      </c>
      <c r="C163">
        <v>8</v>
      </c>
      <c r="D163">
        <v>500</v>
      </c>
    </row>
    <row r="164" spans="1:4" x14ac:dyDescent="0.2">
      <c r="A164" t="s">
        <v>9</v>
      </c>
      <c r="B164" t="s">
        <v>12</v>
      </c>
      <c r="C164">
        <v>1</v>
      </c>
      <c r="D164">
        <v>2000</v>
      </c>
    </row>
    <row r="165" spans="1:4" x14ac:dyDescent="0.2">
      <c r="A165" t="s">
        <v>9</v>
      </c>
      <c r="B165" t="s">
        <v>12</v>
      </c>
      <c r="C165">
        <v>2</v>
      </c>
      <c r="D165">
        <v>2000</v>
      </c>
    </row>
    <row r="166" spans="1:4" x14ac:dyDescent="0.2">
      <c r="A166" t="s">
        <v>9</v>
      </c>
      <c r="B166" t="s">
        <v>12</v>
      </c>
      <c r="C166">
        <v>3</v>
      </c>
      <c r="D166">
        <v>2000</v>
      </c>
    </row>
    <row r="167" spans="1:4" x14ac:dyDescent="0.2">
      <c r="A167" t="s">
        <v>9</v>
      </c>
      <c r="B167" t="s">
        <v>12</v>
      </c>
      <c r="C167">
        <v>4</v>
      </c>
      <c r="D167">
        <v>2000</v>
      </c>
    </row>
    <row r="168" spans="1:4" x14ac:dyDescent="0.2">
      <c r="A168" t="s">
        <v>9</v>
      </c>
      <c r="B168" t="s">
        <v>12</v>
      </c>
      <c r="C168">
        <v>5</v>
      </c>
      <c r="D168">
        <v>2000</v>
      </c>
    </row>
    <row r="169" spans="1:4" x14ac:dyDescent="0.2">
      <c r="A169" t="s">
        <v>9</v>
      </c>
      <c r="B169" t="s">
        <v>12</v>
      </c>
      <c r="C169">
        <v>6</v>
      </c>
      <c r="D169">
        <v>2000</v>
      </c>
    </row>
    <row r="170" spans="1:4" x14ac:dyDescent="0.2">
      <c r="A170" t="s">
        <v>9</v>
      </c>
      <c r="B170" t="s">
        <v>12</v>
      </c>
      <c r="C170">
        <v>7</v>
      </c>
      <c r="D170">
        <v>2000</v>
      </c>
    </row>
    <row r="171" spans="1:4" x14ac:dyDescent="0.2">
      <c r="A171" t="s">
        <v>9</v>
      </c>
      <c r="B171" t="s">
        <v>12</v>
      </c>
      <c r="C171">
        <v>8</v>
      </c>
      <c r="D171">
        <v>2000</v>
      </c>
    </row>
    <row r="172" spans="1:4" x14ac:dyDescent="0.2">
      <c r="A172" t="s">
        <v>10</v>
      </c>
      <c r="B172" t="s">
        <v>12</v>
      </c>
      <c r="C172">
        <v>1</v>
      </c>
      <c r="D172">
        <v>0</v>
      </c>
    </row>
    <row r="173" spans="1:4" x14ac:dyDescent="0.2">
      <c r="A173" t="s">
        <v>10</v>
      </c>
      <c r="B173" t="s">
        <v>12</v>
      </c>
      <c r="C173">
        <v>2</v>
      </c>
      <c r="D173">
        <v>0</v>
      </c>
    </row>
    <row r="174" spans="1:4" x14ac:dyDescent="0.2">
      <c r="A174" t="s">
        <v>10</v>
      </c>
      <c r="B174" t="s">
        <v>12</v>
      </c>
      <c r="C174">
        <v>3</v>
      </c>
      <c r="D174">
        <v>0</v>
      </c>
    </row>
    <row r="175" spans="1:4" x14ac:dyDescent="0.2">
      <c r="A175" t="s">
        <v>10</v>
      </c>
      <c r="B175" t="s">
        <v>12</v>
      </c>
      <c r="C175">
        <v>4</v>
      </c>
      <c r="D175">
        <v>0</v>
      </c>
    </row>
    <row r="176" spans="1:4" x14ac:dyDescent="0.2">
      <c r="A176" t="s">
        <v>10</v>
      </c>
      <c r="B176" t="s">
        <v>12</v>
      </c>
      <c r="C176">
        <v>5</v>
      </c>
      <c r="D176">
        <v>0</v>
      </c>
    </row>
    <row r="177" spans="1:4" x14ac:dyDescent="0.2">
      <c r="A177" t="s">
        <v>10</v>
      </c>
      <c r="B177" t="s">
        <v>12</v>
      </c>
      <c r="C177">
        <v>6</v>
      </c>
      <c r="D177">
        <v>0</v>
      </c>
    </row>
    <row r="178" spans="1:4" x14ac:dyDescent="0.2">
      <c r="A178" t="s">
        <v>10</v>
      </c>
      <c r="B178" t="s">
        <v>12</v>
      </c>
      <c r="C178">
        <v>7</v>
      </c>
      <c r="D178">
        <v>0</v>
      </c>
    </row>
    <row r="179" spans="1:4" x14ac:dyDescent="0.2">
      <c r="A179" t="s">
        <v>10</v>
      </c>
      <c r="B179" t="s">
        <v>12</v>
      </c>
      <c r="C179">
        <v>8</v>
      </c>
      <c r="D179">
        <v>0</v>
      </c>
    </row>
    <row r="180" spans="1:4" x14ac:dyDescent="0.2">
      <c r="A180" t="s">
        <v>14</v>
      </c>
      <c r="B180" t="s">
        <v>12</v>
      </c>
      <c r="C180">
        <v>1</v>
      </c>
      <c r="D180">
        <v>600</v>
      </c>
    </row>
    <row r="181" spans="1:4" x14ac:dyDescent="0.2">
      <c r="A181" t="s">
        <v>14</v>
      </c>
      <c r="B181" t="s">
        <v>12</v>
      </c>
      <c r="C181">
        <v>2</v>
      </c>
      <c r="D181">
        <v>600</v>
      </c>
    </row>
    <row r="182" spans="1:4" x14ac:dyDescent="0.2">
      <c r="A182" t="s">
        <v>14</v>
      </c>
      <c r="B182" t="s">
        <v>12</v>
      </c>
      <c r="C182">
        <v>3</v>
      </c>
      <c r="D182">
        <v>600</v>
      </c>
    </row>
    <row r="183" spans="1:4" x14ac:dyDescent="0.2">
      <c r="A183" t="s">
        <v>14</v>
      </c>
      <c r="B183" t="s">
        <v>12</v>
      </c>
      <c r="C183">
        <v>4</v>
      </c>
      <c r="D183">
        <v>600</v>
      </c>
    </row>
    <row r="184" spans="1:4" x14ac:dyDescent="0.2">
      <c r="A184" t="s">
        <v>14</v>
      </c>
      <c r="B184" t="s">
        <v>12</v>
      </c>
      <c r="C184">
        <v>5</v>
      </c>
      <c r="D184">
        <v>600</v>
      </c>
    </row>
    <row r="185" spans="1:4" x14ac:dyDescent="0.2">
      <c r="A185" t="s">
        <v>14</v>
      </c>
      <c r="B185" t="s">
        <v>12</v>
      </c>
      <c r="C185">
        <v>6</v>
      </c>
      <c r="D185">
        <v>600</v>
      </c>
    </row>
    <row r="186" spans="1:4" x14ac:dyDescent="0.2">
      <c r="A186" t="s">
        <v>14</v>
      </c>
      <c r="B186" t="s">
        <v>12</v>
      </c>
      <c r="C186">
        <v>7</v>
      </c>
      <c r="D186">
        <v>600</v>
      </c>
    </row>
    <row r="187" spans="1:4" x14ac:dyDescent="0.2">
      <c r="A187" t="s">
        <v>14</v>
      </c>
      <c r="B187" t="s">
        <v>12</v>
      </c>
      <c r="C187">
        <v>8</v>
      </c>
      <c r="D187">
        <v>600</v>
      </c>
    </row>
    <row r="188" spans="1:4" x14ac:dyDescent="0.2">
      <c r="A188" t="s">
        <v>11</v>
      </c>
      <c r="B188" t="s">
        <v>12</v>
      </c>
      <c r="C188">
        <v>1</v>
      </c>
      <c r="D188">
        <v>1500</v>
      </c>
    </row>
    <row r="189" spans="1:4" x14ac:dyDescent="0.2">
      <c r="A189" t="s">
        <v>11</v>
      </c>
      <c r="B189" t="s">
        <v>12</v>
      </c>
      <c r="C189">
        <v>2</v>
      </c>
      <c r="D189">
        <v>1500</v>
      </c>
    </row>
    <row r="190" spans="1:4" x14ac:dyDescent="0.2">
      <c r="A190" t="s">
        <v>11</v>
      </c>
      <c r="B190" t="s">
        <v>12</v>
      </c>
      <c r="C190">
        <v>3</v>
      </c>
      <c r="D190">
        <v>1500</v>
      </c>
    </row>
    <row r="191" spans="1:4" x14ac:dyDescent="0.2">
      <c r="A191" t="s">
        <v>11</v>
      </c>
      <c r="B191" t="s">
        <v>12</v>
      </c>
      <c r="C191">
        <v>4</v>
      </c>
      <c r="D191">
        <v>1500</v>
      </c>
    </row>
    <row r="192" spans="1:4" x14ac:dyDescent="0.2">
      <c r="A192" t="s">
        <v>11</v>
      </c>
      <c r="B192" t="s">
        <v>12</v>
      </c>
      <c r="C192">
        <v>5</v>
      </c>
      <c r="D192">
        <v>1500</v>
      </c>
    </row>
    <row r="193" spans="1:4" x14ac:dyDescent="0.2">
      <c r="A193" t="s">
        <v>11</v>
      </c>
      <c r="B193" t="s">
        <v>12</v>
      </c>
      <c r="C193">
        <v>6</v>
      </c>
      <c r="D193">
        <v>1500</v>
      </c>
    </row>
    <row r="194" spans="1:4" x14ac:dyDescent="0.2">
      <c r="A194" t="s">
        <v>11</v>
      </c>
      <c r="B194" t="s">
        <v>12</v>
      </c>
      <c r="C194">
        <v>7</v>
      </c>
      <c r="D194">
        <v>1500</v>
      </c>
    </row>
    <row r="195" spans="1:4" x14ac:dyDescent="0.2">
      <c r="A195" t="s">
        <v>11</v>
      </c>
      <c r="B195" t="s">
        <v>12</v>
      </c>
      <c r="C195">
        <v>8</v>
      </c>
      <c r="D195">
        <v>1500</v>
      </c>
    </row>
    <row r="196" spans="1:4" x14ac:dyDescent="0.2">
      <c r="A196" t="s">
        <v>8</v>
      </c>
      <c r="B196" t="s">
        <v>7</v>
      </c>
      <c r="C196">
        <v>1</v>
      </c>
      <c r="D196">
        <v>2100</v>
      </c>
    </row>
    <row r="197" spans="1:4" x14ac:dyDescent="0.2">
      <c r="A197" t="s">
        <v>8</v>
      </c>
      <c r="B197" t="s">
        <v>7</v>
      </c>
      <c r="C197">
        <v>2</v>
      </c>
      <c r="D197">
        <v>2100</v>
      </c>
    </row>
    <row r="198" spans="1:4" x14ac:dyDescent="0.2">
      <c r="A198" t="s">
        <v>8</v>
      </c>
      <c r="B198" t="s">
        <v>7</v>
      </c>
      <c r="C198">
        <v>3</v>
      </c>
      <c r="D198">
        <v>2100</v>
      </c>
    </row>
    <row r="199" spans="1:4" x14ac:dyDescent="0.2">
      <c r="A199" t="s">
        <v>8</v>
      </c>
      <c r="B199" t="s">
        <v>7</v>
      </c>
      <c r="C199">
        <v>4</v>
      </c>
      <c r="D199">
        <v>2100</v>
      </c>
    </row>
    <row r="200" spans="1:4" x14ac:dyDescent="0.2">
      <c r="A200" t="s">
        <v>8</v>
      </c>
      <c r="B200" t="s">
        <v>7</v>
      </c>
      <c r="C200">
        <v>5</v>
      </c>
      <c r="D200">
        <v>2100</v>
      </c>
    </row>
    <row r="201" spans="1:4" x14ac:dyDescent="0.2">
      <c r="A201" t="s">
        <v>8</v>
      </c>
      <c r="B201" t="s">
        <v>7</v>
      </c>
      <c r="C201">
        <v>6</v>
      </c>
      <c r="D201">
        <v>2100</v>
      </c>
    </row>
    <row r="202" spans="1:4" x14ac:dyDescent="0.2">
      <c r="A202" t="s">
        <v>8</v>
      </c>
      <c r="B202" t="s">
        <v>7</v>
      </c>
      <c r="C202">
        <v>7</v>
      </c>
      <c r="D202">
        <v>2100</v>
      </c>
    </row>
    <row r="203" spans="1:4" x14ac:dyDescent="0.2">
      <c r="A203" t="s">
        <v>8</v>
      </c>
      <c r="B203" t="s">
        <v>7</v>
      </c>
      <c r="C203">
        <v>8</v>
      </c>
      <c r="D203">
        <v>2100</v>
      </c>
    </row>
    <row r="204" spans="1:4" x14ac:dyDescent="0.2">
      <c r="A204" t="s">
        <v>23</v>
      </c>
      <c r="B204" t="s">
        <v>7</v>
      </c>
      <c r="C204">
        <v>1</v>
      </c>
      <c r="D204">
        <v>800</v>
      </c>
    </row>
    <row r="205" spans="1:4" x14ac:dyDescent="0.2">
      <c r="A205" t="s">
        <v>23</v>
      </c>
      <c r="B205" t="s">
        <v>7</v>
      </c>
      <c r="C205">
        <v>2</v>
      </c>
      <c r="D205">
        <v>800</v>
      </c>
    </row>
    <row r="206" spans="1:4" x14ac:dyDescent="0.2">
      <c r="A206" t="s">
        <v>23</v>
      </c>
      <c r="B206" t="s">
        <v>7</v>
      </c>
      <c r="C206">
        <v>3</v>
      </c>
      <c r="D206">
        <v>800</v>
      </c>
    </row>
    <row r="207" spans="1:4" x14ac:dyDescent="0.2">
      <c r="A207" t="s">
        <v>23</v>
      </c>
      <c r="B207" t="s">
        <v>7</v>
      </c>
      <c r="C207">
        <v>4</v>
      </c>
      <c r="D207">
        <v>800</v>
      </c>
    </row>
    <row r="208" spans="1:4" x14ac:dyDescent="0.2">
      <c r="A208" t="s">
        <v>23</v>
      </c>
      <c r="B208" t="s">
        <v>7</v>
      </c>
      <c r="C208">
        <v>5</v>
      </c>
      <c r="D208">
        <v>800</v>
      </c>
    </row>
    <row r="209" spans="1:4" x14ac:dyDescent="0.2">
      <c r="A209" t="s">
        <v>23</v>
      </c>
      <c r="B209" t="s">
        <v>7</v>
      </c>
      <c r="C209">
        <v>6</v>
      </c>
      <c r="D209">
        <v>800</v>
      </c>
    </row>
    <row r="210" spans="1:4" x14ac:dyDescent="0.2">
      <c r="A210" t="s">
        <v>23</v>
      </c>
      <c r="B210" t="s">
        <v>7</v>
      </c>
      <c r="C210">
        <v>7</v>
      </c>
      <c r="D210">
        <v>800</v>
      </c>
    </row>
    <row r="211" spans="1:4" x14ac:dyDescent="0.2">
      <c r="A211" t="s">
        <v>23</v>
      </c>
      <c r="B211" t="s">
        <v>7</v>
      </c>
      <c r="C211">
        <v>8</v>
      </c>
      <c r="D211">
        <v>800</v>
      </c>
    </row>
    <row r="212" spans="1:4" x14ac:dyDescent="0.2">
      <c r="A212" t="s">
        <v>24</v>
      </c>
      <c r="B212" t="s">
        <v>7</v>
      </c>
      <c r="C212">
        <v>1</v>
      </c>
      <c r="D212">
        <v>1800</v>
      </c>
    </row>
    <row r="213" spans="1:4" x14ac:dyDescent="0.2">
      <c r="A213" t="s">
        <v>24</v>
      </c>
      <c r="B213" t="s">
        <v>7</v>
      </c>
      <c r="C213">
        <v>2</v>
      </c>
      <c r="D213">
        <v>1800</v>
      </c>
    </row>
    <row r="214" spans="1:4" x14ac:dyDescent="0.2">
      <c r="A214" t="s">
        <v>24</v>
      </c>
      <c r="B214" t="s">
        <v>7</v>
      </c>
      <c r="C214">
        <v>3</v>
      </c>
      <c r="D214">
        <v>1800</v>
      </c>
    </row>
    <row r="215" spans="1:4" x14ac:dyDescent="0.2">
      <c r="A215" t="s">
        <v>24</v>
      </c>
      <c r="B215" t="s">
        <v>7</v>
      </c>
      <c r="C215">
        <v>4</v>
      </c>
      <c r="D215">
        <v>1800</v>
      </c>
    </row>
    <row r="216" spans="1:4" x14ac:dyDescent="0.2">
      <c r="A216" t="s">
        <v>24</v>
      </c>
      <c r="B216" t="s">
        <v>7</v>
      </c>
      <c r="C216">
        <v>5</v>
      </c>
      <c r="D216">
        <v>1800</v>
      </c>
    </row>
    <row r="217" spans="1:4" x14ac:dyDescent="0.2">
      <c r="A217" t="s">
        <v>24</v>
      </c>
      <c r="B217" t="s">
        <v>7</v>
      </c>
      <c r="C217">
        <v>6</v>
      </c>
      <c r="D217">
        <v>1800</v>
      </c>
    </row>
    <row r="218" spans="1:4" x14ac:dyDescent="0.2">
      <c r="A218" t="s">
        <v>24</v>
      </c>
      <c r="B218" t="s">
        <v>7</v>
      </c>
      <c r="C218">
        <v>7</v>
      </c>
      <c r="D218">
        <v>1800</v>
      </c>
    </row>
    <row r="219" spans="1:4" x14ac:dyDescent="0.2">
      <c r="A219" t="s">
        <v>24</v>
      </c>
      <c r="B219" t="s">
        <v>7</v>
      </c>
      <c r="C219">
        <v>8</v>
      </c>
      <c r="D219">
        <v>1800</v>
      </c>
    </row>
    <row r="220" spans="1:4" x14ac:dyDescent="0.2">
      <c r="A220" t="s">
        <v>34</v>
      </c>
      <c r="B220" t="s">
        <v>25</v>
      </c>
      <c r="C220">
        <v>1</v>
      </c>
      <c r="D220">
        <v>1400</v>
      </c>
    </row>
    <row r="221" spans="1:4" x14ac:dyDescent="0.2">
      <c r="A221" t="s">
        <v>34</v>
      </c>
      <c r="B221" t="s">
        <v>25</v>
      </c>
      <c r="C221">
        <v>2</v>
      </c>
      <c r="D221">
        <v>1400</v>
      </c>
    </row>
    <row r="222" spans="1:4" x14ac:dyDescent="0.2">
      <c r="A222" t="s">
        <v>34</v>
      </c>
      <c r="B222" t="s">
        <v>25</v>
      </c>
      <c r="C222">
        <v>3</v>
      </c>
      <c r="D222">
        <v>1400</v>
      </c>
    </row>
    <row r="223" spans="1:4" x14ac:dyDescent="0.2">
      <c r="A223" t="s">
        <v>34</v>
      </c>
      <c r="B223" t="s">
        <v>25</v>
      </c>
      <c r="C223">
        <v>4</v>
      </c>
      <c r="D223">
        <v>1400</v>
      </c>
    </row>
    <row r="224" spans="1:4" x14ac:dyDescent="0.2">
      <c r="A224" t="s">
        <v>34</v>
      </c>
      <c r="B224" t="s">
        <v>25</v>
      </c>
      <c r="C224">
        <v>5</v>
      </c>
      <c r="D224">
        <v>1400</v>
      </c>
    </row>
    <row r="225" spans="1:4" x14ac:dyDescent="0.2">
      <c r="A225" t="s">
        <v>34</v>
      </c>
      <c r="B225" t="s">
        <v>25</v>
      </c>
      <c r="C225">
        <v>6</v>
      </c>
      <c r="D225">
        <v>1400</v>
      </c>
    </row>
    <row r="226" spans="1:4" x14ac:dyDescent="0.2">
      <c r="A226" t="s">
        <v>34</v>
      </c>
      <c r="B226" t="s">
        <v>25</v>
      </c>
      <c r="C226">
        <v>7</v>
      </c>
      <c r="D226">
        <v>1400</v>
      </c>
    </row>
    <row r="227" spans="1:4" x14ac:dyDescent="0.2">
      <c r="A227" t="s">
        <v>34</v>
      </c>
      <c r="B227" t="s">
        <v>25</v>
      </c>
      <c r="C227">
        <v>8</v>
      </c>
      <c r="D227">
        <v>1400</v>
      </c>
    </row>
    <row r="228" spans="1:4" x14ac:dyDescent="0.2">
      <c r="A228" t="s">
        <v>18</v>
      </c>
      <c r="B228" t="s">
        <v>25</v>
      </c>
      <c r="C228">
        <v>1</v>
      </c>
      <c r="D228">
        <v>700</v>
      </c>
    </row>
    <row r="229" spans="1:4" x14ac:dyDescent="0.2">
      <c r="A229" t="s">
        <v>18</v>
      </c>
      <c r="B229" t="s">
        <v>25</v>
      </c>
      <c r="C229">
        <v>2</v>
      </c>
      <c r="D229">
        <v>700</v>
      </c>
    </row>
    <row r="230" spans="1:4" x14ac:dyDescent="0.2">
      <c r="A230" t="s">
        <v>18</v>
      </c>
      <c r="B230" t="s">
        <v>25</v>
      </c>
      <c r="C230">
        <v>3</v>
      </c>
      <c r="D230">
        <v>700</v>
      </c>
    </row>
    <row r="231" spans="1:4" x14ac:dyDescent="0.2">
      <c r="A231" t="s">
        <v>18</v>
      </c>
      <c r="B231" t="s">
        <v>25</v>
      </c>
      <c r="C231">
        <v>4</v>
      </c>
      <c r="D231">
        <v>700</v>
      </c>
    </row>
    <row r="232" spans="1:4" x14ac:dyDescent="0.2">
      <c r="A232" t="s">
        <v>18</v>
      </c>
      <c r="B232" t="s">
        <v>25</v>
      </c>
      <c r="C232">
        <v>5</v>
      </c>
      <c r="D232">
        <v>700</v>
      </c>
    </row>
    <row r="233" spans="1:4" x14ac:dyDescent="0.2">
      <c r="A233" t="s">
        <v>18</v>
      </c>
      <c r="B233" t="s">
        <v>25</v>
      </c>
      <c r="C233">
        <v>6</v>
      </c>
      <c r="D233">
        <v>700</v>
      </c>
    </row>
    <row r="234" spans="1:4" x14ac:dyDescent="0.2">
      <c r="A234" t="s">
        <v>18</v>
      </c>
      <c r="B234" t="s">
        <v>25</v>
      </c>
      <c r="C234">
        <v>7</v>
      </c>
      <c r="D234">
        <v>700</v>
      </c>
    </row>
    <row r="235" spans="1:4" x14ac:dyDescent="0.2">
      <c r="A235" t="s">
        <v>18</v>
      </c>
      <c r="B235" t="s">
        <v>25</v>
      </c>
      <c r="C235">
        <v>8</v>
      </c>
      <c r="D235">
        <v>700</v>
      </c>
    </row>
    <row r="236" spans="1:4" x14ac:dyDescent="0.2">
      <c r="A236" t="s">
        <v>26</v>
      </c>
      <c r="B236" t="s">
        <v>25</v>
      </c>
      <c r="C236">
        <v>1</v>
      </c>
      <c r="D236">
        <v>1632</v>
      </c>
    </row>
    <row r="237" spans="1:4" x14ac:dyDescent="0.2">
      <c r="A237" t="s">
        <v>26</v>
      </c>
      <c r="B237" t="s">
        <v>25</v>
      </c>
      <c r="C237">
        <v>2</v>
      </c>
      <c r="D237">
        <v>1632</v>
      </c>
    </row>
    <row r="238" spans="1:4" x14ac:dyDescent="0.2">
      <c r="A238" t="s">
        <v>26</v>
      </c>
      <c r="B238" t="s">
        <v>25</v>
      </c>
      <c r="C238">
        <v>3</v>
      </c>
      <c r="D238">
        <v>1632</v>
      </c>
    </row>
    <row r="239" spans="1:4" x14ac:dyDescent="0.2">
      <c r="A239" t="s">
        <v>26</v>
      </c>
      <c r="B239" t="s">
        <v>25</v>
      </c>
      <c r="C239">
        <v>4</v>
      </c>
      <c r="D239">
        <v>1632</v>
      </c>
    </row>
    <row r="240" spans="1:4" x14ac:dyDescent="0.2">
      <c r="A240" t="s">
        <v>26</v>
      </c>
      <c r="B240" t="s">
        <v>25</v>
      </c>
      <c r="C240">
        <v>5</v>
      </c>
      <c r="D240">
        <v>1632</v>
      </c>
    </row>
    <row r="241" spans="1:4" x14ac:dyDescent="0.2">
      <c r="A241" t="s">
        <v>26</v>
      </c>
      <c r="B241" t="s">
        <v>25</v>
      </c>
      <c r="C241">
        <v>6</v>
      </c>
      <c r="D241">
        <v>1632</v>
      </c>
    </row>
    <row r="242" spans="1:4" x14ac:dyDescent="0.2">
      <c r="A242" t="s">
        <v>26</v>
      </c>
      <c r="B242" t="s">
        <v>25</v>
      </c>
      <c r="C242">
        <v>7</v>
      </c>
      <c r="D242">
        <v>1632</v>
      </c>
    </row>
    <row r="243" spans="1:4" x14ac:dyDescent="0.2">
      <c r="A243" t="s">
        <v>26</v>
      </c>
      <c r="B243" t="s">
        <v>25</v>
      </c>
      <c r="C243">
        <v>8</v>
      </c>
      <c r="D243">
        <v>1632</v>
      </c>
    </row>
    <row r="244" spans="1:4" x14ac:dyDescent="0.2">
      <c r="A244" t="s">
        <v>192</v>
      </c>
      <c r="B244" t="s">
        <v>25</v>
      </c>
      <c r="C244">
        <v>1</v>
      </c>
      <c r="D244">
        <v>1120</v>
      </c>
    </row>
    <row r="245" spans="1:4" x14ac:dyDescent="0.2">
      <c r="A245" t="s">
        <v>192</v>
      </c>
      <c r="B245" t="s">
        <v>25</v>
      </c>
      <c r="C245">
        <v>2</v>
      </c>
      <c r="D245">
        <v>1120</v>
      </c>
    </row>
    <row r="246" spans="1:4" x14ac:dyDescent="0.2">
      <c r="A246" t="s">
        <v>192</v>
      </c>
      <c r="B246" t="s">
        <v>25</v>
      </c>
      <c r="C246">
        <v>3</v>
      </c>
      <c r="D246">
        <v>1120</v>
      </c>
    </row>
    <row r="247" spans="1:4" x14ac:dyDescent="0.2">
      <c r="A247" t="s">
        <v>192</v>
      </c>
      <c r="B247" t="s">
        <v>25</v>
      </c>
      <c r="C247">
        <v>4</v>
      </c>
      <c r="D247">
        <v>1120</v>
      </c>
    </row>
    <row r="248" spans="1:4" x14ac:dyDescent="0.2">
      <c r="A248" t="s">
        <v>192</v>
      </c>
      <c r="B248" t="s">
        <v>25</v>
      </c>
      <c r="C248">
        <v>5</v>
      </c>
      <c r="D248">
        <v>1120</v>
      </c>
    </row>
    <row r="249" spans="1:4" x14ac:dyDescent="0.2">
      <c r="A249" t="s">
        <v>192</v>
      </c>
      <c r="B249" t="s">
        <v>25</v>
      </c>
      <c r="C249">
        <v>6</v>
      </c>
      <c r="D249">
        <v>1120</v>
      </c>
    </row>
    <row r="250" spans="1:4" x14ac:dyDescent="0.2">
      <c r="A250" t="s">
        <v>192</v>
      </c>
      <c r="B250" t="s">
        <v>25</v>
      </c>
      <c r="C250">
        <v>7</v>
      </c>
      <c r="D250">
        <v>1120</v>
      </c>
    </row>
    <row r="251" spans="1:4" x14ac:dyDescent="0.2">
      <c r="A251" t="s">
        <v>192</v>
      </c>
      <c r="B251" t="s">
        <v>25</v>
      </c>
      <c r="C251">
        <v>8</v>
      </c>
      <c r="D251">
        <v>1120</v>
      </c>
    </row>
    <row r="252" spans="1:4" x14ac:dyDescent="0.2">
      <c r="A252" t="s">
        <v>23</v>
      </c>
      <c r="B252" t="s">
        <v>25</v>
      </c>
      <c r="C252">
        <v>1</v>
      </c>
      <c r="D252">
        <v>0</v>
      </c>
    </row>
    <row r="253" spans="1:4" x14ac:dyDescent="0.2">
      <c r="A253" t="s">
        <v>23</v>
      </c>
      <c r="B253" t="s">
        <v>25</v>
      </c>
      <c r="C253">
        <v>2</v>
      </c>
      <c r="D253">
        <v>0</v>
      </c>
    </row>
    <row r="254" spans="1:4" x14ac:dyDescent="0.2">
      <c r="A254" t="s">
        <v>23</v>
      </c>
      <c r="B254" t="s">
        <v>25</v>
      </c>
      <c r="C254">
        <v>3</v>
      </c>
      <c r="D254">
        <v>0</v>
      </c>
    </row>
    <row r="255" spans="1:4" x14ac:dyDescent="0.2">
      <c r="A255" t="s">
        <v>23</v>
      </c>
      <c r="B255" t="s">
        <v>25</v>
      </c>
      <c r="C255">
        <v>4</v>
      </c>
      <c r="D255">
        <v>0</v>
      </c>
    </row>
    <row r="256" spans="1:4" x14ac:dyDescent="0.2">
      <c r="A256" t="s">
        <v>23</v>
      </c>
      <c r="B256" t="s">
        <v>25</v>
      </c>
      <c r="C256">
        <v>5</v>
      </c>
      <c r="D256">
        <v>0</v>
      </c>
    </row>
    <row r="257" spans="1:4" x14ac:dyDescent="0.2">
      <c r="A257" t="s">
        <v>23</v>
      </c>
      <c r="B257" t="s">
        <v>25</v>
      </c>
      <c r="C257">
        <v>6</v>
      </c>
      <c r="D257">
        <v>0</v>
      </c>
    </row>
    <row r="258" spans="1:4" x14ac:dyDescent="0.2">
      <c r="A258" t="s">
        <v>23</v>
      </c>
      <c r="B258" t="s">
        <v>25</v>
      </c>
      <c r="C258">
        <v>7</v>
      </c>
      <c r="D258">
        <v>0</v>
      </c>
    </row>
    <row r="259" spans="1:4" x14ac:dyDescent="0.2">
      <c r="A259" t="s">
        <v>23</v>
      </c>
      <c r="B259" t="s">
        <v>25</v>
      </c>
      <c r="C259">
        <v>8</v>
      </c>
      <c r="D259">
        <v>0</v>
      </c>
    </row>
    <row r="260" spans="1:4" x14ac:dyDescent="0.2">
      <c r="A260" t="s">
        <v>27</v>
      </c>
      <c r="B260" t="s">
        <v>25</v>
      </c>
      <c r="C260">
        <v>1</v>
      </c>
      <c r="D260">
        <v>2716</v>
      </c>
    </row>
    <row r="261" spans="1:4" x14ac:dyDescent="0.2">
      <c r="A261" t="s">
        <v>27</v>
      </c>
      <c r="B261" t="s">
        <v>25</v>
      </c>
      <c r="C261">
        <v>2</v>
      </c>
      <c r="D261">
        <v>2716</v>
      </c>
    </row>
    <row r="262" spans="1:4" x14ac:dyDescent="0.2">
      <c r="A262" t="s">
        <v>27</v>
      </c>
      <c r="B262" t="s">
        <v>25</v>
      </c>
      <c r="C262">
        <v>3</v>
      </c>
      <c r="D262">
        <v>2716</v>
      </c>
    </row>
    <row r="263" spans="1:4" x14ac:dyDescent="0.2">
      <c r="A263" t="s">
        <v>27</v>
      </c>
      <c r="B263" t="s">
        <v>25</v>
      </c>
      <c r="C263">
        <v>4</v>
      </c>
      <c r="D263">
        <v>2716</v>
      </c>
    </row>
    <row r="264" spans="1:4" x14ac:dyDescent="0.2">
      <c r="A264" t="s">
        <v>27</v>
      </c>
      <c r="B264" t="s">
        <v>25</v>
      </c>
      <c r="C264">
        <v>5</v>
      </c>
      <c r="D264">
        <v>2716</v>
      </c>
    </row>
    <row r="265" spans="1:4" x14ac:dyDescent="0.2">
      <c r="A265" t="s">
        <v>27</v>
      </c>
      <c r="B265" t="s">
        <v>25</v>
      </c>
      <c r="C265">
        <v>6</v>
      </c>
      <c r="D265">
        <v>2716</v>
      </c>
    </row>
    <row r="266" spans="1:4" x14ac:dyDescent="0.2">
      <c r="A266" t="s">
        <v>27</v>
      </c>
      <c r="B266" t="s">
        <v>25</v>
      </c>
      <c r="C266">
        <v>7</v>
      </c>
      <c r="D266">
        <v>2716</v>
      </c>
    </row>
    <row r="267" spans="1:4" x14ac:dyDescent="0.2">
      <c r="A267" t="s">
        <v>27</v>
      </c>
      <c r="B267" t="s">
        <v>25</v>
      </c>
      <c r="C267">
        <v>8</v>
      </c>
      <c r="D267">
        <v>2716</v>
      </c>
    </row>
    <row r="268" spans="1:4" x14ac:dyDescent="0.2">
      <c r="A268" t="s">
        <v>28</v>
      </c>
      <c r="B268" t="s">
        <v>29</v>
      </c>
      <c r="C268">
        <v>1</v>
      </c>
      <c r="D268">
        <v>1016</v>
      </c>
    </row>
    <row r="269" spans="1:4" x14ac:dyDescent="0.2">
      <c r="A269" t="s">
        <v>28</v>
      </c>
      <c r="B269" t="s">
        <v>29</v>
      </c>
      <c r="C269">
        <v>2</v>
      </c>
      <c r="D269">
        <v>1016</v>
      </c>
    </row>
    <row r="270" spans="1:4" x14ac:dyDescent="0.2">
      <c r="A270" t="s">
        <v>28</v>
      </c>
      <c r="B270" t="s">
        <v>29</v>
      </c>
      <c r="C270">
        <v>3</v>
      </c>
      <c r="D270">
        <v>1016</v>
      </c>
    </row>
    <row r="271" spans="1:4" x14ac:dyDescent="0.2">
      <c r="A271" t="s">
        <v>28</v>
      </c>
      <c r="B271" t="s">
        <v>29</v>
      </c>
      <c r="C271">
        <v>4</v>
      </c>
      <c r="D271">
        <v>1016</v>
      </c>
    </row>
    <row r="272" spans="1:4" x14ac:dyDescent="0.2">
      <c r="A272" t="s">
        <v>28</v>
      </c>
      <c r="B272" t="s">
        <v>29</v>
      </c>
      <c r="C272">
        <v>5</v>
      </c>
      <c r="D272">
        <v>1016</v>
      </c>
    </row>
    <row r="273" spans="1:4" x14ac:dyDescent="0.2">
      <c r="A273" t="s">
        <v>28</v>
      </c>
      <c r="B273" t="s">
        <v>29</v>
      </c>
      <c r="C273">
        <v>6</v>
      </c>
      <c r="D273">
        <v>1016</v>
      </c>
    </row>
    <row r="274" spans="1:4" x14ac:dyDescent="0.2">
      <c r="A274" t="s">
        <v>28</v>
      </c>
      <c r="B274" t="s">
        <v>29</v>
      </c>
      <c r="C274">
        <v>7</v>
      </c>
      <c r="D274">
        <v>1016</v>
      </c>
    </row>
    <row r="275" spans="1:4" x14ac:dyDescent="0.2">
      <c r="A275" t="s">
        <v>28</v>
      </c>
      <c r="B275" t="s">
        <v>29</v>
      </c>
      <c r="C275">
        <v>8</v>
      </c>
      <c r="D275">
        <v>1016</v>
      </c>
    </row>
    <row r="276" spans="1:4" x14ac:dyDescent="0.2">
      <c r="A276" t="s">
        <v>30</v>
      </c>
      <c r="B276" t="s">
        <v>29</v>
      </c>
      <c r="C276">
        <v>1</v>
      </c>
      <c r="D276">
        <v>900</v>
      </c>
    </row>
    <row r="277" spans="1:4" x14ac:dyDescent="0.2">
      <c r="A277" t="s">
        <v>30</v>
      </c>
      <c r="B277" t="s">
        <v>29</v>
      </c>
      <c r="C277">
        <v>2</v>
      </c>
      <c r="D277">
        <v>900</v>
      </c>
    </row>
    <row r="278" spans="1:4" x14ac:dyDescent="0.2">
      <c r="A278" t="s">
        <v>30</v>
      </c>
      <c r="B278" t="s">
        <v>29</v>
      </c>
      <c r="C278">
        <v>3</v>
      </c>
      <c r="D278">
        <v>900</v>
      </c>
    </row>
    <row r="279" spans="1:4" x14ac:dyDescent="0.2">
      <c r="A279" t="s">
        <v>30</v>
      </c>
      <c r="B279" t="s">
        <v>29</v>
      </c>
      <c r="C279">
        <v>4</v>
      </c>
      <c r="D279">
        <v>900</v>
      </c>
    </row>
    <row r="280" spans="1:4" x14ac:dyDescent="0.2">
      <c r="A280" t="s">
        <v>30</v>
      </c>
      <c r="B280" t="s">
        <v>29</v>
      </c>
      <c r="C280">
        <v>5</v>
      </c>
      <c r="D280">
        <v>900</v>
      </c>
    </row>
    <row r="281" spans="1:4" x14ac:dyDescent="0.2">
      <c r="A281" t="s">
        <v>30</v>
      </c>
      <c r="B281" t="s">
        <v>29</v>
      </c>
      <c r="C281">
        <v>6</v>
      </c>
      <c r="D281">
        <v>900</v>
      </c>
    </row>
    <row r="282" spans="1:4" x14ac:dyDescent="0.2">
      <c r="A282" t="s">
        <v>30</v>
      </c>
      <c r="B282" t="s">
        <v>29</v>
      </c>
      <c r="C282">
        <v>7</v>
      </c>
      <c r="D282">
        <v>900</v>
      </c>
    </row>
    <row r="283" spans="1:4" x14ac:dyDescent="0.2">
      <c r="A283" t="s">
        <v>30</v>
      </c>
      <c r="B283" t="s">
        <v>29</v>
      </c>
      <c r="C283">
        <v>8</v>
      </c>
      <c r="D283">
        <v>900</v>
      </c>
    </row>
    <row r="284" spans="1:4" x14ac:dyDescent="0.2">
      <c r="A284" t="s">
        <v>27</v>
      </c>
      <c r="B284" t="s">
        <v>29</v>
      </c>
      <c r="C284">
        <v>1</v>
      </c>
      <c r="D284">
        <v>0</v>
      </c>
    </row>
    <row r="285" spans="1:4" x14ac:dyDescent="0.2">
      <c r="A285" t="s">
        <v>27</v>
      </c>
      <c r="B285" t="s">
        <v>29</v>
      </c>
      <c r="C285">
        <v>2</v>
      </c>
      <c r="D285">
        <v>0</v>
      </c>
    </row>
    <row r="286" spans="1:4" x14ac:dyDescent="0.2">
      <c r="A286" t="s">
        <v>27</v>
      </c>
      <c r="B286" t="s">
        <v>29</v>
      </c>
      <c r="C286">
        <v>3</v>
      </c>
      <c r="D286">
        <v>0</v>
      </c>
    </row>
    <row r="287" spans="1:4" x14ac:dyDescent="0.2">
      <c r="A287" t="s">
        <v>27</v>
      </c>
      <c r="B287" t="s">
        <v>29</v>
      </c>
      <c r="C287">
        <v>4</v>
      </c>
      <c r="D287">
        <v>0</v>
      </c>
    </row>
    <row r="288" spans="1:4" x14ac:dyDescent="0.2">
      <c r="A288" t="s">
        <v>27</v>
      </c>
      <c r="B288" t="s">
        <v>29</v>
      </c>
      <c r="C288">
        <v>5</v>
      </c>
      <c r="D288">
        <v>0</v>
      </c>
    </row>
    <row r="289" spans="1:4" x14ac:dyDescent="0.2">
      <c r="A289" t="s">
        <v>27</v>
      </c>
      <c r="B289" t="s">
        <v>29</v>
      </c>
      <c r="C289">
        <v>6</v>
      </c>
      <c r="D289">
        <v>0</v>
      </c>
    </row>
    <row r="290" spans="1:4" x14ac:dyDescent="0.2">
      <c r="A290" t="s">
        <v>27</v>
      </c>
      <c r="B290" t="s">
        <v>29</v>
      </c>
      <c r="C290">
        <v>7</v>
      </c>
      <c r="D290">
        <v>0</v>
      </c>
    </row>
    <row r="291" spans="1:4" x14ac:dyDescent="0.2">
      <c r="A291" t="s">
        <v>27</v>
      </c>
      <c r="B291" t="s">
        <v>29</v>
      </c>
      <c r="C291">
        <v>8</v>
      </c>
      <c r="D291">
        <v>0</v>
      </c>
    </row>
    <row r="292" spans="1:4" x14ac:dyDescent="0.2">
      <c r="A292" t="s">
        <v>33</v>
      </c>
      <c r="B292" t="s">
        <v>28</v>
      </c>
      <c r="C292">
        <v>1</v>
      </c>
      <c r="D292">
        <v>0</v>
      </c>
    </row>
    <row r="293" spans="1:4" x14ac:dyDescent="0.2">
      <c r="A293" t="s">
        <v>33</v>
      </c>
      <c r="B293" t="s">
        <v>28</v>
      </c>
      <c r="C293">
        <v>2</v>
      </c>
      <c r="D293">
        <v>0</v>
      </c>
    </row>
    <row r="294" spans="1:4" x14ac:dyDescent="0.2">
      <c r="A294" t="s">
        <v>33</v>
      </c>
      <c r="B294" t="s">
        <v>28</v>
      </c>
      <c r="C294">
        <v>3</v>
      </c>
      <c r="D294">
        <v>0</v>
      </c>
    </row>
    <row r="295" spans="1:4" x14ac:dyDescent="0.2">
      <c r="A295" t="s">
        <v>33</v>
      </c>
      <c r="B295" t="s">
        <v>28</v>
      </c>
      <c r="C295">
        <v>4</v>
      </c>
      <c r="D295">
        <v>0</v>
      </c>
    </row>
    <row r="296" spans="1:4" x14ac:dyDescent="0.2">
      <c r="A296" t="s">
        <v>33</v>
      </c>
      <c r="B296" t="s">
        <v>28</v>
      </c>
      <c r="C296">
        <v>5</v>
      </c>
      <c r="D296">
        <v>0</v>
      </c>
    </row>
    <row r="297" spans="1:4" x14ac:dyDescent="0.2">
      <c r="A297" t="s">
        <v>33</v>
      </c>
      <c r="B297" t="s">
        <v>28</v>
      </c>
      <c r="C297">
        <v>6</v>
      </c>
      <c r="D297">
        <v>0</v>
      </c>
    </row>
    <row r="298" spans="1:4" x14ac:dyDescent="0.2">
      <c r="A298" t="s">
        <v>33</v>
      </c>
      <c r="B298" t="s">
        <v>28</v>
      </c>
      <c r="C298">
        <v>7</v>
      </c>
      <c r="D298">
        <v>0</v>
      </c>
    </row>
    <row r="299" spans="1:4" x14ac:dyDescent="0.2">
      <c r="A299" t="s">
        <v>33</v>
      </c>
      <c r="B299" t="s">
        <v>28</v>
      </c>
      <c r="C299">
        <v>8</v>
      </c>
      <c r="D299">
        <v>0</v>
      </c>
    </row>
    <row r="300" spans="1:4" x14ac:dyDescent="0.2">
      <c r="A300" t="s">
        <v>27</v>
      </c>
      <c r="B300" t="s">
        <v>28</v>
      </c>
      <c r="C300">
        <v>1</v>
      </c>
      <c r="D300">
        <v>2300</v>
      </c>
    </row>
    <row r="301" spans="1:4" x14ac:dyDescent="0.2">
      <c r="A301" t="s">
        <v>27</v>
      </c>
      <c r="B301" t="s">
        <v>28</v>
      </c>
      <c r="C301">
        <v>2</v>
      </c>
      <c r="D301">
        <v>2300</v>
      </c>
    </row>
    <row r="302" spans="1:4" x14ac:dyDescent="0.2">
      <c r="A302" t="s">
        <v>27</v>
      </c>
      <c r="B302" t="s">
        <v>28</v>
      </c>
      <c r="C302">
        <v>3</v>
      </c>
      <c r="D302">
        <v>2300</v>
      </c>
    </row>
    <row r="303" spans="1:4" x14ac:dyDescent="0.2">
      <c r="A303" t="s">
        <v>27</v>
      </c>
      <c r="B303" t="s">
        <v>28</v>
      </c>
      <c r="C303">
        <v>4</v>
      </c>
      <c r="D303">
        <v>2300</v>
      </c>
    </row>
    <row r="304" spans="1:4" x14ac:dyDescent="0.2">
      <c r="A304" t="s">
        <v>27</v>
      </c>
      <c r="B304" t="s">
        <v>28</v>
      </c>
      <c r="C304">
        <v>5</v>
      </c>
      <c r="D304">
        <v>2300</v>
      </c>
    </row>
    <row r="305" spans="1:4" x14ac:dyDescent="0.2">
      <c r="A305" t="s">
        <v>27</v>
      </c>
      <c r="B305" t="s">
        <v>28</v>
      </c>
      <c r="C305">
        <v>6</v>
      </c>
      <c r="D305">
        <v>2300</v>
      </c>
    </row>
    <row r="306" spans="1:4" x14ac:dyDescent="0.2">
      <c r="A306" t="s">
        <v>27</v>
      </c>
      <c r="B306" t="s">
        <v>28</v>
      </c>
      <c r="C306">
        <v>7</v>
      </c>
      <c r="D306">
        <v>2300</v>
      </c>
    </row>
    <row r="307" spans="1:4" x14ac:dyDescent="0.2">
      <c r="A307" t="s">
        <v>27</v>
      </c>
      <c r="B307" t="s">
        <v>28</v>
      </c>
      <c r="C307">
        <v>8</v>
      </c>
      <c r="D307">
        <v>2300</v>
      </c>
    </row>
    <row r="308" spans="1:4" x14ac:dyDescent="0.2">
      <c r="A308" t="s">
        <v>34</v>
      </c>
      <c r="B308" t="s">
        <v>15</v>
      </c>
      <c r="C308">
        <v>1</v>
      </c>
      <c r="D308">
        <v>2000</v>
      </c>
    </row>
    <row r="309" spans="1:4" x14ac:dyDescent="0.2">
      <c r="A309" t="s">
        <v>34</v>
      </c>
      <c r="B309" t="s">
        <v>15</v>
      </c>
      <c r="C309">
        <v>2</v>
      </c>
      <c r="D309">
        <v>2000</v>
      </c>
    </row>
    <row r="310" spans="1:4" x14ac:dyDescent="0.2">
      <c r="A310" t="s">
        <v>34</v>
      </c>
      <c r="B310" t="s">
        <v>15</v>
      </c>
      <c r="C310">
        <v>3</v>
      </c>
      <c r="D310">
        <v>2000</v>
      </c>
    </row>
    <row r="311" spans="1:4" x14ac:dyDescent="0.2">
      <c r="A311" t="s">
        <v>34</v>
      </c>
      <c r="B311" t="s">
        <v>15</v>
      </c>
      <c r="C311">
        <v>4</v>
      </c>
      <c r="D311">
        <v>2000</v>
      </c>
    </row>
    <row r="312" spans="1:4" x14ac:dyDescent="0.2">
      <c r="A312" t="s">
        <v>34</v>
      </c>
      <c r="B312" t="s">
        <v>15</v>
      </c>
      <c r="C312">
        <v>5</v>
      </c>
      <c r="D312">
        <v>2000</v>
      </c>
    </row>
    <row r="313" spans="1:4" x14ac:dyDescent="0.2">
      <c r="A313" t="s">
        <v>34</v>
      </c>
      <c r="B313" t="s">
        <v>15</v>
      </c>
      <c r="C313">
        <v>6</v>
      </c>
      <c r="D313">
        <v>2000</v>
      </c>
    </row>
    <row r="314" spans="1:4" x14ac:dyDescent="0.2">
      <c r="A314" t="s">
        <v>34</v>
      </c>
      <c r="B314" t="s">
        <v>15</v>
      </c>
      <c r="C314">
        <v>7</v>
      </c>
      <c r="D314">
        <v>2000</v>
      </c>
    </row>
    <row r="315" spans="1:4" x14ac:dyDescent="0.2">
      <c r="A315" t="s">
        <v>34</v>
      </c>
      <c r="B315" t="s">
        <v>15</v>
      </c>
      <c r="C315">
        <v>8</v>
      </c>
      <c r="D315">
        <v>2000</v>
      </c>
    </row>
    <row r="316" spans="1:4" x14ac:dyDescent="0.2">
      <c r="A316" t="s">
        <v>35</v>
      </c>
      <c r="B316" t="s">
        <v>15</v>
      </c>
      <c r="C316">
        <v>1</v>
      </c>
      <c r="D316">
        <v>0</v>
      </c>
    </row>
    <row r="317" spans="1:4" x14ac:dyDescent="0.2">
      <c r="A317" t="s">
        <v>35</v>
      </c>
      <c r="B317" t="s">
        <v>15</v>
      </c>
      <c r="C317">
        <v>2</v>
      </c>
      <c r="D317">
        <v>0</v>
      </c>
    </row>
    <row r="318" spans="1:4" x14ac:dyDescent="0.2">
      <c r="A318" t="s">
        <v>35</v>
      </c>
      <c r="B318" t="s">
        <v>15</v>
      </c>
      <c r="C318">
        <v>3</v>
      </c>
      <c r="D318">
        <v>0</v>
      </c>
    </row>
    <row r="319" spans="1:4" x14ac:dyDescent="0.2">
      <c r="A319" t="s">
        <v>35</v>
      </c>
      <c r="B319" t="s">
        <v>15</v>
      </c>
      <c r="C319">
        <v>4</v>
      </c>
      <c r="D319">
        <v>0</v>
      </c>
    </row>
    <row r="320" spans="1:4" x14ac:dyDescent="0.2">
      <c r="A320" t="s">
        <v>35</v>
      </c>
      <c r="B320" t="s">
        <v>15</v>
      </c>
      <c r="C320">
        <v>5</v>
      </c>
      <c r="D320">
        <v>0</v>
      </c>
    </row>
    <row r="321" spans="1:4" x14ac:dyDescent="0.2">
      <c r="A321" t="s">
        <v>35</v>
      </c>
      <c r="B321" t="s">
        <v>15</v>
      </c>
      <c r="C321">
        <v>6</v>
      </c>
      <c r="D321">
        <v>0</v>
      </c>
    </row>
    <row r="322" spans="1:4" x14ac:dyDescent="0.2">
      <c r="A322" t="s">
        <v>35</v>
      </c>
      <c r="B322" t="s">
        <v>15</v>
      </c>
      <c r="C322">
        <v>7</v>
      </c>
      <c r="D322">
        <v>0</v>
      </c>
    </row>
    <row r="323" spans="1:4" x14ac:dyDescent="0.2">
      <c r="A323" t="s">
        <v>35</v>
      </c>
      <c r="B323" t="s">
        <v>15</v>
      </c>
      <c r="C323">
        <v>8</v>
      </c>
      <c r="D323">
        <v>0</v>
      </c>
    </row>
    <row r="324" spans="1:4" x14ac:dyDescent="0.2">
      <c r="A324" t="s">
        <v>10</v>
      </c>
      <c r="B324" t="s">
        <v>15</v>
      </c>
      <c r="C324">
        <v>1</v>
      </c>
      <c r="D324">
        <v>4350</v>
      </c>
    </row>
    <row r="325" spans="1:4" x14ac:dyDescent="0.2">
      <c r="A325" t="s">
        <v>10</v>
      </c>
      <c r="B325" t="s">
        <v>15</v>
      </c>
      <c r="C325">
        <v>2</v>
      </c>
      <c r="D325">
        <v>4350</v>
      </c>
    </row>
    <row r="326" spans="1:4" x14ac:dyDescent="0.2">
      <c r="A326" t="s">
        <v>10</v>
      </c>
      <c r="B326" t="s">
        <v>15</v>
      </c>
      <c r="C326">
        <v>3</v>
      </c>
      <c r="D326">
        <v>4350</v>
      </c>
    </row>
    <row r="327" spans="1:4" x14ac:dyDescent="0.2">
      <c r="A327" t="s">
        <v>10</v>
      </c>
      <c r="B327" t="s">
        <v>15</v>
      </c>
      <c r="C327">
        <v>4</v>
      </c>
      <c r="D327">
        <v>4350</v>
      </c>
    </row>
    <row r="328" spans="1:4" x14ac:dyDescent="0.2">
      <c r="A328" t="s">
        <v>10</v>
      </c>
      <c r="B328" t="s">
        <v>15</v>
      </c>
      <c r="C328">
        <v>5</v>
      </c>
      <c r="D328">
        <v>4350</v>
      </c>
    </row>
    <row r="329" spans="1:4" x14ac:dyDescent="0.2">
      <c r="A329" t="s">
        <v>10</v>
      </c>
      <c r="B329" t="s">
        <v>15</v>
      </c>
      <c r="C329">
        <v>6</v>
      </c>
      <c r="D329">
        <v>4350</v>
      </c>
    </row>
    <row r="330" spans="1:4" x14ac:dyDescent="0.2">
      <c r="A330" t="s">
        <v>10</v>
      </c>
      <c r="B330" t="s">
        <v>15</v>
      </c>
      <c r="C330">
        <v>7</v>
      </c>
      <c r="D330">
        <v>4350</v>
      </c>
    </row>
    <row r="331" spans="1:4" x14ac:dyDescent="0.2">
      <c r="A331" t="s">
        <v>10</v>
      </c>
      <c r="B331" t="s">
        <v>15</v>
      </c>
      <c r="C331">
        <v>8</v>
      </c>
      <c r="D331">
        <v>4350</v>
      </c>
    </row>
    <row r="332" spans="1:4" x14ac:dyDescent="0.2">
      <c r="A332" t="s">
        <v>17</v>
      </c>
      <c r="B332" t="s">
        <v>15</v>
      </c>
      <c r="C332">
        <v>1</v>
      </c>
      <c r="D332">
        <v>380</v>
      </c>
    </row>
    <row r="333" spans="1:4" x14ac:dyDescent="0.2">
      <c r="A333" t="s">
        <v>17</v>
      </c>
      <c r="B333" t="s">
        <v>15</v>
      </c>
      <c r="C333">
        <v>2</v>
      </c>
      <c r="D333">
        <v>380</v>
      </c>
    </row>
    <row r="334" spans="1:4" x14ac:dyDescent="0.2">
      <c r="A334" t="s">
        <v>17</v>
      </c>
      <c r="B334" t="s">
        <v>15</v>
      </c>
      <c r="C334">
        <v>3</v>
      </c>
      <c r="D334">
        <v>380</v>
      </c>
    </row>
    <row r="335" spans="1:4" x14ac:dyDescent="0.2">
      <c r="A335" t="s">
        <v>17</v>
      </c>
      <c r="B335" t="s">
        <v>15</v>
      </c>
      <c r="C335">
        <v>4</v>
      </c>
      <c r="D335">
        <v>380</v>
      </c>
    </row>
    <row r="336" spans="1:4" x14ac:dyDescent="0.2">
      <c r="A336" t="s">
        <v>17</v>
      </c>
      <c r="B336" t="s">
        <v>15</v>
      </c>
      <c r="C336">
        <v>5</v>
      </c>
      <c r="D336">
        <v>380</v>
      </c>
    </row>
    <row r="337" spans="1:4" x14ac:dyDescent="0.2">
      <c r="A337" t="s">
        <v>17</v>
      </c>
      <c r="B337" t="s">
        <v>15</v>
      </c>
      <c r="C337">
        <v>6</v>
      </c>
      <c r="D337">
        <v>380</v>
      </c>
    </row>
    <row r="338" spans="1:4" x14ac:dyDescent="0.2">
      <c r="A338" t="s">
        <v>17</v>
      </c>
      <c r="B338" t="s">
        <v>15</v>
      </c>
      <c r="C338">
        <v>7</v>
      </c>
      <c r="D338">
        <v>380</v>
      </c>
    </row>
    <row r="339" spans="1:4" x14ac:dyDescent="0.2">
      <c r="A339" t="s">
        <v>17</v>
      </c>
      <c r="B339" t="s">
        <v>15</v>
      </c>
      <c r="C339">
        <v>8</v>
      </c>
      <c r="D339">
        <v>380</v>
      </c>
    </row>
    <row r="340" spans="1:4" x14ac:dyDescent="0.2">
      <c r="A340" t="s">
        <v>25</v>
      </c>
      <c r="B340" t="s">
        <v>8</v>
      </c>
      <c r="C340">
        <v>1</v>
      </c>
      <c r="D340">
        <v>2765</v>
      </c>
    </row>
    <row r="341" spans="1:4" x14ac:dyDescent="0.2">
      <c r="A341" t="s">
        <v>25</v>
      </c>
      <c r="B341" t="s">
        <v>8</v>
      </c>
      <c r="C341">
        <v>2</v>
      </c>
      <c r="D341">
        <v>2765</v>
      </c>
    </row>
    <row r="342" spans="1:4" x14ac:dyDescent="0.2">
      <c r="A342" t="s">
        <v>25</v>
      </c>
      <c r="B342" t="s">
        <v>8</v>
      </c>
      <c r="C342">
        <v>3</v>
      </c>
      <c r="D342">
        <v>2765</v>
      </c>
    </row>
    <row r="343" spans="1:4" x14ac:dyDescent="0.2">
      <c r="A343" t="s">
        <v>25</v>
      </c>
      <c r="B343" t="s">
        <v>8</v>
      </c>
      <c r="C343">
        <v>4</v>
      </c>
      <c r="D343">
        <v>2765</v>
      </c>
    </row>
    <row r="344" spans="1:4" x14ac:dyDescent="0.2">
      <c r="A344" t="s">
        <v>25</v>
      </c>
      <c r="B344" t="s">
        <v>8</v>
      </c>
      <c r="C344">
        <v>5</v>
      </c>
      <c r="D344">
        <v>2765</v>
      </c>
    </row>
    <row r="345" spans="1:4" x14ac:dyDescent="0.2">
      <c r="A345" t="s">
        <v>25</v>
      </c>
      <c r="B345" t="s">
        <v>8</v>
      </c>
      <c r="C345">
        <v>6</v>
      </c>
      <c r="D345">
        <v>2765</v>
      </c>
    </row>
    <row r="346" spans="1:4" x14ac:dyDescent="0.2">
      <c r="A346" t="s">
        <v>25</v>
      </c>
      <c r="B346" t="s">
        <v>8</v>
      </c>
      <c r="C346">
        <v>7</v>
      </c>
      <c r="D346">
        <v>2765</v>
      </c>
    </row>
    <row r="347" spans="1:4" x14ac:dyDescent="0.2">
      <c r="A347" t="s">
        <v>25</v>
      </c>
      <c r="B347" t="s">
        <v>8</v>
      </c>
      <c r="C347">
        <v>8</v>
      </c>
      <c r="D347">
        <v>2765</v>
      </c>
    </row>
    <row r="348" spans="1:4" x14ac:dyDescent="0.2">
      <c r="A348" t="s">
        <v>15</v>
      </c>
      <c r="B348" t="s">
        <v>8</v>
      </c>
      <c r="C348">
        <v>1</v>
      </c>
      <c r="D348">
        <v>2300</v>
      </c>
    </row>
    <row r="349" spans="1:4" x14ac:dyDescent="0.2">
      <c r="A349" t="s">
        <v>15</v>
      </c>
      <c r="B349" t="s">
        <v>8</v>
      </c>
      <c r="C349">
        <v>2</v>
      </c>
      <c r="D349">
        <v>2300</v>
      </c>
    </row>
    <row r="350" spans="1:4" x14ac:dyDescent="0.2">
      <c r="A350" t="s">
        <v>15</v>
      </c>
      <c r="B350" t="s">
        <v>8</v>
      </c>
      <c r="C350">
        <v>3</v>
      </c>
      <c r="D350">
        <v>2300</v>
      </c>
    </row>
    <row r="351" spans="1:4" x14ac:dyDescent="0.2">
      <c r="A351" t="s">
        <v>15</v>
      </c>
      <c r="B351" t="s">
        <v>8</v>
      </c>
      <c r="C351">
        <v>4</v>
      </c>
      <c r="D351">
        <v>2300</v>
      </c>
    </row>
    <row r="352" spans="1:4" x14ac:dyDescent="0.2">
      <c r="A352" t="s">
        <v>15</v>
      </c>
      <c r="B352" t="s">
        <v>8</v>
      </c>
      <c r="C352">
        <v>5</v>
      </c>
      <c r="D352">
        <v>2300</v>
      </c>
    </row>
    <row r="353" spans="1:4" x14ac:dyDescent="0.2">
      <c r="A353" t="s">
        <v>15</v>
      </c>
      <c r="B353" t="s">
        <v>8</v>
      </c>
      <c r="C353">
        <v>6</v>
      </c>
      <c r="D353">
        <v>2300</v>
      </c>
    </row>
    <row r="354" spans="1:4" x14ac:dyDescent="0.2">
      <c r="A354" t="s">
        <v>15</v>
      </c>
      <c r="B354" t="s">
        <v>8</v>
      </c>
      <c r="C354">
        <v>7</v>
      </c>
      <c r="D354">
        <v>2300</v>
      </c>
    </row>
    <row r="355" spans="1:4" x14ac:dyDescent="0.2">
      <c r="A355" t="s">
        <v>15</v>
      </c>
      <c r="B355" t="s">
        <v>8</v>
      </c>
      <c r="C355">
        <v>8</v>
      </c>
      <c r="D355">
        <v>2300</v>
      </c>
    </row>
    <row r="356" spans="1:4" x14ac:dyDescent="0.2">
      <c r="A356" t="s">
        <v>195</v>
      </c>
      <c r="B356" t="s">
        <v>8</v>
      </c>
      <c r="C356">
        <v>1</v>
      </c>
      <c r="D356">
        <v>6566</v>
      </c>
    </row>
    <row r="357" spans="1:4" x14ac:dyDescent="0.2">
      <c r="A357" t="s">
        <v>195</v>
      </c>
      <c r="B357" t="s">
        <v>8</v>
      </c>
      <c r="C357">
        <v>2</v>
      </c>
      <c r="D357">
        <v>6566</v>
      </c>
    </row>
    <row r="358" spans="1:4" x14ac:dyDescent="0.2">
      <c r="A358" t="s">
        <v>195</v>
      </c>
      <c r="B358" t="s">
        <v>8</v>
      </c>
      <c r="C358">
        <v>3</v>
      </c>
      <c r="D358">
        <v>6566</v>
      </c>
    </row>
    <row r="359" spans="1:4" x14ac:dyDescent="0.2">
      <c r="A359" t="s">
        <v>195</v>
      </c>
      <c r="B359" t="s">
        <v>8</v>
      </c>
      <c r="C359">
        <v>4</v>
      </c>
      <c r="D359">
        <v>6566</v>
      </c>
    </row>
    <row r="360" spans="1:4" x14ac:dyDescent="0.2">
      <c r="A360" t="s">
        <v>195</v>
      </c>
      <c r="B360" t="s">
        <v>8</v>
      </c>
      <c r="C360">
        <v>5</v>
      </c>
      <c r="D360">
        <v>6566</v>
      </c>
    </row>
    <row r="361" spans="1:4" x14ac:dyDescent="0.2">
      <c r="A361" t="s">
        <v>195</v>
      </c>
      <c r="B361" t="s">
        <v>8</v>
      </c>
      <c r="C361">
        <v>6</v>
      </c>
      <c r="D361">
        <v>6566</v>
      </c>
    </row>
    <row r="362" spans="1:4" x14ac:dyDescent="0.2">
      <c r="A362" t="s">
        <v>195</v>
      </c>
      <c r="B362" t="s">
        <v>8</v>
      </c>
      <c r="C362">
        <v>7</v>
      </c>
      <c r="D362">
        <v>6566</v>
      </c>
    </row>
    <row r="363" spans="1:4" x14ac:dyDescent="0.2">
      <c r="A363" t="s">
        <v>195</v>
      </c>
      <c r="B363" t="s">
        <v>8</v>
      </c>
      <c r="C363">
        <v>8</v>
      </c>
      <c r="D363">
        <v>6566</v>
      </c>
    </row>
    <row r="364" spans="1:4" x14ac:dyDescent="0.2">
      <c r="A364" t="s">
        <v>17</v>
      </c>
      <c r="B364" t="s">
        <v>8</v>
      </c>
      <c r="C364">
        <v>1</v>
      </c>
      <c r="D364">
        <v>2300</v>
      </c>
    </row>
    <row r="365" spans="1:4" x14ac:dyDescent="0.2">
      <c r="A365" t="s">
        <v>17</v>
      </c>
      <c r="B365" t="s">
        <v>8</v>
      </c>
      <c r="C365">
        <v>2</v>
      </c>
      <c r="D365">
        <v>2300</v>
      </c>
    </row>
    <row r="366" spans="1:4" x14ac:dyDescent="0.2">
      <c r="A366" t="s">
        <v>17</v>
      </c>
      <c r="B366" t="s">
        <v>8</v>
      </c>
      <c r="C366">
        <v>3</v>
      </c>
      <c r="D366">
        <v>2300</v>
      </c>
    </row>
    <row r="367" spans="1:4" x14ac:dyDescent="0.2">
      <c r="A367" t="s">
        <v>17</v>
      </c>
      <c r="B367" t="s">
        <v>8</v>
      </c>
      <c r="C367">
        <v>4</v>
      </c>
      <c r="D367">
        <v>2300</v>
      </c>
    </row>
    <row r="368" spans="1:4" x14ac:dyDescent="0.2">
      <c r="A368" t="s">
        <v>17</v>
      </c>
      <c r="B368" t="s">
        <v>8</v>
      </c>
      <c r="C368">
        <v>5</v>
      </c>
      <c r="D368">
        <v>2300</v>
      </c>
    </row>
    <row r="369" spans="1:4" x14ac:dyDescent="0.2">
      <c r="A369" t="s">
        <v>17</v>
      </c>
      <c r="B369" t="s">
        <v>8</v>
      </c>
      <c r="C369">
        <v>6</v>
      </c>
      <c r="D369">
        <v>2300</v>
      </c>
    </row>
    <row r="370" spans="1:4" x14ac:dyDescent="0.2">
      <c r="A370" t="s">
        <v>17</v>
      </c>
      <c r="B370" t="s">
        <v>8</v>
      </c>
      <c r="C370">
        <v>7</v>
      </c>
      <c r="D370">
        <v>2300</v>
      </c>
    </row>
    <row r="371" spans="1:4" x14ac:dyDescent="0.2">
      <c r="A371" t="s">
        <v>17</v>
      </c>
      <c r="B371" t="s">
        <v>8</v>
      </c>
      <c r="C371">
        <v>8</v>
      </c>
      <c r="D371">
        <v>2300</v>
      </c>
    </row>
    <row r="372" spans="1:4" x14ac:dyDescent="0.2">
      <c r="A372" t="s">
        <v>18</v>
      </c>
      <c r="B372" t="s">
        <v>8</v>
      </c>
      <c r="C372">
        <v>1</v>
      </c>
      <c r="D372">
        <v>4250</v>
      </c>
    </row>
    <row r="373" spans="1:4" x14ac:dyDescent="0.2">
      <c r="A373" t="s">
        <v>18</v>
      </c>
      <c r="B373" t="s">
        <v>8</v>
      </c>
      <c r="C373">
        <v>2</v>
      </c>
      <c r="D373">
        <v>4250</v>
      </c>
    </row>
    <row r="374" spans="1:4" x14ac:dyDescent="0.2">
      <c r="A374" t="s">
        <v>18</v>
      </c>
      <c r="B374" t="s">
        <v>8</v>
      </c>
      <c r="C374">
        <v>3</v>
      </c>
      <c r="D374">
        <v>4250</v>
      </c>
    </row>
    <row r="375" spans="1:4" x14ac:dyDescent="0.2">
      <c r="A375" t="s">
        <v>18</v>
      </c>
      <c r="B375" t="s">
        <v>8</v>
      </c>
      <c r="C375">
        <v>4</v>
      </c>
      <c r="D375">
        <v>4250</v>
      </c>
    </row>
    <row r="376" spans="1:4" x14ac:dyDescent="0.2">
      <c r="A376" t="s">
        <v>18</v>
      </c>
      <c r="B376" t="s">
        <v>8</v>
      </c>
      <c r="C376">
        <v>5</v>
      </c>
      <c r="D376">
        <v>4250</v>
      </c>
    </row>
    <row r="377" spans="1:4" x14ac:dyDescent="0.2">
      <c r="A377" t="s">
        <v>18</v>
      </c>
      <c r="B377" t="s">
        <v>8</v>
      </c>
      <c r="C377">
        <v>6</v>
      </c>
      <c r="D377">
        <v>4250</v>
      </c>
    </row>
    <row r="378" spans="1:4" x14ac:dyDescent="0.2">
      <c r="A378" t="s">
        <v>18</v>
      </c>
      <c r="B378" t="s">
        <v>8</v>
      </c>
      <c r="C378">
        <v>7</v>
      </c>
      <c r="D378">
        <v>4250</v>
      </c>
    </row>
    <row r="379" spans="1:4" x14ac:dyDescent="0.2">
      <c r="A379" t="s">
        <v>18</v>
      </c>
      <c r="B379" t="s">
        <v>8</v>
      </c>
      <c r="C379">
        <v>8</v>
      </c>
      <c r="D379">
        <v>4250</v>
      </c>
    </row>
    <row r="380" spans="1:4" x14ac:dyDescent="0.2">
      <c r="A380" t="s">
        <v>26</v>
      </c>
      <c r="B380" t="s">
        <v>8</v>
      </c>
      <c r="C380">
        <v>1</v>
      </c>
      <c r="D380">
        <v>1400</v>
      </c>
    </row>
    <row r="381" spans="1:4" x14ac:dyDescent="0.2">
      <c r="A381" t="s">
        <v>26</v>
      </c>
      <c r="B381" t="s">
        <v>8</v>
      </c>
      <c r="C381">
        <v>2</v>
      </c>
      <c r="D381">
        <v>1400</v>
      </c>
    </row>
    <row r="382" spans="1:4" x14ac:dyDescent="0.2">
      <c r="A382" t="s">
        <v>26</v>
      </c>
      <c r="B382" t="s">
        <v>8</v>
      </c>
      <c r="C382">
        <v>3</v>
      </c>
      <c r="D382">
        <v>1400</v>
      </c>
    </row>
    <row r="383" spans="1:4" x14ac:dyDescent="0.2">
      <c r="A383" t="s">
        <v>26</v>
      </c>
      <c r="B383" t="s">
        <v>8</v>
      </c>
      <c r="C383">
        <v>4</v>
      </c>
      <c r="D383">
        <v>1400</v>
      </c>
    </row>
    <row r="384" spans="1:4" x14ac:dyDescent="0.2">
      <c r="A384" t="s">
        <v>26</v>
      </c>
      <c r="B384" t="s">
        <v>8</v>
      </c>
      <c r="C384">
        <v>5</v>
      </c>
      <c r="D384">
        <v>1400</v>
      </c>
    </row>
    <row r="385" spans="1:4" x14ac:dyDescent="0.2">
      <c r="A385" t="s">
        <v>26</v>
      </c>
      <c r="B385" t="s">
        <v>8</v>
      </c>
      <c r="C385">
        <v>6</v>
      </c>
      <c r="D385">
        <v>1400</v>
      </c>
    </row>
    <row r="386" spans="1:4" x14ac:dyDescent="0.2">
      <c r="A386" t="s">
        <v>26</v>
      </c>
      <c r="B386" t="s">
        <v>8</v>
      </c>
      <c r="C386">
        <v>7</v>
      </c>
      <c r="D386">
        <v>1400</v>
      </c>
    </row>
    <row r="387" spans="1:4" x14ac:dyDescent="0.2">
      <c r="A387" t="s">
        <v>26</v>
      </c>
      <c r="B387" t="s">
        <v>8</v>
      </c>
      <c r="C387">
        <v>8</v>
      </c>
      <c r="D387">
        <v>1400</v>
      </c>
    </row>
    <row r="388" spans="1:4" x14ac:dyDescent="0.2">
      <c r="A388" t="s">
        <v>23</v>
      </c>
      <c r="B388" t="s">
        <v>8</v>
      </c>
      <c r="C388">
        <v>1</v>
      </c>
      <c r="D388">
        <v>3500</v>
      </c>
    </row>
    <row r="389" spans="1:4" x14ac:dyDescent="0.2">
      <c r="A389" t="s">
        <v>23</v>
      </c>
      <c r="B389" t="s">
        <v>8</v>
      </c>
      <c r="C389">
        <v>2</v>
      </c>
      <c r="D389">
        <v>3500</v>
      </c>
    </row>
    <row r="390" spans="1:4" x14ac:dyDescent="0.2">
      <c r="A390" t="s">
        <v>23</v>
      </c>
      <c r="B390" t="s">
        <v>8</v>
      </c>
      <c r="C390">
        <v>3</v>
      </c>
      <c r="D390">
        <v>3500</v>
      </c>
    </row>
    <row r="391" spans="1:4" x14ac:dyDescent="0.2">
      <c r="A391" t="s">
        <v>23</v>
      </c>
      <c r="B391" t="s">
        <v>8</v>
      </c>
      <c r="C391">
        <v>4</v>
      </c>
      <c r="D391">
        <v>3500</v>
      </c>
    </row>
    <row r="392" spans="1:4" x14ac:dyDescent="0.2">
      <c r="A392" t="s">
        <v>23</v>
      </c>
      <c r="B392" t="s">
        <v>8</v>
      </c>
      <c r="C392">
        <v>5</v>
      </c>
      <c r="D392">
        <v>3500</v>
      </c>
    </row>
    <row r="393" spans="1:4" x14ac:dyDescent="0.2">
      <c r="A393" t="s">
        <v>23</v>
      </c>
      <c r="B393" t="s">
        <v>8</v>
      </c>
      <c r="C393">
        <v>6</v>
      </c>
      <c r="D393">
        <v>3500</v>
      </c>
    </row>
    <row r="394" spans="1:4" x14ac:dyDescent="0.2">
      <c r="A394" t="s">
        <v>23</v>
      </c>
      <c r="B394" t="s">
        <v>8</v>
      </c>
      <c r="C394">
        <v>7</v>
      </c>
      <c r="D394">
        <v>3500</v>
      </c>
    </row>
    <row r="395" spans="1:4" x14ac:dyDescent="0.2">
      <c r="A395" t="s">
        <v>23</v>
      </c>
      <c r="B395" t="s">
        <v>8</v>
      </c>
      <c r="C395">
        <v>8</v>
      </c>
      <c r="D395">
        <v>3500</v>
      </c>
    </row>
    <row r="396" spans="1:4" x14ac:dyDescent="0.2">
      <c r="A396" t="s">
        <v>27</v>
      </c>
      <c r="B396" t="s">
        <v>8</v>
      </c>
      <c r="C396">
        <v>1</v>
      </c>
      <c r="D396">
        <v>615</v>
      </c>
    </row>
    <row r="397" spans="1:4" x14ac:dyDescent="0.2">
      <c r="A397" t="s">
        <v>27</v>
      </c>
      <c r="B397" t="s">
        <v>8</v>
      </c>
      <c r="C397">
        <v>2</v>
      </c>
      <c r="D397">
        <v>615</v>
      </c>
    </row>
    <row r="398" spans="1:4" x14ac:dyDescent="0.2">
      <c r="A398" t="s">
        <v>27</v>
      </c>
      <c r="B398" t="s">
        <v>8</v>
      </c>
      <c r="C398">
        <v>3</v>
      </c>
      <c r="D398">
        <v>615</v>
      </c>
    </row>
    <row r="399" spans="1:4" x14ac:dyDescent="0.2">
      <c r="A399" t="s">
        <v>27</v>
      </c>
      <c r="B399" t="s">
        <v>8</v>
      </c>
      <c r="C399">
        <v>4</v>
      </c>
      <c r="D399">
        <v>615</v>
      </c>
    </row>
    <row r="400" spans="1:4" x14ac:dyDescent="0.2">
      <c r="A400" t="s">
        <v>27</v>
      </c>
      <c r="B400" t="s">
        <v>8</v>
      </c>
      <c r="C400">
        <v>5</v>
      </c>
      <c r="D400">
        <v>615</v>
      </c>
    </row>
    <row r="401" spans="1:4" x14ac:dyDescent="0.2">
      <c r="A401" t="s">
        <v>27</v>
      </c>
      <c r="B401" t="s">
        <v>8</v>
      </c>
      <c r="C401">
        <v>6</v>
      </c>
      <c r="D401">
        <v>615</v>
      </c>
    </row>
    <row r="402" spans="1:4" x14ac:dyDescent="0.2">
      <c r="A402" t="s">
        <v>27</v>
      </c>
      <c r="B402" t="s">
        <v>8</v>
      </c>
      <c r="C402">
        <v>7</v>
      </c>
      <c r="D402">
        <v>615</v>
      </c>
    </row>
    <row r="403" spans="1:4" x14ac:dyDescent="0.2">
      <c r="A403" t="s">
        <v>27</v>
      </c>
      <c r="B403" t="s">
        <v>8</v>
      </c>
      <c r="C403">
        <v>8</v>
      </c>
      <c r="D403">
        <v>615</v>
      </c>
    </row>
    <row r="404" spans="1:4" x14ac:dyDescent="0.2">
      <c r="A404" t="s">
        <v>184</v>
      </c>
      <c r="B404" t="s">
        <v>34</v>
      </c>
      <c r="C404">
        <v>1</v>
      </c>
      <c r="D404">
        <v>0</v>
      </c>
    </row>
    <row r="405" spans="1:4" x14ac:dyDescent="0.2">
      <c r="A405" t="s">
        <v>184</v>
      </c>
      <c r="B405" t="s">
        <v>34</v>
      </c>
      <c r="C405">
        <v>2</v>
      </c>
      <c r="D405">
        <v>0</v>
      </c>
    </row>
    <row r="406" spans="1:4" x14ac:dyDescent="0.2">
      <c r="A406" t="s">
        <v>184</v>
      </c>
      <c r="B406" t="s">
        <v>34</v>
      </c>
      <c r="C406">
        <v>3</v>
      </c>
      <c r="D406">
        <v>0</v>
      </c>
    </row>
    <row r="407" spans="1:4" x14ac:dyDescent="0.2">
      <c r="A407" t="s">
        <v>184</v>
      </c>
      <c r="B407" t="s">
        <v>34</v>
      </c>
      <c r="C407">
        <v>4</v>
      </c>
      <c r="D407">
        <v>0</v>
      </c>
    </row>
    <row r="408" spans="1:4" x14ac:dyDescent="0.2">
      <c r="A408" t="s">
        <v>184</v>
      </c>
      <c r="B408" t="s">
        <v>34</v>
      </c>
      <c r="C408">
        <v>5</v>
      </c>
      <c r="D408">
        <v>0</v>
      </c>
    </row>
    <row r="409" spans="1:4" x14ac:dyDescent="0.2">
      <c r="A409" t="s">
        <v>184</v>
      </c>
      <c r="B409" t="s">
        <v>34</v>
      </c>
      <c r="C409">
        <v>6</v>
      </c>
      <c r="D409">
        <v>0</v>
      </c>
    </row>
    <row r="410" spans="1:4" x14ac:dyDescent="0.2">
      <c r="A410" t="s">
        <v>184</v>
      </c>
      <c r="B410" t="s">
        <v>34</v>
      </c>
      <c r="C410">
        <v>7</v>
      </c>
      <c r="D410">
        <v>0</v>
      </c>
    </row>
    <row r="411" spans="1:4" x14ac:dyDescent="0.2">
      <c r="A411" t="s">
        <v>184</v>
      </c>
      <c r="B411" t="s">
        <v>34</v>
      </c>
      <c r="C411">
        <v>8</v>
      </c>
      <c r="D411">
        <v>0</v>
      </c>
    </row>
    <row r="412" spans="1:4" x14ac:dyDescent="0.2">
      <c r="A412" t="s">
        <v>188</v>
      </c>
      <c r="B412" t="s">
        <v>34</v>
      </c>
      <c r="C412">
        <v>1</v>
      </c>
      <c r="D412">
        <v>2812.3</v>
      </c>
    </row>
    <row r="413" spans="1:4" x14ac:dyDescent="0.2">
      <c r="A413" t="s">
        <v>188</v>
      </c>
      <c r="B413" t="s">
        <v>34</v>
      </c>
      <c r="C413">
        <v>2</v>
      </c>
      <c r="D413">
        <v>2812.3</v>
      </c>
    </row>
    <row r="414" spans="1:4" x14ac:dyDescent="0.2">
      <c r="A414" t="s">
        <v>188</v>
      </c>
      <c r="B414" t="s">
        <v>34</v>
      </c>
      <c r="C414">
        <v>3</v>
      </c>
      <c r="D414">
        <v>2812.3</v>
      </c>
    </row>
    <row r="415" spans="1:4" x14ac:dyDescent="0.2">
      <c r="A415" t="s">
        <v>188</v>
      </c>
      <c r="B415" t="s">
        <v>34</v>
      </c>
      <c r="C415">
        <v>4</v>
      </c>
      <c r="D415">
        <v>2812.3</v>
      </c>
    </row>
    <row r="416" spans="1:4" x14ac:dyDescent="0.2">
      <c r="A416" t="s">
        <v>188</v>
      </c>
      <c r="B416" t="s">
        <v>34</v>
      </c>
      <c r="C416">
        <v>5</v>
      </c>
      <c r="D416">
        <v>2812.3</v>
      </c>
    </row>
    <row r="417" spans="1:4" x14ac:dyDescent="0.2">
      <c r="A417" t="s">
        <v>188</v>
      </c>
      <c r="B417" t="s">
        <v>34</v>
      </c>
      <c r="C417">
        <v>6</v>
      </c>
      <c r="D417">
        <v>2812.3</v>
      </c>
    </row>
    <row r="418" spans="1:4" x14ac:dyDescent="0.2">
      <c r="A418" t="s">
        <v>188</v>
      </c>
      <c r="B418" t="s">
        <v>34</v>
      </c>
      <c r="C418">
        <v>7</v>
      </c>
      <c r="D418">
        <v>2812.3</v>
      </c>
    </row>
    <row r="419" spans="1:4" x14ac:dyDescent="0.2">
      <c r="A419" t="s">
        <v>188</v>
      </c>
      <c r="B419" t="s">
        <v>34</v>
      </c>
      <c r="C419">
        <v>8</v>
      </c>
      <c r="D419">
        <v>2812.3</v>
      </c>
    </row>
    <row r="420" spans="1:4" x14ac:dyDescent="0.2">
      <c r="A420" t="s">
        <v>182</v>
      </c>
      <c r="B420" t="s">
        <v>34</v>
      </c>
      <c r="C420">
        <v>1</v>
      </c>
      <c r="D420">
        <v>123.2</v>
      </c>
    </row>
    <row r="421" spans="1:4" x14ac:dyDescent="0.2">
      <c r="A421" t="s">
        <v>182</v>
      </c>
      <c r="B421" t="s">
        <v>34</v>
      </c>
      <c r="C421">
        <v>2</v>
      </c>
      <c r="D421">
        <v>123.2</v>
      </c>
    </row>
    <row r="422" spans="1:4" x14ac:dyDescent="0.2">
      <c r="A422" t="s">
        <v>182</v>
      </c>
      <c r="B422" t="s">
        <v>34</v>
      </c>
      <c r="C422">
        <v>3</v>
      </c>
      <c r="D422">
        <v>123.2</v>
      </c>
    </row>
    <row r="423" spans="1:4" x14ac:dyDescent="0.2">
      <c r="A423" t="s">
        <v>182</v>
      </c>
      <c r="B423" t="s">
        <v>34</v>
      </c>
      <c r="C423">
        <v>4</v>
      </c>
      <c r="D423">
        <v>123.2</v>
      </c>
    </row>
    <row r="424" spans="1:4" x14ac:dyDescent="0.2">
      <c r="A424" t="s">
        <v>182</v>
      </c>
      <c r="B424" t="s">
        <v>34</v>
      </c>
      <c r="C424">
        <v>5</v>
      </c>
      <c r="D424">
        <v>123.2</v>
      </c>
    </row>
    <row r="425" spans="1:4" x14ac:dyDescent="0.2">
      <c r="A425" t="s">
        <v>182</v>
      </c>
      <c r="B425" t="s">
        <v>34</v>
      </c>
      <c r="C425">
        <v>6</v>
      </c>
      <c r="D425">
        <v>123.2</v>
      </c>
    </row>
    <row r="426" spans="1:4" x14ac:dyDescent="0.2">
      <c r="A426" t="s">
        <v>182</v>
      </c>
      <c r="B426" t="s">
        <v>34</v>
      </c>
      <c r="C426">
        <v>7</v>
      </c>
      <c r="D426">
        <v>123.2</v>
      </c>
    </row>
    <row r="427" spans="1:4" x14ac:dyDescent="0.2">
      <c r="A427" t="s">
        <v>182</v>
      </c>
      <c r="B427" t="s">
        <v>34</v>
      </c>
      <c r="C427">
        <v>8</v>
      </c>
      <c r="D427">
        <v>123.2</v>
      </c>
    </row>
    <row r="428" spans="1:4" x14ac:dyDescent="0.2">
      <c r="A428" t="s">
        <v>185</v>
      </c>
      <c r="B428" t="s">
        <v>34</v>
      </c>
      <c r="C428">
        <v>1</v>
      </c>
      <c r="D428">
        <v>1218</v>
      </c>
    </row>
    <row r="429" spans="1:4" x14ac:dyDescent="0.2">
      <c r="A429" t="s">
        <v>185</v>
      </c>
      <c r="B429" t="s">
        <v>34</v>
      </c>
      <c r="C429">
        <v>2</v>
      </c>
      <c r="D429">
        <v>1218</v>
      </c>
    </row>
    <row r="430" spans="1:4" x14ac:dyDescent="0.2">
      <c r="A430" t="s">
        <v>185</v>
      </c>
      <c r="B430" t="s">
        <v>34</v>
      </c>
      <c r="C430">
        <v>3</v>
      </c>
      <c r="D430">
        <v>1218</v>
      </c>
    </row>
    <row r="431" spans="1:4" x14ac:dyDescent="0.2">
      <c r="A431" t="s">
        <v>185</v>
      </c>
      <c r="B431" t="s">
        <v>34</v>
      </c>
      <c r="C431">
        <v>4</v>
      </c>
      <c r="D431">
        <v>1218</v>
      </c>
    </row>
    <row r="432" spans="1:4" x14ac:dyDescent="0.2">
      <c r="A432" t="s">
        <v>185</v>
      </c>
      <c r="B432" t="s">
        <v>34</v>
      </c>
      <c r="C432">
        <v>5</v>
      </c>
      <c r="D432">
        <v>1218</v>
      </c>
    </row>
    <row r="433" spans="1:4" x14ac:dyDescent="0.2">
      <c r="A433" t="s">
        <v>185</v>
      </c>
      <c r="B433" t="s">
        <v>34</v>
      </c>
      <c r="C433">
        <v>6</v>
      </c>
      <c r="D433">
        <v>1218</v>
      </c>
    </row>
    <row r="434" spans="1:4" x14ac:dyDescent="0.2">
      <c r="A434" t="s">
        <v>185</v>
      </c>
      <c r="B434" t="s">
        <v>34</v>
      </c>
      <c r="C434">
        <v>7</v>
      </c>
      <c r="D434">
        <v>1218</v>
      </c>
    </row>
    <row r="435" spans="1:4" x14ac:dyDescent="0.2">
      <c r="A435" t="s">
        <v>185</v>
      </c>
      <c r="B435" t="s">
        <v>34</v>
      </c>
      <c r="C435">
        <v>8</v>
      </c>
      <c r="D435">
        <v>1218</v>
      </c>
    </row>
    <row r="436" spans="1:4" x14ac:dyDescent="0.2">
      <c r="A436" t="s">
        <v>35</v>
      </c>
      <c r="B436" t="s">
        <v>34</v>
      </c>
      <c r="C436">
        <v>1</v>
      </c>
      <c r="D436">
        <v>500</v>
      </c>
    </row>
    <row r="437" spans="1:4" x14ac:dyDescent="0.2">
      <c r="A437" t="s">
        <v>35</v>
      </c>
      <c r="B437" t="s">
        <v>34</v>
      </c>
      <c r="C437">
        <v>2</v>
      </c>
      <c r="D437">
        <v>500</v>
      </c>
    </row>
    <row r="438" spans="1:4" x14ac:dyDescent="0.2">
      <c r="A438" t="s">
        <v>35</v>
      </c>
      <c r="B438" t="s">
        <v>34</v>
      </c>
      <c r="C438">
        <v>3</v>
      </c>
      <c r="D438">
        <v>500</v>
      </c>
    </row>
    <row r="439" spans="1:4" x14ac:dyDescent="0.2">
      <c r="A439" t="s">
        <v>35</v>
      </c>
      <c r="B439" t="s">
        <v>34</v>
      </c>
      <c r="C439">
        <v>4</v>
      </c>
      <c r="D439">
        <v>500</v>
      </c>
    </row>
    <row r="440" spans="1:4" x14ac:dyDescent="0.2">
      <c r="A440" t="s">
        <v>35</v>
      </c>
      <c r="B440" t="s">
        <v>34</v>
      </c>
      <c r="C440">
        <v>5</v>
      </c>
      <c r="D440">
        <v>500</v>
      </c>
    </row>
    <row r="441" spans="1:4" x14ac:dyDescent="0.2">
      <c r="A441" t="s">
        <v>35</v>
      </c>
      <c r="B441" t="s">
        <v>34</v>
      </c>
      <c r="C441">
        <v>6</v>
      </c>
      <c r="D441">
        <v>500</v>
      </c>
    </row>
    <row r="442" spans="1:4" x14ac:dyDescent="0.2">
      <c r="A442" t="s">
        <v>35</v>
      </c>
      <c r="B442" t="s">
        <v>34</v>
      </c>
      <c r="C442">
        <v>7</v>
      </c>
      <c r="D442">
        <v>500</v>
      </c>
    </row>
    <row r="443" spans="1:4" x14ac:dyDescent="0.2">
      <c r="A443" t="s">
        <v>35</v>
      </c>
      <c r="B443" t="s">
        <v>34</v>
      </c>
      <c r="C443">
        <v>8</v>
      </c>
      <c r="D443">
        <v>500</v>
      </c>
    </row>
    <row r="444" spans="1:4" x14ac:dyDescent="0.2">
      <c r="A444" t="s">
        <v>183</v>
      </c>
      <c r="B444" t="s">
        <v>34</v>
      </c>
      <c r="C444">
        <v>1</v>
      </c>
      <c r="D444">
        <v>588</v>
      </c>
    </row>
    <row r="445" spans="1:4" x14ac:dyDescent="0.2">
      <c r="A445" t="s">
        <v>183</v>
      </c>
      <c r="B445" t="s">
        <v>34</v>
      </c>
      <c r="C445">
        <v>2</v>
      </c>
      <c r="D445">
        <v>588</v>
      </c>
    </row>
    <row r="446" spans="1:4" x14ac:dyDescent="0.2">
      <c r="A446" t="s">
        <v>183</v>
      </c>
      <c r="B446" t="s">
        <v>34</v>
      </c>
      <c r="C446">
        <v>3</v>
      </c>
      <c r="D446">
        <v>588</v>
      </c>
    </row>
    <row r="447" spans="1:4" x14ac:dyDescent="0.2">
      <c r="A447" t="s">
        <v>183</v>
      </c>
      <c r="B447" t="s">
        <v>34</v>
      </c>
      <c r="C447">
        <v>4</v>
      </c>
      <c r="D447">
        <v>588</v>
      </c>
    </row>
    <row r="448" spans="1:4" x14ac:dyDescent="0.2">
      <c r="A448" t="s">
        <v>183</v>
      </c>
      <c r="B448" t="s">
        <v>34</v>
      </c>
      <c r="C448">
        <v>5</v>
      </c>
      <c r="D448">
        <v>588</v>
      </c>
    </row>
    <row r="449" spans="1:4" x14ac:dyDescent="0.2">
      <c r="A449" t="s">
        <v>183</v>
      </c>
      <c r="B449" t="s">
        <v>34</v>
      </c>
      <c r="C449">
        <v>6</v>
      </c>
      <c r="D449">
        <v>588</v>
      </c>
    </row>
    <row r="450" spans="1:4" x14ac:dyDescent="0.2">
      <c r="A450" t="s">
        <v>183</v>
      </c>
      <c r="B450" t="s">
        <v>34</v>
      </c>
      <c r="C450">
        <v>7</v>
      </c>
      <c r="D450">
        <v>588</v>
      </c>
    </row>
    <row r="451" spans="1:4" x14ac:dyDescent="0.2">
      <c r="A451" t="s">
        <v>183</v>
      </c>
      <c r="B451" t="s">
        <v>34</v>
      </c>
      <c r="C451">
        <v>8</v>
      </c>
      <c r="D451">
        <v>588</v>
      </c>
    </row>
    <row r="452" spans="1:4" x14ac:dyDescent="0.2">
      <c r="A452" t="s">
        <v>18</v>
      </c>
      <c r="B452" t="s">
        <v>34</v>
      </c>
      <c r="C452">
        <v>1</v>
      </c>
      <c r="D452">
        <v>1000</v>
      </c>
    </row>
    <row r="453" spans="1:4" x14ac:dyDescent="0.2">
      <c r="A453" t="s">
        <v>18</v>
      </c>
      <c r="B453" t="s">
        <v>34</v>
      </c>
      <c r="C453">
        <v>2</v>
      </c>
      <c r="D453">
        <v>1000</v>
      </c>
    </row>
    <row r="454" spans="1:4" x14ac:dyDescent="0.2">
      <c r="A454" t="s">
        <v>18</v>
      </c>
      <c r="B454" t="s">
        <v>34</v>
      </c>
      <c r="C454">
        <v>3</v>
      </c>
      <c r="D454">
        <v>1000</v>
      </c>
    </row>
    <row r="455" spans="1:4" x14ac:dyDescent="0.2">
      <c r="A455" t="s">
        <v>18</v>
      </c>
      <c r="B455" t="s">
        <v>34</v>
      </c>
      <c r="C455">
        <v>4</v>
      </c>
      <c r="D455">
        <v>1000</v>
      </c>
    </row>
    <row r="456" spans="1:4" x14ac:dyDescent="0.2">
      <c r="A456" t="s">
        <v>18</v>
      </c>
      <c r="B456" t="s">
        <v>34</v>
      </c>
      <c r="C456">
        <v>5</v>
      </c>
      <c r="D456">
        <v>1000</v>
      </c>
    </row>
    <row r="457" spans="1:4" x14ac:dyDescent="0.2">
      <c r="A457" t="s">
        <v>18</v>
      </c>
      <c r="B457" t="s">
        <v>34</v>
      </c>
      <c r="C457">
        <v>6</v>
      </c>
      <c r="D457">
        <v>1000</v>
      </c>
    </row>
    <row r="458" spans="1:4" x14ac:dyDescent="0.2">
      <c r="A458" t="s">
        <v>18</v>
      </c>
      <c r="B458" t="s">
        <v>34</v>
      </c>
      <c r="C458">
        <v>7</v>
      </c>
      <c r="D458">
        <v>1000</v>
      </c>
    </row>
    <row r="459" spans="1:4" x14ac:dyDescent="0.2">
      <c r="A459" t="s">
        <v>18</v>
      </c>
      <c r="B459" t="s">
        <v>34</v>
      </c>
      <c r="C459">
        <v>8</v>
      </c>
      <c r="D459">
        <v>1000</v>
      </c>
    </row>
    <row r="460" spans="1:4" x14ac:dyDescent="0.2">
      <c r="A460" t="s">
        <v>26</v>
      </c>
      <c r="B460" t="s">
        <v>34</v>
      </c>
      <c r="C460">
        <v>1</v>
      </c>
      <c r="D460">
        <v>0</v>
      </c>
    </row>
    <row r="461" spans="1:4" x14ac:dyDescent="0.2">
      <c r="A461" t="s">
        <v>26</v>
      </c>
      <c r="B461" t="s">
        <v>34</v>
      </c>
      <c r="C461">
        <v>2</v>
      </c>
      <c r="D461">
        <v>0</v>
      </c>
    </row>
    <row r="462" spans="1:4" x14ac:dyDescent="0.2">
      <c r="A462" t="s">
        <v>26</v>
      </c>
      <c r="B462" t="s">
        <v>34</v>
      </c>
      <c r="C462">
        <v>3</v>
      </c>
      <c r="D462">
        <v>0</v>
      </c>
    </row>
    <row r="463" spans="1:4" x14ac:dyDescent="0.2">
      <c r="A463" t="s">
        <v>26</v>
      </c>
      <c r="B463" t="s">
        <v>34</v>
      </c>
      <c r="C463">
        <v>4</v>
      </c>
      <c r="D463">
        <v>0</v>
      </c>
    </row>
    <row r="464" spans="1:4" x14ac:dyDescent="0.2">
      <c r="A464" t="s">
        <v>26</v>
      </c>
      <c r="B464" t="s">
        <v>34</v>
      </c>
      <c r="C464">
        <v>5</v>
      </c>
      <c r="D464">
        <v>0</v>
      </c>
    </row>
    <row r="465" spans="1:4" x14ac:dyDescent="0.2">
      <c r="A465" t="s">
        <v>26</v>
      </c>
      <c r="B465" t="s">
        <v>34</v>
      </c>
      <c r="C465">
        <v>6</v>
      </c>
      <c r="D465">
        <v>0</v>
      </c>
    </row>
    <row r="466" spans="1:4" x14ac:dyDescent="0.2">
      <c r="A466" t="s">
        <v>26</v>
      </c>
      <c r="B466" t="s">
        <v>34</v>
      </c>
      <c r="C466">
        <v>7</v>
      </c>
      <c r="D466">
        <v>0</v>
      </c>
    </row>
    <row r="467" spans="1:4" x14ac:dyDescent="0.2">
      <c r="A467" t="s">
        <v>26</v>
      </c>
      <c r="B467" t="s">
        <v>34</v>
      </c>
      <c r="C467">
        <v>8</v>
      </c>
      <c r="D467">
        <v>0</v>
      </c>
    </row>
    <row r="468" spans="1:4" x14ac:dyDescent="0.2">
      <c r="A468" t="s">
        <v>38</v>
      </c>
      <c r="B468" t="s">
        <v>34</v>
      </c>
      <c r="C468">
        <v>1</v>
      </c>
      <c r="D468">
        <v>0</v>
      </c>
    </row>
    <row r="469" spans="1:4" x14ac:dyDescent="0.2">
      <c r="A469" t="s">
        <v>38</v>
      </c>
      <c r="B469" t="s">
        <v>34</v>
      </c>
      <c r="C469">
        <v>2</v>
      </c>
      <c r="D469">
        <v>0</v>
      </c>
    </row>
    <row r="470" spans="1:4" x14ac:dyDescent="0.2">
      <c r="A470" t="s">
        <v>38</v>
      </c>
      <c r="B470" t="s">
        <v>34</v>
      </c>
      <c r="C470">
        <v>3</v>
      </c>
      <c r="D470">
        <v>0</v>
      </c>
    </row>
    <row r="471" spans="1:4" x14ac:dyDescent="0.2">
      <c r="A471" t="s">
        <v>38</v>
      </c>
      <c r="B471" t="s">
        <v>34</v>
      </c>
      <c r="C471">
        <v>4</v>
      </c>
      <c r="D471">
        <v>0</v>
      </c>
    </row>
    <row r="472" spans="1:4" x14ac:dyDescent="0.2">
      <c r="A472" t="s">
        <v>38</v>
      </c>
      <c r="B472" t="s">
        <v>34</v>
      </c>
      <c r="C472">
        <v>5</v>
      </c>
      <c r="D472">
        <v>0</v>
      </c>
    </row>
    <row r="473" spans="1:4" x14ac:dyDescent="0.2">
      <c r="A473" t="s">
        <v>38</v>
      </c>
      <c r="B473" t="s">
        <v>34</v>
      </c>
      <c r="C473">
        <v>6</v>
      </c>
      <c r="D473">
        <v>0</v>
      </c>
    </row>
    <row r="474" spans="1:4" x14ac:dyDescent="0.2">
      <c r="A474" t="s">
        <v>38</v>
      </c>
      <c r="B474" t="s">
        <v>34</v>
      </c>
      <c r="C474">
        <v>7</v>
      </c>
      <c r="D474">
        <v>0</v>
      </c>
    </row>
    <row r="475" spans="1:4" x14ac:dyDescent="0.2">
      <c r="A475" t="s">
        <v>38</v>
      </c>
      <c r="B475" t="s">
        <v>34</v>
      </c>
      <c r="C475">
        <v>8</v>
      </c>
      <c r="D475">
        <v>0</v>
      </c>
    </row>
    <row r="476" spans="1:4" x14ac:dyDescent="0.2">
      <c r="A476" t="s">
        <v>38</v>
      </c>
      <c r="B476" t="s">
        <v>34</v>
      </c>
      <c r="C476">
        <v>1</v>
      </c>
      <c r="D476">
        <v>0</v>
      </c>
    </row>
    <row r="477" spans="1:4" x14ac:dyDescent="0.2">
      <c r="A477" t="s">
        <v>38</v>
      </c>
      <c r="B477" t="s">
        <v>34</v>
      </c>
      <c r="C477">
        <v>2</v>
      </c>
      <c r="D477">
        <v>0</v>
      </c>
    </row>
    <row r="478" spans="1:4" x14ac:dyDescent="0.2">
      <c r="A478" t="s">
        <v>38</v>
      </c>
      <c r="B478" t="s">
        <v>34</v>
      </c>
      <c r="C478">
        <v>3</v>
      </c>
      <c r="D478">
        <v>0</v>
      </c>
    </row>
    <row r="479" spans="1:4" x14ac:dyDescent="0.2">
      <c r="A479" t="s">
        <v>38</v>
      </c>
      <c r="B479" t="s">
        <v>34</v>
      </c>
      <c r="C479">
        <v>4</v>
      </c>
      <c r="D479">
        <v>0</v>
      </c>
    </row>
    <row r="480" spans="1:4" x14ac:dyDescent="0.2">
      <c r="A480" t="s">
        <v>38</v>
      </c>
      <c r="B480" t="s">
        <v>34</v>
      </c>
      <c r="C480">
        <v>5</v>
      </c>
      <c r="D480">
        <v>0</v>
      </c>
    </row>
    <row r="481" spans="1:4" x14ac:dyDescent="0.2">
      <c r="A481" t="s">
        <v>38</v>
      </c>
      <c r="B481" t="s">
        <v>34</v>
      </c>
      <c r="C481">
        <v>6</v>
      </c>
      <c r="D481">
        <v>0</v>
      </c>
    </row>
    <row r="482" spans="1:4" x14ac:dyDescent="0.2">
      <c r="A482" t="s">
        <v>38</v>
      </c>
      <c r="B482" t="s">
        <v>34</v>
      </c>
      <c r="C482">
        <v>7</v>
      </c>
      <c r="D482">
        <v>0</v>
      </c>
    </row>
    <row r="483" spans="1:4" x14ac:dyDescent="0.2">
      <c r="A483" t="s">
        <v>38</v>
      </c>
      <c r="B483" t="s">
        <v>34</v>
      </c>
      <c r="C483">
        <v>8</v>
      </c>
      <c r="D483">
        <v>0</v>
      </c>
    </row>
    <row r="484" spans="1:4" x14ac:dyDescent="0.2">
      <c r="A484" t="s">
        <v>187</v>
      </c>
      <c r="B484" t="s">
        <v>34</v>
      </c>
      <c r="C484">
        <v>1</v>
      </c>
      <c r="D484">
        <v>60</v>
      </c>
    </row>
    <row r="485" spans="1:4" x14ac:dyDescent="0.2">
      <c r="A485" t="s">
        <v>187</v>
      </c>
      <c r="B485" t="s">
        <v>34</v>
      </c>
      <c r="C485">
        <v>2</v>
      </c>
      <c r="D485">
        <v>60</v>
      </c>
    </row>
    <row r="486" spans="1:4" x14ac:dyDescent="0.2">
      <c r="A486" t="s">
        <v>187</v>
      </c>
      <c r="B486" t="s">
        <v>34</v>
      </c>
      <c r="C486">
        <v>3</v>
      </c>
      <c r="D486">
        <v>60</v>
      </c>
    </row>
    <row r="487" spans="1:4" x14ac:dyDescent="0.2">
      <c r="A487" t="s">
        <v>187</v>
      </c>
      <c r="B487" t="s">
        <v>34</v>
      </c>
      <c r="C487">
        <v>4</v>
      </c>
      <c r="D487">
        <v>60</v>
      </c>
    </row>
    <row r="488" spans="1:4" x14ac:dyDescent="0.2">
      <c r="A488" t="s">
        <v>187</v>
      </c>
      <c r="B488" t="s">
        <v>34</v>
      </c>
      <c r="C488">
        <v>5</v>
      </c>
      <c r="D488">
        <v>60</v>
      </c>
    </row>
    <row r="489" spans="1:4" x14ac:dyDescent="0.2">
      <c r="A489" t="s">
        <v>187</v>
      </c>
      <c r="B489" t="s">
        <v>34</v>
      </c>
      <c r="C489">
        <v>6</v>
      </c>
      <c r="D489">
        <v>60</v>
      </c>
    </row>
    <row r="490" spans="1:4" x14ac:dyDescent="0.2">
      <c r="A490" t="s">
        <v>187</v>
      </c>
      <c r="B490" t="s">
        <v>34</v>
      </c>
      <c r="C490">
        <v>7</v>
      </c>
      <c r="D490">
        <v>60</v>
      </c>
    </row>
    <row r="491" spans="1:4" x14ac:dyDescent="0.2">
      <c r="A491" t="s">
        <v>187</v>
      </c>
      <c r="B491" t="s">
        <v>34</v>
      </c>
      <c r="C491">
        <v>8</v>
      </c>
      <c r="D491">
        <v>60</v>
      </c>
    </row>
    <row r="492" spans="1:4" x14ac:dyDescent="0.2">
      <c r="A492" t="s">
        <v>186</v>
      </c>
      <c r="B492" t="s">
        <v>34</v>
      </c>
      <c r="C492">
        <v>1</v>
      </c>
      <c r="D492">
        <v>2185.5</v>
      </c>
    </row>
    <row r="493" spans="1:4" x14ac:dyDescent="0.2">
      <c r="A493" t="s">
        <v>186</v>
      </c>
      <c r="B493" t="s">
        <v>34</v>
      </c>
      <c r="C493">
        <v>2</v>
      </c>
      <c r="D493">
        <v>2185.5</v>
      </c>
    </row>
    <row r="494" spans="1:4" x14ac:dyDescent="0.2">
      <c r="A494" t="s">
        <v>186</v>
      </c>
      <c r="B494" t="s">
        <v>34</v>
      </c>
      <c r="C494">
        <v>3</v>
      </c>
      <c r="D494">
        <v>2185.5</v>
      </c>
    </row>
    <row r="495" spans="1:4" x14ac:dyDescent="0.2">
      <c r="A495" t="s">
        <v>186</v>
      </c>
      <c r="B495" t="s">
        <v>34</v>
      </c>
      <c r="C495">
        <v>4</v>
      </c>
      <c r="D495">
        <v>2185.5</v>
      </c>
    </row>
    <row r="496" spans="1:4" x14ac:dyDescent="0.2">
      <c r="A496" t="s">
        <v>186</v>
      </c>
      <c r="B496" t="s">
        <v>34</v>
      </c>
      <c r="C496">
        <v>5</v>
      </c>
      <c r="D496">
        <v>2185.5</v>
      </c>
    </row>
    <row r="497" spans="1:4" x14ac:dyDescent="0.2">
      <c r="A497" t="s">
        <v>186</v>
      </c>
      <c r="B497" t="s">
        <v>34</v>
      </c>
      <c r="C497">
        <v>6</v>
      </c>
      <c r="D497">
        <v>2185.5</v>
      </c>
    </row>
    <row r="498" spans="1:4" x14ac:dyDescent="0.2">
      <c r="A498" t="s">
        <v>186</v>
      </c>
      <c r="B498" t="s">
        <v>34</v>
      </c>
      <c r="C498">
        <v>7</v>
      </c>
      <c r="D498">
        <v>2185.5</v>
      </c>
    </row>
    <row r="499" spans="1:4" x14ac:dyDescent="0.2">
      <c r="A499" t="s">
        <v>186</v>
      </c>
      <c r="B499" t="s">
        <v>34</v>
      </c>
      <c r="C499">
        <v>8</v>
      </c>
      <c r="D499">
        <v>2185.5</v>
      </c>
    </row>
    <row r="500" spans="1:4" x14ac:dyDescent="0.2">
      <c r="A500" t="s">
        <v>10</v>
      </c>
      <c r="B500" t="s">
        <v>19</v>
      </c>
      <c r="C500">
        <v>1</v>
      </c>
      <c r="D500">
        <v>500</v>
      </c>
    </row>
    <row r="501" spans="1:4" x14ac:dyDescent="0.2">
      <c r="A501" t="s">
        <v>10</v>
      </c>
      <c r="B501" t="s">
        <v>19</v>
      </c>
      <c r="C501">
        <v>2</v>
      </c>
      <c r="D501">
        <v>500</v>
      </c>
    </row>
    <row r="502" spans="1:4" x14ac:dyDescent="0.2">
      <c r="A502" t="s">
        <v>10</v>
      </c>
      <c r="B502" t="s">
        <v>19</v>
      </c>
      <c r="C502">
        <v>3</v>
      </c>
      <c r="D502">
        <v>500</v>
      </c>
    </row>
    <row r="503" spans="1:4" x14ac:dyDescent="0.2">
      <c r="A503" t="s">
        <v>10</v>
      </c>
      <c r="B503" t="s">
        <v>19</v>
      </c>
      <c r="C503">
        <v>4</v>
      </c>
      <c r="D503">
        <v>500</v>
      </c>
    </row>
    <row r="504" spans="1:4" x14ac:dyDescent="0.2">
      <c r="A504" t="s">
        <v>10</v>
      </c>
      <c r="B504" t="s">
        <v>19</v>
      </c>
      <c r="C504">
        <v>5</v>
      </c>
      <c r="D504">
        <v>500</v>
      </c>
    </row>
    <row r="505" spans="1:4" x14ac:dyDescent="0.2">
      <c r="A505" t="s">
        <v>10</v>
      </c>
      <c r="B505" t="s">
        <v>19</v>
      </c>
      <c r="C505">
        <v>6</v>
      </c>
      <c r="D505">
        <v>500</v>
      </c>
    </row>
    <row r="506" spans="1:4" x14ac:dyDescent="0.2">
      <c r="A506" t="s">
        <v>10</v>
      </c>
      <c r="B506" t="s">
        <v>19</v>
      </c>
      <c r="C506">
        <v>7</v>
      </c>
      <c r="D506">
        <v>500</v>
      </c>
    </row>
    <row r="507" spans="1:4" x14ac:dyDescent="0.2">
      <c r="A507" t="s">
        <v>10</v>
      </c>
      <c r="B507" t="s">
        <v>19</v>
      </c>
      <c r="C507">
        <v>8</v>
      </c>
      <c r="D507">
        <v>500</v>
      </c>
    </row>
    <row r="508" spans="1:4" x14ac:dyDescent="0.2">
      <c r="A508" t="s">
        <v>21</v>
      </c>
      <c r="B508" t="s">
        <v>19</v>
      </c>
      <c r="C508">
        <v>1</v>
      </c>
      <c r="D508">
        <v>1100</v>
      </c>
    </row>
    <row r="509" spans="1:4" x14ac:dyDescent="0.2">
      <c r="A509" t="s">
        <v>21</v>
      </c>
      <c r="B509" t="s">
        <v>19</v>
      </c>
      <c r="C509">
        <v>2</v>
      </c>
      <c r="D509">
        <v>1100</v>
      </c>
    </row>
    <row r="510" spans="1:4" x14ac:dyDescent="0.2">
      <c r="A510" t="s">
        <v>21</v>
      </c>
      <c r="B510" t="s">
        <v>19</v>
      </c>
      <c r="C510">
        <v>3</v>
      </c>
      <c r="D510">
        <v>1100</v>
      </c>
    </row>
    <row r="511" spans="1:4" x14ac:dyDescent="0.2">
      <c r="A511" t="s">
        <v>21</v>
      </c>
      <c r="B511" t="s">
        <v>19</v>
      </c>
      <c r="C511">
        <v>4</v>
      </c>
      <c r="D511">
        <v>1100</v>
      </c>
    </row>
    <row r="512" spans="1:4" x14ac:dyDescent="0.2">
      <c r="A512" t="s">
        <v>21</v>
      </c>
      <c r="B512" t="s">
        <v>19</v>
      </c>
      <c r="C512">
        <v>5</v>
      </c>
      <c r="D512">
        <v>1100</v>
      </c>
    </row>
    <row r="513" spans="1:4" x14ac:dyDescent="0.2">
      <c r="A513" t="s">
        <v>21</v>
      </c>
      <c r="B513" t="s">
        <v>19</v>
      </c>
      <c r="C513">
        <v>6</v>
      </c>
      <c r="D513">
        <v>1100</v>
      </c>
    </row>
    <row r="514" spans="1:4" x14ac:dyDescent="0.2">
      <c r="A514" t="s">
        <v>21</v>
      </c>
      <c r="B514" t="s">
        <v>19</v>
      </c>
      <c r="C514">
        <v>7</v>
      </c>
      <c r="D514">
        <v>1100</v>
      </c>
    </row>
    <row r="515" spans="1:4" x14ac:dyDescent="0.2">
      <c r="A515" t="s">
        <v>21</v>
      </c>
      <c r="B515" t="s">
        <v>19</v>
      </c>
      <c r="C515">
        <v>8</v>
      </c>
      <c r="D515">
        <v>1100</v>
      </c>
    </row>
    <row r="516" spans="1:4" x14ac:dyDescent="0.2">
      <c r="A516" t="s">
        <v>22</v>
      </c>
      <c r="B516" t="s">
        <v>9</v>
      </c>
      <c r="C516">
        <v>1</v>
      </c>
      <c r="D516">
        <v>1100</v>
      </c>
    </row>
    <row r="517" spans="1:4" x14ac:dyDescent="0.2">
      <c r="A517" t="s">
        <v>22</v>
      </c>
      <c r="B517" t="s">
        <v>9</v>
      </c>
      <c r="C517">
        <v>2</v>
      </c>
      <c r="D517">
        <v>1100</v>
      </c>
    </row>
    <row r="518" spans="1:4" x14ac:dyDescent="0.2">
      <c r="A518" t="s">
        <v>22</v>
      </c>
      <c r="B518" t="s">
        <v>9</v>
      </c>
      <c r="C518">
        <v>3</v>
      </c>
      <c r="D518">
        <v>1100</v>
      </c>
    </row>
    <row r="519" spans="1:4" x14ac:dyDescent="0.2">
      <c r="A519" t="s">
        <v>22</v>
      </c>
      <c r="B519" t="s">
        <v>9</v>
      </c>
      <c r="C519">
        <v>4</v>
      </c>
      <c r="D519">
        <v>1100</v>
      </c>
    </row>
    <row r="520" spans="1:4" x14ac:dyDescent="0.2">
      <c r="A520" t="s">
        <v>22</v>
      </c>
      <c r="B520" t="s">
        <v>9</v>
      </c>
      <c r="C520">
        <v>5</v>
      </c>
      <c r="D520">
        <v>1100</v>
      </c>
    </row>
    <row r="521" spans="1:4" x14ac:dyDescent="0.2">
      <c r="A521" t="s">
        <v>22</v>
      </c>
      <c r="B521" t="s">
        <v>9</v>
      </c>
      <c r="C521">
        <v>6</v>
      </c>
      <c r="D521">
        <v>1100</v>
      </c>
    </row>
    <row r="522" spans="1:4" x14ac:dyDescent="0.2">
      <c r="A522" t="s">
        <v>22</v>
      </c>
      <c r="B522" t="s">
        <v>9</v>
      </c>
      <c r="C522">
        <v>7</v>
      </c>
      <c r="D522">
        <v>1100</v>
      </c>
    </row>
    <row r="523" spans="1:4" x14ac:dyDescent="0.2">
      <c r="A523" t="s">
        <v>22</v>
      </c>
      <c r="B523" t="s">
        <v>9</v>
      </c>
      <c r="C523">
        <v>8</v>
      </c>
      <c r="D523">
        <v>1100</v>
      </c>
    </row>
    <row r="524" spans="1:4" x14ac:dyDescent="0.2">
      <c r="A524" t="s">
        <v>14</v>
      </c>
      <c r="B524" t="s">
        <v>9</v>
      </c>
      <c r="C524">
        <v>1</v>
      </c>
      <c r="D524">
        <v>600</v>
      </c>
    </row>
    <row r="525" spans="1:4" x14ac:dyDescent="0.2">
      <c r="A525" t="s">
        <v>14</v>
      </c>
      <c r="B525" t="s">
        <v>9</v>
      </c>
      <c r="C525">
        <v>2</v>
      </c>
      <c r="D525">
        <v>600</v>
      </c>
    </row>
    <row r="526" spans="1:4" x14ac:dyDescent="0.2">
      <c r="A526" t="s">
        <v>14</v>
      </c>
      <c r="B526" t="s">
        <v>9</v>
      </c>
      <c r="C526">
        <v>3</v>
      </c>
      <c r="D526">
        <v>600</v>
      </c>
    </row>
    <row r="527" spans="1:4" x14ac:dyDescent="0.2">
      <c r="A527" t="s">
        <v>14</v>
      </c>
      <c r="B527" t="s">
        <v>9</v>
      </c>
      <c r="C527">
        <v>4</v>
      </c>
      <c r="D527">
        <v>600</v>
      </c>
    </row>
    <row r="528" spans="1:4" x14ac:dyDescent="0.2">
      <c r="A528" t="s">
        <v>14</v>
      </c>
      <c r="B528" t="s">
        <v>9</v>
      </c>
      <c r="C528">
        <v>5</v>
      </c>
      <c r="D528">
        <v>600</v>
      </c>
    </row>
    <row r="529" spans="1:4" x14ac:dyDescent="0.2">
      <c r="A529" t="s">
        <v>14</v>
      </c>
      <c r="B529" t="s">
        <v>9</v>
      </c>
      <c r="C529">
        <v>6</v>
      </c>
      <c r="D529">
        <v>600</v>
      </c>
    </row>
    <row r="530" spans="1:4" x14ac:dyDescent="0.2">
      <c r="A530" t="s">
        <v>14</v>
      </c>
      <c r="B530" t="s">
        <v>9</v>
      </c>
      <c r="C530">
        <v>7</v>
      </c>
      <c r="D530">
        <v>600</v>
      </c>
    </row>
    <row r="531" spans="1:4" x14ac:dyDescent="0.2">
      <c r="A531" t="s">
        <v>14</v>
      </c>
      <c r="B531" t="s">
        <v>9</v>
      </c>
      <c r="C531">
        <v>8</v>
      </c>
      <c r="D531">
        <v>600</v>
      </c>
    </row>
    <row r="532" spans="1:4" x14ac:dyDescent="0.2">
      <c r="A532" t="s">
        <v>24</v>
      </c>
      <c r="B532" t="s">
        <v>9</v>
      </c>
      <c r="C532">
        <v>1</v>
      </c>
      <c r="D532">
        <v>2000</v>
      </c>
    </row>
    <row r="533" spans="1:4" x14ac:dyDescent="0.2">
      <c r="A533" t="s">
        <v>24</v>
      </c>
      <c r="B533" t="s">
        <v>9</v>
      </c>
      <c r="C533">
        <v>2</v>
      </c>
      <c r="D533">
        <v>2000</v>
      </c>
    </row>
    <row r="534" spans="1:4" x14ac:dyDescent="0.2">
      <c r="A534" t="s">
        <v>24</v>
      </c>
      <c r="B534" t="s">
        <v>9</v>
      </c>
      <c r="C534">
        <v>3</v>
      </c>
      <c r="D534">
        <v>2000</v>
      </c>
    </row>
    <row r="535" spans="1:4" x14ac:dyDescent="0.2">
      <c r="A535" t="s">
        <v>24</v>
      </c>
      <c r="B535" t="s">
        <v>9</v>
      </c>
      <c r="C535">
        <v>4</v>
      </c>
      <c r="D535">
        <v>2000</v>
      </c>
    </row>
    <row r="536" spans="1:4" x14ac:dyDescent="0.2">
      <c r="A536" t="s">
        <v>24</v>
      </c>
      <c r="B536" t="s">
        <v>9</v>
      </c>
      <c r="C536">
        <v>5</v>
      </c>
      <c r="D536">
        <v>2000</v>
      </c>
    </row>
    <row r="537" spans="1:4" x14ac:dyDescent="0.2">
      <c r="A537" t="s">
        <v>24</v>
      </c>
      <c r="B537" t="s">
        <v>9</v>
      </c>
      <c r="C537">
        <v>6</v>
      </c>
      <c r="D537">
        <v>2000</v>
      </c>
    </row>
    <row r="538" spans="1:4" x14ac:dyDescent="0.2">
      <c r="A538" t="s">
        <v>24</v>
      </c>
      <c r="B538" t="s">
        <v>9</v>
      </c>
      <c r="C538">
        <v>7</v>
      </c>
      <c r="D538">
        <v>2000</v>
      </c>
    </row>
    <row r="539" spans="1:4" x14ac:dyDescent="0.2">
      <c r="A539" t="s">
        <v>24</v>
      </c>
      <c r="B539" t="s">
        <v>9</v>
      </c>
      <c r="C539">
        <v>8</v>
      </c>
      <c r="D539">
        <v>2000</v>
      </c>
    </row>
    <row r="540" spans="1:4" x14ac:dyDescent="0.2">
      <c r="A540" t="s">
        <v>11</v>
      </c>
      <c r="B540" t="s">
        <v>9</v>
      </c>
      <c r="C540">
        <v>1</v>
      </c>
      <c r="D540">
        <v>0</v>
      </c>
    </row>
    <row r="541" spans="1:4" x14ac:dyDescent="0.2">
      <c r="A541" t="s">
        <v>11</v>
      </c>
      <c r="B541" t="s">
        <v>9</v>
      </c>
      <c r="C541">
        <v>2</v>
      </c>
      <c r="D541">
        <v>0</v>
      </c>
    </row>
    <row r="542" spans="1:4" x14ac:dyDescent="0.2">
      <c r="A542" t="s">
        <v>11</v>
      </c>
      <c r="B542" t="s">
        <v>9</v>
      </c>
      <c r="C542">
        <v>3</v>
      </c>
      <c r="D542">
        <v>0</v>
      </c>
    </row>
    <row r="543" spans="1:4" x14ac:dyDescent="0.2">
      <c r="A543" t="s">
        <v>11</v>
      </c>
      <c r="B543" t="s">
        <v>9</v>
      </c>
      <c r="C543">
        <v>4</v>
      </c>
      <c r="D543">
        <v>0</v>
      </c>
    </row>
    <row r="544" spans="1:4" x14ac:dyDescent="0.2">
      <c r="A544" t="s">
        <v>11</v>
      </c>
      <c r="B544" t="s">
        <v>9</v>
      </c>
      <c r="C544">
        <v>5</v>
      </c>
      <c r="D544">
        <v>0</v>
      </c>
    </row>
    <row r="545" spans="1:4" x14ac:dyDescent="0.2">
      <c r="A545" t="s">
        <v>11</v>
      </c>
      <c r="B545" t="s">
        <v>9</v>
      </c>
      <c r="C545">
        <v>6</v>
      </c>
      <c r="D545">
        <v>0</v>
      </c>
    </row>
    <row r="546" spans="1:4" x14ac:dyDescent="0.2">
      <c r="A546" t="s">
        <v>11</v>
      </c>
      <c r="B546" t="s">
        <v>9</v>
      </c>
      <c r="C546">
        <v>7</v>
      </c>
      <c r="D546">
        <v>0</v>
      </c>
    </row>
    <row r="547" spans="1:4" x14ac:dyDescent="0.2">
      <c r="A547" t="s">
        <v>11</v>
      </c>
      <c r="B547" t="s">
        <v>9</v>
      </c>
      <c r="C547">
        <v>8</v>
      </c>
      <c r="D547">
        <v>0</v>
      </c>
    </row>
    <row r="548" spans="1:4" x14ac:dyDescent="0.2">
      <c r="A548" t="s">
        <v>11</v>
      </c>
      <c r="B548" t="s">
        <v>10</v>
      </c>
      <c r="C548">
        <v>1</v>
      </c>
      <c r="D548">
        <v>730</v>
      </c>
    </row>
    <row r="549" spans="1:4" x14ac:dyDescent="0.2">
      <c r="A549" t="s">
        <v>11</v>
      </c>
      <c r="B549" t="s">
        <v>10</v>
      </c>
      <c r="C549">
        <v>2</v>
      </c>
      <c r="D549">
        <v>730</v>
      </c>
    </row>
    <row r="550" spans="1:4" x14ac:dyDescent="0.2">
      <c r="A550" t="s">
        <v>11</v>
      </c>
      <c r="B550" t="s">
        <v>10</v>
      </c>
      <c r="C550">
        <v>3</v>
      </c>
      <c r="D550">
        <v>730</v>
      </c>
    </row>
    <row r="551" spans="1:4" x14ac:dyDescent="0.2">
      <c r="A551" t="s">
        <v>11</v>
      </c>
      <c r="B551" t="s">
        <v>10</v>
      </c>
      <c r="C551">
        <v>4</v>
      </c>
      <c r="D551">
        <v>730</v>
      </c>
    </row>
    <row r="552" spans="1:4" x14ac:dyDescent="0.2">
      <c r="A552" t="s">
        <v>11</v>
      </c>
      <c r="B552" t="s">
        <v>10</v>
      </c>
      <c r="C552">
        <v>5</v>
      </c>
      <c r="D552">
        <v>730</v>
      </c>
    </row>
    <row r="553" spans="1:4" x14ac:dyDescent="0.2">
      <c r="A553" t="s">
        <v>11</v>
      </c>
      <c r="B553" t="s">
        <v>10</v>
      </c>
      <c r="C553">
        <v>6</v>
      </c>
      <c r="D553">
        <v>730</v>
      </c>
    </row>
    <row r="554" spans="1:4" x14ac:dyDescent="0.2">
      <c r="A554" t="s">
        <v>11</v>
      </c>
      <c r="B554" t="s">
        <v>10</v>
      </c>
      <c r="C554">
        <v>7</v>
      </c>
      <c r="D554">
        <v>730</v>
      </c>
    </row>
    <row r="555" spans="1:4" x14ac:dyDescent="0.2">
      <c r="A555" t="s">
        <v>11</v>
      </c>
      <c r="B555" t="s">
        <v>10</v>
      </c>
      <c r="C555">
        <v>8</v>
      </c>
      <c r="D555">
        <v>730</v>
      </c>
    </row>
    <row r="556" spans="1:4" x14ac:dyDescent="0.2">
      <c r="A556" t="s">
        <v>27</v>
      </c>
      <c r="B556" t="s">
        <v>30</v>
      </c>
      <c r="C556">
        <v>1</v>
      </c>
      <c r="D556">
        <v>0</v>
      </c>
    </row>
    <row r="557" spans="1:4" x14ac:dyDescent="0.2">
      <c r="A557" t="s">
        <v>27</v>
      </c>
      <c r="B557" t="s">
        <v>30</v>
      </c>
      <c r="C557">
        <v>2</v>
      </c>
      <c r="D557">
        <v>0</v>
      </c>
    </row>
    <row r="558" spans="1:4" x14ac:dyDescent="0.2">
      <c r="A558" t="s">
        <v>27</v>
      </c>
      <c r="B558" t="s">
        <v>30</v>
      </c>
      <c r="C558">
        <v>3</v>
      </c>
      <c r="D558">
        <v>0</v>
      </c>
    </row>
    <row r="559" spans="1:4" x14ac:dyDescent="0.2">
      <c r="A559" t="s">
        <v>27</v>
      </c>
      <c r="B559" t="s">
        <v>30</v>
      </c>
      <c r="C559">
        <v>4</v>
      </c>
      <c r="D559">
        <v>0</v>
      </c>
    </row>
    <row r="560" spans="1:4" x14ac:dyDescent="0.2">
      <c r="A560" t="s">
        <v>27</v>
      </c>
      <c r="B560" t="s">
        <v>30</v>
      </c>
      <c r="C560">
        <v>5</v>
      </c>
      <c r="D560">
        <v>0</v>
      </c>
    </row>
    <row r="561" spans="1:4" x14ac:dyDescent="0.2">
      <c r="A561" t="s">
        <v>27</v>
      </c>
      <c r="B561" t="s">
        <v>30</v>
      </c>
      <c r="C561">
        <v>6</v>
      </c>
      <c r="D561">
        <v>0</v>
      </c>
    </row>
    <row r="562" spans="1:4" x14ac:dyDescent="0.2">
      <c r="A562" t="s">
        <v>27</v>
      </c>
      <c r="B562" t="s">
        <v>30</v>
      </c>
      <c r="C562">
        <v>7</v>
      </c>
      <c r="D562">
        <v>0</v>
      </c>
    </row>
    <row r="563" spans="1:4" x14ac:dyDescent="0.2">
      <c r="A563" t="s">
        <v>27</v>
      </c>
      <c r="B563" t="s">
        <v>30</v>
      </c>
      <c r="C563">
        <v>8</v>
      </c>
      <c r="D563">
        <v>0</v>
      </c>
    </row>
    <row r="564" spans="1:4" x14ac:dyDescent="0.2">
      <c r="A564" t="s">
        <v>30</v>
      </c>
      <c r="B564" t="s">
        <v>36</v>
      </c>
      <c r="C564">
        <v>1</v>
      </c>
      <c r="D564">
        <v>1500</v>
      </c>
    </row>
    <row r="565" spans="1:4" x14ac:dyDescent="0.2">
      <c r="A565" t="s">
        <v>30</v>
      </c>
      <c r="B565" t="s">
        <v>36</v>
      </c>
      <c r="C565">
        <v>2</v>
      </c>
      <c r="D565">
        <v>1500</v>
      </c>
    </row>
    <row r="566" spans="1:4" x14ac:dyDescent="0.2">
      <c r="A566" t="s">
        <v>30</v>
      </c>
      <c r="B566" t="s">
        <v>36</v>
      </c>
      <c r="C566">
        <v>3</v>
      </c>
      <c r="D566">
        <v>1500</v>
      </c>
    </row>
    <row r="567" spans="1:4" x14ac:dyDescent="0.2">
      <c r="A567" t="s">
        <v>30</v>
      </c>
      <c r="B567" t="s">
        <v>36</v>
      </c>
      <c r="C567">
        <v>4</v>
      </c>
      <c r="D567">
        <v>1500</v>
      </c>
    </row>
    <row r="568" spans="1:4" x14ac:dyDescent="0.2">
      <c r="A568" t="s">
        <v>30</v>
      </c>
      <c r="B568" t="s">
        <v>36</v>
      </c>
      <c r="C568">
        <v>5</v>
      </c>
      <c r="D568">
        <v>1500</v>
      </c>
    </row>
    <row r="569" spans="1:4" x14ac:dyDescent="0.2">
      <c r="A569" t="s">
        <v>30</v>
      </c>
      <c r="B569" t="s">
        <v>36</v>
      </c>
      <c r="C569">
        <v>6</v>
      </c>
      <c r="D569">
        <v>1500</v>
      </c>
    </row>
    <row r="570" spans="1:4" x14ac:dyDescent="0.2">
      <c r="A570" t="s">
        <v>30</v>
      </c>
      <c r="B570" t="s">
        <v>36</v>
      </c>
      <c r="C570">
        <v>7</v>
      </c>
      <c r="D570">
        <v>1500</v>
      </c>
    </row>
    <row r="571" spans="1:4" x14ac:dyDescent="0.2">
      <c r="A571" t="s">
        <v>30</v>
      </c>
      <c r="B571" t="s">
        <v>36</v>
      </c>
      <c r="C571">
        <v>8</v>
      </c>
      <c r="D571">
        <v>1500</v>
      </c>
    </row>
    <row r="572" spans="1:4" x14ac:dyDescent="0.2">
      <c r="A572" t="s">
        <v>23</v>
      </c>
      <c r="B572" t="s">
        <v>36</v>
      </c>
      <c r="C572">
        <v>1</v>
      </c>
      <c r="D572">
        <v>500</v>
      </c>
    </row>
    <row r="573" spans="1:4" x14ac:dyDescent="0.2">
      <c r="A573" t="s">
        <v>23</v>
      </c>
      <c r="B573" t="s">
        <v>36</v>
      </c>
      <c r="C573">
        <v>2</v>
      </c>
      <c r="D573">
        <v>500</v>
      </c>
    </row>
    <row r="574" spans="1:4" x14ac:dyDescent="0.2">
      <c r="A574" t="s">
        <v>23</v>
      </c>
      <c r="B574" t="s">
        <v>36</v>
      </c>
      <c r="C574">
        <v>3</v>
      </c>
      <c r="D574">
        <v>500</v>
      </c>
    </row>
    <row r="575" spans="1:4" x14ac:dyDescent="0.2">
      <c r="A575" t="s">
        <v>23</v>
      </c>
      <c r="B575" t="s">
        <v>36</v>
      </c>
      <c r="C575">
        <v>4</v>
      </c>
      <c r="D575">
        <v>500</v>
      </c>
    </row>
    <row r="576" spans="1:4" x14ac:dyDescent="0.2">
      <c r="A576" t="s">
        <v>23</v>
      </c>
      <c r="B576" t="s">
        <v>36</v>
      </c>
      <c r="C576">
        <v>5</v>
      </c>
      <c r="D576">
        <v>500</v>
      </c>
    </row>
    <row r="577" spans="1:4" x14ac:dyDescent="0.2">
      <c r="A577" t="s">
        <v>23</v>
      </c>
      <c r="B577" t="s">
        <v>36</v>
      </c>
      <c r="C577">
        <v>6</v>
      </c>
      <c r="D577">
        <v>500</v>
      </c>
    </row>
    <row r="578" spans="1:4" x14ac:dyDescent="0.2">
      <c r="A578" t="s">
        <v>23</v>
      </c>
      <c r="B578" t="s">
        <v>36</v>
      </c>
      <c r="C578">
        <v>7</v>
      </c>
      <c r="D578">
        <v>500</v>
      </c>
    </row>
    <row r="579" spans="1:4" x14ac:dyDescent="0.2">
      <c r="A579" t="s">
        <v>23</v>
      </c>
      <c r="B579" t="s">
        <v>36</v>
      </c>
      <c r="C579">
        <v>8</v>
      </c>
      <c r="D579">
        <v>500</v>
      </c>
    </row>
    <row r="580" spans="1:4" x14ac:dyDescent="0.2">
      <c r="A580" t="s">
        <v>27</v>
      </c>
      <c r="B580" t="s">
        <v>36</v>
      </c>
      <c r="C580">
        <v>1</v>
      </c>
      <c r="D580">
        <v>700</v>
      </c>
    </row>
    <row r="581" spans="1:4" x14ac:dyDescent="0.2">
      <c r="A581" t="s">
        <v>27</v>
      </c>
      <c r="B581" t="s">
        <v>36</v>
      </c>
      <c r="C581">
        <v>2</v>
      </c>
      <c r="D581">
        <v>700</v>
      </c>
    </row>
    <row r="582" spans="1:4" x14ac:dyDescent="0.2">
      <c r="A582" t="s">
        <v>27</v>
      </c>
      <c r="B582" t="s">
        <v>36</v>
      </c>
      <c r="C582">
        <v>3</v>
      </c>
      <c r="D582">
        <v>700</v>
      </c>
    </row>
    <row r="583" spans="1:4" x14ac:dyDescent="0.2">
      <c r="A583" t="s">
        <v>27</v>
      </c>
      <c r="B583" t="s">
        <v>36</v>
      </c>
      <c r="C583">
        <v>4</v>
      </c>
      <c r="D583">
        <v>700</v>
      </c>
    </row>
    <row r="584" spans="1:4" x14ac:dyDescent="0.2">
      <c r="A584" t="s">
        <v>27</v>
      </c>
      <c r="B584" t="s">
        <v>36</v>
      </c>
      <c r="C584">
        <v>5</v>
      </c>
      <c r="D584">
        <v>700</v>
      </c>
    </row>
    <row r="585" spans="1:4" x14ac:dyDescent="0.2">
      <c r="A585" t="s">
        <v>27</v>
      </c>
      <c r="B585" t="s">
        <v>36</v>
      </c>
      <c r="C585">
        <v>6</v>
      </c>
      <c r="D585">
        <v>700</v>
      </c>
    </row>
    <row r="586" spans="1:4" x14ac:dyDescent="0.2">
      <c r="A586" t="s">
        <v>27</v>
      </c>
      <c r="B586" t="s">
        <v>36</v>
      </c>
      <c r="C586">
        <v>7</v>
      </c>
      <c r="D586">
        <v>700</v>
      </c>
    </row>
    <row r="587" spans="1:4" x14ac:dyDescent="0.2">
      <c r="A587" t="s">
        <v>27</v>
      </c>
      <c r="B587" t="s">
        <v>36</v>
      </c>
      <c r="C587">
        <v>8</v>
      </c>
      <c r="D587">
        <v>700</v>
      </c>
    </row>
    <row r="588" spans="1:4" x14ac:dyDescent="0.2">
      <c r="A588" t="s">
        <v>14</v>
      </c>
      <c r="B588" t="s">
        <v>21</v>
      </c>
      <c r="C588">
        <v>1</v>
      </c>
      <c r="D588">
        <v>800</v>
      </c>
    </row>
    <row r="589" spans="1:4" x14ac:dyDescent="0.2">
      <c r="A589" t="s">
        <v>14</v>
      </c>
      <c r="B589" t="s">
        <v>21</v>
      </c>
      <c r="C589">
        <v>2</v>
      </c>
      <c r="D589">
        <v>800</v>
      </c>
    </row>
    <row r="590" spans="1:4" x14ac:dyDescent="0.2">
      <c r="A590" t="s">
        <v>14</v>
      </c>
      <c r="B590" t="s">
        <v>21</v>
      </c>
      <c r="C590">
        <v>3</v>
      </c>
      <c r="D590">
        <v>800</v>
      </c>
    </row>
    <row r="591" spans="1:4" x14ac:dyDescent="0.2">
      <c r="A591" t="s">
        <v>14</v>
      </c>
      <c r="B591" t="s">
        <v>21</v>
      </c>
      <c r="C591">
        <v>4</v>
      </c>
      <c r="D591">
        <v>800</v>
      </c>
    </row>
    <row r="592" spans="1:4" x14ac:dyDescent="0.2">
      <c r="A592" t="s">
        <v>14</v>
      </c>
      <c r="B592" t="s">
        <v>21</v>
      </c>
      <c r="C592">
        <v>5</v>
      </c>
      <c r="D592">
        <v>800</v>
      </c>
    </row>
    <row r="593" spans="1:4" x14ac:dyDescent="0.2">
      <c r="A593" t="s">
        <v>14</v>
      </c>
      <c r="B593" t="s">
        <v>21</v>
      </c>
      <c r="C593">
        <v>6</v>
      </c>
      <c r="D593">
        <v>800</v>
      </c>
    </row>
    <row r="594" spans="1:4" x14ac:dyDescent="0.2">
      <c r="A594" t="s">
        <v>14</v>
      </c>
      <c r="B594" t="s">
        <v>21</v>
      </c>
      <c r="C594">
        <v>7</v>
      </c>
      <c r="D594">
        <v>800</v>
      </c>
    </row>
    <row r="595" spans="1:4" x14ac:dyDescent="0.2">
      <c r="A595" t="s">
        <v>14</v>
      </c>
      <c r="B595" t="s">
        <v>21</v>
      </c>
      <c r="C595">
        <v>8</v>
      </c>
      <c r="D595">
        <v>800</v>
      </c>
    </row>
    <row r="596" spans="1:4" x14ac:dyDescent="0.2">
      <c r="A596" t="s">
        <v>189</v>
      </c>
      <c r="B596" t="s">
        <v>18</v>
      </c>
      <c r="C596">
        <v>1</v>
      </c>
      <c r="D596">
        <v>1483.5</v>
      </c>
    </row>
    <row r="597" spans="1:4" x14ac:dyDescent="0.2">
      <c r="A597" t="s">
        <v>189</v>
      </c>
      <c r="B597" t="s">
        <v>18</v>
      </c>
      <c r="C597">
        <v>2</v>
      </c>
      <c r="D597">
        <v>1483.5</v>
      </c>
    </row>
    <row r="598" spans="1:4" x14ac:dyDescent="0.2">
      <c r="A598" t="s">
        <v>189</v>
      </c>
      <c r="B598" t="s">
        <v>18</v>
      </c>
      <c r="C598">
        <v>3</v>
      </c>
      <c r="D598">
        <v>1483.5</v>
      </c>
    </row>
    <row r="599" spans="1:4" x14ac:dyDescent="0.2">
      <c r="A599" t="s">
        <v>189</v>
      </c>
      <c r="B599" t="s">
        <v>18</v>
      </c>
      <c r="C599">
        <v>4</v>
      </c>
      <c r="D599">
        <v>1483.5</v>
      </c>
    </row>
    <row r="600" spans="1:4" x14ac:dyDescent="0.2">
      <c r="A600" t="s">
        <v>189</v>
      </c>
      <c r="B600" t="s">
        <v>18</v>
      </c>
      <c r="C600">
        <v>5</v>
      </c>
      <c r="D600">
        <v>1483.5</v>
      </c>
    </row>
    <row r="601" spans="1:4" x14ac:dyDescent="0.2">
      <c r="A601" t="s">
        <v>189</v>
      </c>
      <c r="B601" t="s">
        <v>18</v>
      </c>
      <c r="C601">
        <v>6</v>
      </c>
      <c r="D601">
        <v>1483.5</v>
      </c>
    </row>
    <row r="602" spans="1:4" x14ac:dyDescent="0.2">
      <c r="A602" t="s">
        <v>189</v>
      </c>
      <c r="B602" t="s">
        <v>18</v>
      </c>
      <c r="C602">
        <v>7</v>
      </c>
      <c r="D602">
        <v>1483.5</v>
      </c>
    </row>
    <row r="603" spans="1:4" x14ac:dyDescent="0.2">
      <c r="A603" t="s">
        <v>189</v>
      </c>
      <c r="B603" t="s">
        <v>18</v>
      </c>
      <c r="C603">
        <v>8</v>
      </c>
      <c r="D603">
        <v>1483.5</v>
      </c>
    </row>
    <row r="604" spans="1:4" x14ac:dyDescent="0.2">
      <c r="A604" t="s">
        <v>195</v>
      </c>
      <c r="B604" t="s">
        <v>18</v>
      </c>
      <c r="C604">
        <v>1</v>
      </c>
      <c r="D604">
        <v>600</v>
      </c>
    </row>
    <row r="605" spans="1:4" x14ac:dyDescent="0.2">
      <c r="A605" t="s">
        <v>195</v>
      </c>
      <c r="B605" t="s">
        <v>18</v>
      </c>
      <c r="C605">
        <v>2</v>
      </c>
      <c r="D605">
        <v>600</v>
      </c>
    </row>
    <row r="606" spans="1:4" x14ac:dyDescent="0.2">
      <c r="A606" t="s">
        <v>195</v>
      </c>
      <c r="B606" t="s">
        <v>18</v>
      </c>
      <c r="C606">
        <v>3</v>
      </c>
      <c r="D606">
        <v>600</v>
      </c>
    </row>
    <row r="607" spans="1:4" x14ac:dyDescent="0.2">
      <c r="A607" t="s">
        <v>195</v>
      </c>
      <c r="B607" t="s">
        <v>18</v>
      </c>
      <c r="C607">
        <v>4</v>
      </c>
      <c r="D607">
        <v>600</v>
      </c>
    </row>
    <row r="608" spans="1:4" x14ac:dyDescent="0.2">
      <c r="A608" t="s">
        <v>195</v>
      </c>
      <c r="B608" t="s">
        <v>18</v>
      </c>
      <c r="C608">
        <v>5</v>
      </c>
      <c r="D608">
        <v>600</v>
      </c>
    </row>
    <row r="609" spans="1:5" x14ac:dyDescent="0.2">
      <c r="A609" t="s">
        <v>195</v>
      </c>
      <c r="B609" t="s">
        <v>18</v>
      </c>
      <c r="C609">
        <v>6</v>
      </c>
      <c r="D609">
        <v>600</v>
      </c>
    </row>
    <row r="610" spans="1:5" x14ac:dyDescent="0.2">
      <c r="A610" t="s">
        <v>195</v>
      </c>
      <c r="B610" t="s">
        <v>18</v>
      </c>
      <c r="C610">
        <v>7</v>
      </c>
      <c r="D610">
        <v>600</v>
      </c>
      <c r="E610" t="s">
        <v>67</v>
      </c>
    </row>
    <row r="611" spans="1:5" x14ac:dyDescent="0.2">
      <c r="A611" t="s">
        <v>195</v>
      </c>
      <c r="B611" t="s">
        <v>18</v>
      </c>
      <c r="C611">
        <v>8</v>
      </c>
      <c r="D611">
        <v>600</v>
      </c>
    </row>
    <row r="612" spans="1:5" x14ac:dyDescent="0.2">
      <c r="A612" t="s">
        <v>190</v>
      </c>
      <c r="B612" t="s">
        <v>18</v>
      </c>
      <c r="C612">
        <v>1</v>
      </c>
      <c r="D612">
        <v>357</v>
      </c>
    </row>
    <row r="613" spans="1:5" x14ac:dyDescent="0.2">
      <c r="A613" t="s">
        <v>190</v>
      </c>
      <c r="B613" t="s">
        <v>18</v>
      </c>
      <c r="C613">
        <v>2</v>
      </c>
      <c r="D613">
        <v>357</v>
      </c>
    </row>
    <row r="614" spans="1:5" x14ac:dyDescent="0.2">
      <c r="A614" t="s">
        <v>190</v>
      </c>
      <c r="B614" t="s">
        <v>18</v>
      </c>
      <c r="C614">
        <v>3</v>
      </c>
      <c r="D614">
        <v>357</v>
      </c>
    </row>
    <row r="615" spans="1:5" x14ac:dyDescent="0.2">
      <c r="A615" t="s">
        <v>190</v>
      </c>
      <c r="B615" t="s">
        <v>18</v>
      </c>
      <c r="C615">
        <v>4</v>
      </c>
      <c r="D615">
        <v>357</v>
      </c>
    </row>
    <row r="616" spans="1:5" x14ac:dyDescent="0.2">
      <c r="A616" t="s">
        <v>190</v>
      </c>
      <c r="B616" t="s">
        <v>18</v>
      </c>
      <c r="C616">
        <v>5</v>
      </c>
      <c r="D616">
        <v>357</v>
      </c>
    </row>
    <row r="617" spans="1:5" x14ac:dyDescent="0.2">
      <c r="A617" t="s">
        <v>190</v>
      </c>
      <c r="B617" t="s">
        <v>18</v>
      </c>
      <c r="C617">
        <v>6</v>
      </c>
      <c r="D617">
        <v>357</v>
      </c>
    </row>
    <row r="618" spans="1:5" x14ac:dyDescent="0.2">
      <c r="A618" t="s">
        <v>190</v>
      </c>
      <c r="B618" t="s">
        <v>18</v>
      </c>
      <c r="C618">
        <v>7</v>
      </c>
      <c r="D618">
        <v>357</v>
      </c>
    </row>
    <row r="619" spans="1:5" x14ac:dyDescent="0.2">
      <c r="A619" t="s">
        <v>190</v>
      </c>
      <c r="B619" t="s">
        <v>18</v>
      </c>
      <c r="C619">
        <v>8</v>
      </c>
      <c r="D619">
        <v>357</v>
      </c>
    </row>
    <row r="620" spans="1:5" x14ac:dyDescent="0.2">
      <c r="A620" t="s">
        <v>26</v>
      </c>
      <c r="B620" t="s">
        <v>18</v>
      </c>
      <c r="C620">
        <v>1</v>
      </c>
      <c r="D620">
        <v>723</v>
      </c>
    </row>
    <row r="621" spans="1:5" x14ac:dyDescent="0.2">
      <c r="A621" t="s">
        <v>26</v>
      </c>
      <c r="B621" t="s">
        <v>18</v>
      </c>
      <c r="C621">
        <v>2</v>
      </c>
      <c r="D621">
        <v>723</v>
      </c>
    </row>
    <row r="622" spans="1:5" x14ac:dyDescent="0.2">
      <c r="A622" t="s">
        <v>26</v>
      </c>
      <c r="B622" t="s">
        <v>18</v>
      </c>
      <c r="C622">
        <v>3</v>
      </c>
      <c r="D622">
        <v>723</v>
      </c>
    </row>
    <row r="623" spans="1:5" x14ac:dyDescent="0.2">
      <c r="A623" t="s">
        <v>26</v>
      </c>
      <c r="B623" t="s">
        <v>18</v>
      </c>
      <c r="C623">
        <v>4</v>
      </c>
      <c r="D623">
        <v>723</v>
      </c>
    </row>
    <row r="624" spans="1:5" x14ac:dyDescent="0.2">
      <c r="A624" t="s">
        <v>26</v>
      </c>
      <c r="B624" t="s">
        <v>18</v>
      </c>
      <c r="C624">
        <v>5</v>
      </c>
      <c r="D624">
        <v>723</v>
      </c>
    </row>
    <row r="625" spans="1:4" x14ac:dyDescent="0.2">
      <c r="A625" t="s">
        <v>26</v>
      </c>
      <c r="B625" t="s">
        <v>18</v>
      </c>
      <c r="C625">
        <v>6</v>
      </c>
      <c r="D625">
        <v>723</v>
      </c>
    </row>
    <row r="626" spans="1:4" x14ac:dyDescent="0.2">
      <c r="A626" t="s">
        <v>26</v>
      </c>
      <c r="B626" t="s">
        <v>18</v>
      </c>
      <c r="C626">
        <v>7</v>
      </c>
      <c r="D626">
        <v>723</v>
      </c>
    </row>
    <row r="627" spans="1:4" x14ac:dyDescent="0.2">
      <c r="A627" t="s">
        <v>26</v>
      </c>
      <c r="B627" t="s">
        <v>18</v>
      </c>
      <c r="C627">
        <v>8</v>
      </c>
      <c r="D627">
        <v>723</v>
      </c>
    </row>
    <row r="628" spans="1:4" x14ac:dyDescent="0.2">
      <c r="A628" t="s">
        <v>26</v>
      </c>
      <c r="B628" t="s">
        <v>37</v>
      </c>
      <c r="C628">
        <v>1</v>
      </c>
      <c r="D628">
        <v>3500</v>
      </c>
    </row>
    <row r="629" spans="1:4" x14ac:dyDescent="0.2">
      <c r="A629" t="s">
        <v>26</v>
      </c>
      <c r="B629" t="s">
        <v>37</v>
      </c>
      <c r="C629">
        <v>2</v>
      </c>
      <c r="D629">
        <v>3500</v>
      </c>
    </row>
    <row r="630" spans="1:4" x14ac:dyDescent="0.2">
      <c r="A630" t="s">
        <v>26</v>
      </c>
      <c r="B630" t="s">
        <v>37</v>
      </c>
      <c r="C630">
        <v>3</v>
      </c>
      <c r="D630">
        <v>3500</v>
      </c>
    </row>
    <row r="631" spans="1:4" x14ac:dyDescent="0.2">
      <c r="A631" t="s">
        <v>26</v>
      </c>
      <c r="B631" t="s">
        <v>37</v>
      </c>
      <c r="C631">
        <v>4</v>
      </c>
      <c r="D631">
        <v>3500</v>
      </c>
    </row>
    <row r="632" spans="1:4" x14ac:dyDescent="0.2">
      <c r="A632" t="s">
        <v>26</v>
      </c>
      <c r="B632" t="s">
        <v>37</v>
      </c>
      <c r="C632">
        <v>5</v>
      </c>
      <c r="D632">
        <v>3500</v>
      </c>
    </row>
    <row r="633" spans="1:4" x14ac:dyDescent="0.2">
      <c r="A633" t="s">
        <v>26</v>
      </c>
      <c r="B633" t="s">
        <v>37</v>
      </c>
      <c r="C633">
        <v>6</v>
      </c>
      <c r="D633">
        <v>3500</v>
      </c>
    </row>
    <row r="634" spans="1:4" x14ac:dyDescent="0.2">
      <c r="A634" t="s">
        <v>26</v>
      </c>
      <c r="B634" t="s">
        <v>37</v>
      </c>
      <c r="C634">
        <v>7</v>
      </c>
      <c r="D634">
        <v>3500</v>
      </c>
    </row>
    <row r="635" spans="1:4" x14ac:dyDescent="0.2">
      <c r="A635" t="s">
        <v>26</v>
      </c>
      <c r="B635" t="s">
        <v>37</v>
      </c>
      <c r="C635">
        <v>8</v>
      </c>
      <c r="D635">
        <v>3500</v>
      </c>
    </row>
    <row r="636" spans="1:4" x14ac:dyDescent="0.2">
      <c r="A636" t="s">
        <v>39</v>
      </c>
      <c r="B636" t="s">
        <v>37</v>
      </c>
      <c r="C636">
        <v>1</v>
      </c>
      <c r="D636">
        <v>500</v>
      </c>
    </row>
    <row r="637" spans="1:4" x14ac:dyDescent="0.2">
      <c r="A637" t="s">
        <v>39</v>
      </c>
      <c r="B637" t="s">
        <v>37</v>
      </c>
      <c r="C637">
        <v>2</v>
      </c>
      <c r="D637">
        <v>500</v>
      </c>
    </row>
    <row r="638" spans="1:4" x14ac:dyDescent="0.2">
      <c r="A638" t="s">
        <v>39</v>
      </c>
      <c r="B638" t="s">
        <v>37</v>
      </c>
      <c r="C638">
        <v>3</v>
      </c>
      <c r="D638">
        <v>500</v>
      </c>
    </row>
    <row r="639" spans="1:4" x14ac:dyDescent="0.2">
      <c r="A639" t="s">
        <v>39</v>
      </c>
      <c r="B639" t="s">
        <v>37</v>
      </c>
      <c r="C639">
        <v>4</v>
      </c>
      <c r="D639">
        <v>500</v>
      </c>
    </row>
    <row r="640" spans="1:4" x14ac:dyDescent="0.2">
      <c r="A640" t="s">
        <v>39</v>
      </c>
      <c r="B640" t="s">
        <v>37</v>
      </c>
      <c r="C640">
        <v>5</v>
      </c>
      <c r="D640">
        <v>500</v>
      </c>
    </row>
    <row r="641" spans="1:4" x14ac:dyDescent="0.2">
      <c r="A641" t="s">
        <v>39</v>
      </c>
      <c r="B641" t="s">
        <v>37</v>
      </c>
      <c r="C641">
        <v>6</v>
      </c>
      <c r="D641">
        <v>500</v>
      </c>
    </row>
    <row r="642" spans="1:4" x14ac:dyDescent="0.2">
      <c r="A642" t="s">
        <v>39</v>
      </c>
      <c r="B642" t="s">
        <v>37</v>
      </c>
      <c r="C642">
        <v>7</v>
      </c>
      <c r="D642">
        <v>500</v>
      </c>
    </row>
    <row r="643" spans="1:4" x14ac:dyDescent="0.2">
      <c r="A643" t="s">
        <v>39</v>
      </c>
      <c r="B643" t="s">
        <v>37</v>
      </c>
      <c r="C643">
        <v>8</v>
      </c>
      <c r="D643">
        <v>500</v>
      </c>
    </row>
    <row r="644" spans="1:4" x14ac:dyDescent="0.2">
      <c r="A644" t="s">
        <v>38</v>
      </c>
      <c r="B644" t="s">
        <v>37</v>
      </c>
      <c r="C644">
        <v>1</v>
      </c>
      <c r="D644">
        <v>3900</v>
      </c>
    </row>
    <row r="645" spans="1:4" x14ac:dyDescent="0.2">
      <c r="A645" t="s">
        <v>38</v>
      </c>
      <c r="B645" t="s">
        <v>37</v>
      </c>
      <c r="C645">
        <v>2</v>
      </c>
      <c r="D645">
        <v>3900</v>
      </c>
    </row>
    <row r="646" spans="1:4" x14ac:dyDescent="0.2">
      <c r="A646" t="s">
        <v>38</v>
      </c>
      <c r="B646" t="s">
        <v>37</v>
      </c>
      <c r="C646">
        <v>3</v>
      </c>
      <c r="D646">
        <v>3900</v>
      </c>
    </row>
    <row r="647" spans="1:4" x14ac:dyDescent="0.2">
      <c r="A647" t="s">
        <v>38</v>
      </c>
      <c r="B647" t="s">
        <v>37</v>
      </c>
      <c r="C647">
        <v>4</v>
      </c>
      <c r="D647">
        <v>3900</v>
      </c>
    </row>
    <row r="648" spans="1:4" x14ac:dyDescent="0.2">
      <c r="A648" t="s">
        <v>38</v>
      </c>
      <c r="B648" t="s">
        <v>37</v>
      </c>
      <c r="C648">
        <v>5</v>
      </c>
      <c r="D648">
        <v>3900</v>
      </c>
    </row>
    <row r="649" spans="1:4" x14ac:dyDescent="0.2">
      <c r="A649" t="s">
        <v>38</v>
      </c>
      <c r="B649" t="s">
        <v>37</v>
      </c>
      <c r="C649">
        <v>6</v>
      </c>
      <c r="D649">
        <v>3900</v>
      </c>
    </row>
    <row r="650" spans="1:4" x14ac:dyDescent="0.2">
      <c r="A650" t="s">
        <v>38</v>
      </c>
      <c r="B650" t="s">
        <v>37</v>
      </c>
      <c r="C650">
        <v>7</v>
      </c>
      <c r="D650">
        <v>3900</v>
      </c>
    </row>
    <row r="651" spans="1:4" x14ac:dyDescent="0.2">
      <c r="A651" t="s">
        <v>38</v>
      </c>
      <c r="B651" t="s">
        <v>37</v>
      </c>
      <c r="C651">
        <v>8</v>
      </c>
      <c r="D651">
        <v>3900</v>
      </c>
    </row>
    <row r="652" spans="1:4" x14ac:dyDescent="0.2">
      <c r="A652" t="s">
        <v>27</v>
      </c>
      <c r="B652" t="s">
        <v>37</v>
      </c>
      <c r="C652">
        <v>1</v>
      </c>
      <c r="D652">
        <v>2145</v>
      </c>
    </row>
    <row r="653" spans="1:4" x14ac:dyDescent="0.2">
      <c r="A653" t="s">
        <v>27</v>
      </c>
      <c r="B653" t="s">
        <v>37</v>
      </c>
      <c r="C653">
        <v>2</v>
      </c>
      <c r="D653">
        <v>2145</v>
      </c>
    </row>
    <row r="654" spans="1:4" x14ac:dyDescent="0.2">
      <c r="A654" t="s">
        <v>27</v>
      </c>
      <c r="B654" t="s">
        <v>37</v>
      </c>
      <c r="C654">
        <v>3</v>
      </c>
      <c r="D654">
        <v>2145</v>
      </c>
    </row>
    <row r="655" spans="1:4" x14ac:dyDescent="0.2">
      <c r="A655" t="s">
        <v>27</v>
      </c>
      <c r="B655" t="s">
        <v>37</v>
      </c>
      <c r="C655">
        <v>4</v>
      </c>
      <c r="D655">
        <v>2145</v>
      </c>
    </row>
    <row r="656" spans="1:4" x14ac:dyDescent="0.2">
      <c r="A656" t="s">
        <v>27</v>
      </c>
      <c r="B656" t="s">
        <v>37</v>
      </c>
      <c r="C656">
        <v>5</v>
      </c>
      <c r="D656">
        <v>2145</v>
      </c>
    </row>
    <row r="657" spans="1:4" x14ac:dyDescent="0.2">
      <c r="A657" t="s">
        <v>27</v>
      </c>
      <c r="B657" t="s">
        <v>37</v>
      </c>
      <c r="C657">
        <v>6</v>
      </c>
      <c r="D657">
        <v>2145</v>
      </c>
    </row>
    <row r="658" spans="1:4" x14ac:dyDescent="0.2">
      <c r="A658" t="s">
        <v>27</v>
      </c>
      <c r="B658" t="s">
        <v>37</v>
      </c>
      <c r="C658">
        <v>7</v>
      </c>
      <c r="D658">
        <v>2145</v>
      </c>
    </row>
    <row r="659" spans="1:4" x14ac:dyDescent="0.2">
      <c r="A659" t="s">
        <v>27</v>
      </c>
      <c r="B659" t="s">
        <v>37</v>
      </c>
      <c r="C659">
        <v>8</v>
      </c>
      <c r="D659">
        <v>2145</v>
      </c>
    </row>
    <row r="660" spans="1:4" x14ac:dyDescent="0.2">
      <c r="A660" t="s">
        <v>27</v>
      </c>
      <c r="B660" t="s">
        <v>37</v>
      </c>
      <c r="C660">
        <v>4</v>
      </c>
      <c r="D660">
        <v>1200</v>
      </c>
    </row>
    <row r="661" spans="1:4" x14ac:dyDescent="0.2">
      <c r="A661" t="s">
        <v>27</v>
      </c>
      <c r="B661" t="s">
        <v>37</v>
      </c>
      <c r="C661">
        <v>5</v>
      </c>
      <c r="D661">
        <v>1200</v>
      </c>
    </row>
    <row r="662" spans="1:4" x14ac:dyDescent="0.2">
      <c r="A662" t="s">
        <v>27</v>
      </c>
      <c r="B662" t="s">
        <v>37</v>
      </c>
      <c r="C662">
        <v>6</v>
      </c>
      <c r="D662">
        <v>1200</v>
      </c>
    </row>
    <row r="663" spans="1:4" x14ac:dyDescent="0.2">
      <c r="A663" t="s">
        <v>27</v>
      </c>
      <c r="B663" t="s">
        <v>37</v>
      </c>
      <c r="C663">
        <v>7</v>
      </c>
      <c r="D663">
        <v>1200</v>
      </c>
    </row>
    <row r="664" spans="1:4" x14ac:dyDescent="0.2">
      <c r="A664" t="s">
        <v>27</v>
      </c>
      <c r="B664" t="s">
        <v>37</v>
      </c>
      <c r="C664">
        <v>8</v>
      </c>
      <c r="D664">
        <v>1200</v>
      </c>
    </row>
    <row r="665" spans="1:4" x14ac:dyDescent="0.2">
      <c r="A665" t="s">
        <v>38</v>
      </c>
      <c r="B665" t="s">
        <v>26</v>
      </c>
      <c r="C665">
        <v>1</v>
      </c>
      <c r="D665">
        <v>600</v>
      </c>
    </row>
    <row r="666" spans="1:4" x14ac:dyDescent="0.2">
      <c r="A666" t="s">
        <v>38</v>
      </c>
      <c r="B666" t="s">
        <v>26</v>
      </c>
      <c r="C666">
        <v>2</v>
      </c>
      <c r="D666">
        <v>600</v>
      </c>
    </row>
    <row r="667" spans="1:4" x14ac:dyDescent="0.2">
      <c r="A667" t="s">
        <v>38</v>
      </c>
      <c r="B667" t="s">
        <v>26</v>
      </c>
      <c r="C667">
        <v>3</v>
      </c>
      <c r="D667">
        <v>600</v>
      </c>
    </row>
    <row r="668" spans="1:4" x14ac:dyDescent="0.2">
      <c r="A668" t="s">
        <v>38</v>
      </c>
      <c r="B668" t="s">
        <v>26</v>
      </c>
      <c r="C668">
        <v>4</v>
      </c>
      <c r="D668">
        <v>600</v>
      </c>
    </row>
    <row r="669" spans="1:4" x14ac:dyDescent="0.2">
      <c r="A669" t="s">
        <v>38</v>
      </c>
      <c r="B669" t="s">
        <v>26</v>
      </c>
      <c r="C669">
        <v>5</v>
      </c>
      <c r="D669">
        <v>600</v>
      </c>
    </row>
    <row r="670" spans="1:4" x14ac:dyDescent="0.2">
      <c r="A670" t="s">
        <v>38</v>
      </c>
      <c r="B670" t="s">
        <v>26</v>
      </c>
      <c r="C670">
        <v>6</v>
      </c>
      <c r="D670">
        <v>600</v>
      </c>
    </row>
    <row r="671" spans="1:4" x14ac:dyDescent="0.2">
      <c r="A671" t="s">
        <v>38</v>
      </c>
      <c r="B671" t="s">
        <v>26</v>
      </c>
      <c r="C671">
        <v>7</v>
      </c>
      <c r="D671">
        <v>600</v>
      </c>
    </row>
    <row r="672" spans="1:4" x14ac:dyDescent="0.2">
      <c r="A672" t="s">
        <v>38</v>
      </c>
      <c r="B672" t="s">
        <v>26</v>
      </c>
      <c r="C672">
        <v>8</v>
      </c>
      <c r="D672">
        <v>600</v>
      </c>
    </row>
    <row r="673" spans="1:4" x14ac:dyDescent="0.2">
      <c r="A673" t="s">
        <v>193</v>
      </c>
      <c r="B673" t="s">
        <v>26</v>
      </c>
      <c r="C673">
        <v>1</v>
      </c>
      <c r="D673">
        <v>0</v>
      </c>
    </row>
    <row r="674" spans="1:4" x14ac:dyDescent="0.2">
      <c r="A674" t="s">
        <v>193</v>
      </c>
      <c r="B674" t="s">
        <v>26</v>
      </c>
      <c r="C674">
        <v>2</v>
      </c>
      <c r="D674">
        <v>0</v>
      </c>
    </row>
    <row r="675" spans="1:4" x14ac:dyDescent="0.2">
      <c r="A675" t="s">
        <v>193</v>
      </c>
      <c r="B675" t="s">
        <v>26</v>
      </c>
      <c r="C675">
        <v>3</v>
      </c>
      <c r="D675">
        <v>0</v>
      </c>
    </row>
    <row r="676" spans="1:4" x14ac:dyDescent="0.2">
      <c r="A676" t="s">
        <v>193</v>
      </c>
      <c r="B676" t="s">
        <v>26</v>
      </c>
      <c r="C676">
        <v>4</v>
      </c>
      <c r="D676">
        <v>0</v>
      </c>
    </row>
    <row r="677" spans="1:4" x14ac:dyDescent="0.2">
      <c r="A677" t="s">
        <v>193</v>
      </c>
      <c r="B677" t="s">
        <v>26</v>
      </c>
      <c r="C677">
        <v>5</v>
      </c>
      <c r="D677">
        <v>0</v>
      </c>
    </row>
    <row r="678" spans="1:4" x14ac:dyDescent="0.2">
      <c r="A678" t="s">
        <v>193</v>
      </c>
      <c r="B678" t="s">
        <v>26</v>
      </c>
      <c r="C678">
        <v>6</v>
      </c>
      <c r="D678">
        <v>0</v>
      </c>
    </row>
    <row r="679" spans="1:4" x14ac:dyDescent="0.2">
      <c r="A679" t="s">
        <v>193</v>
      </c>
      <c r="B679" t="s">
        <v>26</v>
      </c>
      <c r="C679">
        <v>7</v>
      </c>
      <c r="D679">
        <v>0</v>
      </c>
    </row>
    <row r="680" spans="1:4" x14ac:dyDescent="0.2">
      <c r="A680" t="s">
        <v>193</v>
      </c>
      <c r="B680" t="s">
        <v>26</v>
      </c>
      <c r="C680">
        <v>8</v>
      </c>
      <c r="D680">
        <v>0</v>
      </c>
    </row>
    <row r="681" spans="1:4" x14ac:dyDescent="0.2">
      <c r="A681" t="s">
        <v>194</v>
      </c>
      <c r="B681" t="s">
        <v>26</v>
      </c>
      <c r="C681">
        <v>1</v>
      </c>
      <c r="D681">
        <v>0</v>
      </c>
    </row>
    <row r="682" spans="1:4" x14ac:dyDescent="0.2">
      <c r="A682" t="s">
        <v>194</v>
      </c>
      <c r="B682" t="s">
        <v>26</v>
      </c>
      <c r="C682">
        <v>2</v>
      </c>
      <c r="D682">
        <v>0</v>
      </c>
    </row>
    <row r="683" spans="1:4" x14ac:dyDescent="0.2">
      <c r="A683" t="s">
        <v>194</v>
      </c>
      <c r="B683" t="s">
        <v>26</v>
      </c>
      <c r="C683">
        <v>3</v>
      </c>
      <c r="D683">
        <v>0</v>
      </c>
    </row>
    <row r="684" spans="1:4" x14ac:dyDescent="0.2">
      <c r="A684" t="s">
        <v>194</v>
      </c>
      <c r="B684" t="s">
        <v>26</v>
      </c>
      <c r="C684">
        <v>4</v>
      </c>
      <c r="D684">
        <v>0</v>
      </c>
    </row>
    <row r="685" spans="1:4" x14ac:dyDescent="0.2">
      <c r="A685" t="s">
        <v>194</v>
      </c>
      <c r="B685" t="s">
        <v>26</v>
      </c>
      <c r="C685">
        <v>5</v>
      </c>
      <c r="D685">
        <v>0</v>
      </c>
    </row>
    <row r="686" spans="1:4" x14ac:dyDescent="0.2">
      <c r="A686" t="s">
        <v>194</v>
      </c>
      <c r="B686" t="s">
        <v>26</v>
      </c>
      <c r="C686">
        <v>6</v>
      </c>
      <c r="D686">
        <v>0</v>
      </c>
    </row>
    <row r="687" spans="1:4" x14ac:dyDescent="0.2">
      <c r="A687" t="s">
        <v>194</v>
      </c>
      <c r="B687" t="s">
        <v>26</v>
      </c>
      <c r="C687">
        <v>7</v>
      </c>
      <c r="D687">
        <v>0</v>
      </c>
    </row>
    <row r="688" spans="1:4" x14ac:dyDescent="0.2">
      <c r="A688" t="s">
        <v>194</v>
      </c>
      <c r="B688" t="s">
        <v>26</v>
      </c>
      <c r="C688">
        <v>8</v>
      </c>
      <c r="D688">
        <v>0</v>
      </c>
    </row>
    <row r="689" spans="1:4" x14ac:dyDescent="0.2">
      <c r="A689" t="s">
        <v>191</v>
      </c>
      <c r="B689" t="s">
        <v>26</v>
      </c>
      <c r="C689">
        <v>1</v>
      </c>
      <c r="D689">
        <v>0</v>
      </c>
    </row>
    <row r="690" spans="1:4" x14ac:dyDescent="0.2">
      <c r="A690" t="s">
        <v>191</v>
      </c>
      <c r="B690" t="s">
        <v>26</v>
      </c>
      <c r="C690">
        <v>2</v>
      </c>
      <c r="D690">
        <v>0</v>
      </c>
    </row>
    <row r="691" spans="1:4" x14ac:dyDescent="0.2">
      <c r="A691" t="s">
        <v>191</v>
      </c>
      <c r="B691" t="s">
        <v>26</v>
      </c>
      <c r="C691">
        <v>3</v>
      </c>
      <c r="D691">
        <v>0</v>
      </c>
    </row>
    <row r="692" spans="1:4" x14ac:dyDescent="0.2">
      <c r="A692" t="s">
        <v>191</v>
      </c>
      <c r="B692" t="s">
        <v>26</v>
      </c>
      <c r="C692">
        <v>4</v>
      </c>
      <c r="D692">
        <v>0</v>
      </c>
    </row>
    <row r="693" spans="1:4" x14ac:dyDescent="0.2">
      <c r="A693" t="s">
        <v>191</v>
      </c>
      <c r="B693" t="s">
        <v>26</v>
      </c>
      <c r="C693">
        <v>5</v>
      </c>
      <c r="D693">
        <v>0</v>
      </c>
    </row>
    <row r="694" spans="1:4" x14ac:dyDescent="0.2">
      <c r="A694" t="s">
        <v>191</v>
      </c>
      <c r="B694" t="s">
        <v>26</v>
      </c>
      <c r="C694">
        <v>6</v>
      </c>
      <c r="D694">
        <v>0</v>
      </c>
    </row>
    <row r="695" spans="1:4" x14ac:dyDescent="0.2">
      <c r="A695" t="s">
        <v>191</v>
      </c>
      <c r="B695" t="s">
        <v>26</v>
      </c>
      <c r="C695">
        <v>7</v>
      </c>
      <c r="D695">
        <v>0</v>
      </c>
    </row>
    <row r="696" spans="1:4" x14ac:dyDescent="0.2">
      <c r="A696" t="s">
        <v>191</v>
      </c>
      <c r="B696" t="s">
        <v>26</v>
      </c>
      <c r="C696">
        <v>8</v>
      </c>
      <c r="D696">
        <v>0</v>
      </c>
    </row>
    <row r="697" spans="1:4" x14ac:dyDescent="0.2">
      <c r="A697" t="s">
        <v>33</v>
      </c>
      <c r="B697" t="s">
        <v>39</v>
      </c>
      <c r="C697">
        <v>1</v>
      </c>
      <c r="D697">
        <v>1200</v>
      </c>
    </row>
    <row r="698" spans="1:4" x14ac:dyDescent="0.2">
      <c r="A698" t="s">
        <v>33</v>
      </c>
      <c r="B698" t="s">
        <v>39</v>
      </c>
      <c r="C698">
        <v>2</v>
      </c>
      <c r="D698">
        <v>1200</v>
      </c>
    </row>
    <row r="699" spans="1:4" x14ac:dyDescent="0.2">
      <c r="A699" t="s">
        <v>33</v>
      </c>
      <c r="B699" t="s">
        <v>39</v>
      </c>
      <c r="C699">
        <v>3</v>
      </c>
      <c r="D699">
        <v>1200</v>
      </c>
    </row>
    <row r="700" spans="1:4" x14ac:dyDescent="0.2">
      <c r="A700" t="s">
        <v>33</v>
      </c>
      <c r="B700" t="s">
        <v>39</v>
      </c>
      <c r="C700">
        <v>4</v>
      </c>
      <c r="D700">
        <v>1200</v>
      </c>
    </row>
    <row r="701" spans="1:4" x14ac:dyDescent="0.2">
      <c r="A701" t="s">
        <v>33</v>
      </c>
      <c r="B701" t="s">
        <v>39</v>
      </c>
      <c r="C701">
        <v>5</v>
      </c>
      <c r="D701">
        <v>1200</v>
      </c>
    </row>
    <row r="702" spans="1:4" x14ac:dyDescent="0.2">
      <c r="A702" t="s">
        <v>33</v>
      </c>
      <c r="B702" t="s">
        <v>39</v>
      </c>
      <c r="C702">
        <v>6</v>
      </c>
      <c r="D702">
        <v>1200</v>
      </c>
    </row>
    <row r="703" spans="1:4" x14ac:dyDescent="0.2">
      <c r="A703" t="s">
        <v>33</v>
      </c>
      <c r="B703" t="s">
        <v>39</v>
      </c>
      <c r="C703">
        <v>7</v>
      </c>
      <c r="D703">
        <v>1200</v>
      </c>
    </row>
    <row r="704" spans="1:4" x14ac:dyDescent="0.2">
      <c r="A704" t="s">
        <v>33</v>
      </c>
      <c r="B704" t="s">
        <v>39</v>
      </c>
      <c r="C704">
        <v>8</v>
      </c>
      <c r="D704">
        <v>1200</v>
      </c>
    </row>
    <row r="705" spans="1:4" x14ac:dyDescent="0.2">
      <c r="A705" t="s">
        <v>38</v>
      </c>
      <c r="B705" t="s">
        <v>39</v>
      </c>
      <c r="C705">
        <v>1</v>
      </c>
      <c r="D705">
        <v>500</v>
      </c>
    </row>
    <row r="706" spans="1:4" x14ac:dyDescent="0.2">
      <c r="A706" t="s">
        <v>38</v>
      </c>
      <c r="B706" t="s">
        <v>39</v>
      </c>
      <c r="C706">
        <v>2</v>
      </c>
      <c r="D706">
        <v>500</v>
      </c>
    </row>
    <row r="707" spans="1:4" x14ac:dyDescent="0.2">
      <c r="A707" t="s">
        <v>38</v>
      </c>
      <c r="B707" t="s">
        <v>39</v>
      </c>
      <c r="C707">
        <v>3</v>
      </c>
      <c r="D707">
        <v>500</v>
      </c>
    </row>
    <row r="708" spans="1:4" x14ac:dyDescent="0.2">
      <c r="A708" t="s">
        <v>38</v>
      </c>
      <c r="B708" t="s">
        <v>39</v>
      </c>
      <c r="C708">
        <v>4</v>
      </c>
      <c r="D708">
        <v>500</v>
      </c>
    </row>
    <row r="709" spans="1:4" x14ac:dyDescent="0.2">
      <c r="A709" t="s">
        <v>38</v>
      </c>
      <c r="B709" t="s">
        <v>39</v>
      </c>
      <c r="C709">
        <v>5</v>
      </c>
      <c r="D709">
        <v>500</v>
      </c>
    </row>
    <row r="710" spans="1:4" x14ac:dyDescent="0.2">
      <c r="A710" t="s">
        <v>38</v>
      </c>
      <c r="B710" t="s">
        <v>39</v>
      </c>
      <c r="C710">
        <v>6</v>
      </c>
      <c r="D710">
        <v>500</v>
      </c>
    </row>
    <row r="711" spans="1:4" x14ac:dyDescent="0.2">
      <c r="A711" t="s">
        <v>38</v>
      </c>
      <c r="B711" t="s">
        <v>39</v>
      </c>
      <c r="C711">
        <v>7</v>
      </c>
      <c r="D711">
        <v>500</v>
      </c>
    </row>
    <row r="712" spans="1:4" x14ac:dyDescent="0.2">
      <c r="A712" t="s">
        <v>38</v>
      </c>
      <c r="B712" t="s">
        <v>39</v>
      </c>
      <c r="C712">
        <v>8</v>
      </c>
      <c r="D712">
        <v>500</v>
      </c>
    </row>
    <row r="713" spans="1:4" x14ac:dyDescent="0.2">
      <c r="A713" t="s">
        <v>27</v>
      </c>
      <c r="B713" t="s">
        <v>39</v>
      </c>
      <c r="C713">
        <v>1</v>
      </c>
      <c r="D713">
        <v>1000</v>
      </c>
    </row>
    <row r="714" spans="1:4" x14ac:dyDescent="0.2">
      <c r="A714" t="s">
        <v>27</v>
      </c>
      <c r="B714" t="s">
        <v>39</v>
      </c>
      <c r="C714">
        <v>2</v>
      </c>
      <c r="D714">
        <v>1000</v>
      </c>
    </row>
    <row r="715" spans="1:4" x14ac:dyDescent="0.2">
      <c r="A715" t="s">
        <v>27</v>
      </c>
      <c r="B715" t="s">
        <v>39</v>
      </c>
      <c r="C715">
        <v>3</v>
      </c>
      <c r="D715">
        <v>1000</v>
      </c>
    </row>
    <row r="716" spans="1:4" x14ac:dyDescent="0.2">
      <c r="A716" t="s">
        <v>27</v>
      </c>
      <c r="B716" t="s">
        <v>39</v>
      </c>
      <c r="C716">
        <v>4</v>
      </c>
      <c r="D716">
        <v>1000</v>
      </c>
    </row>
    <row r="717" spans="1:4" x14ac:dyDescent="0.2">
      <c r="A717" t="s">
        <v>27</v>
      </c>
      <c r="B717" t="s">
        <v>39</v>
      </c>
      <c r="C717">
        <v>5</v>
      </c>
      <c r="D717">
        <v>1000</v>
      </c>
    </row>
    <row r="718" spans="1:4" x14ac:dyDescent="0.2">
      <c r="A718" t="s">
        <v>27</v>
      </c>
      <c r="B718" t="s">
        <v>39</v>
      </c>
      <c r="C718">
        <v>6</v>
      </c>
      <c r="D718">
        <v>1000</v>
      </c>
    </row>
    <row r="719" spans="1:4" x14ac:dyDescent="0.2">
      <c r="A719" t="s">
        <v>27</v>
      </c>
      <c r="B719" t="s">
        <v>39</v>
      </c>
      <c r="C719">
        <v>7</v>
      </c>
      <c r="D719">
        <v>1000</v>
      </c>
    </row>
    <row r="720" spans="1:4" x14ac:dyDescent="0.2">
      <c r="A720" t="s">
        <v>27</v>
      </c>
      <c r="B720" t="s">
        <v>39</v>
      </c>
      <c r="C720">
        <v>8</v>
      </c>
      <c r="D720">
        <v>1000</v>
      </c>
    </row>
    <row r="721" spans="1:4" x14ac:dyDescent="0.2">
      <c r="A721" t="s">
        <v>27</v>
      </c>
      <c r="B721" t="s">
        <v>39</v>
      </c>
      <c r="C721">
        <v>4</v>
      </c>
      <c r="D721">
        <v>650</v>
      </c>
    </row>
    <row r="722" spans="1:4" x14ac:dyDescent="0.2">
      <c r="A722" t="s">
        <v>27</v>
      </c>
      <c r="B722" t="s">
        <v>39</v>
      </c>
      <c r="C722">
        <v>5</v>
      </c>
      <c r="D722">
        <v>650</v>
      </c>
    </row>
    <row r="723" spans="1:4" x14ac:dyDescent="0.2">
      <c r="A723" t="s">
        <v>27</v>
      </c>
      <c r="B723" t="s">
        <v>39</v>
      </c>
      <c r="C723">
        <v>6</v>
      </c>
      <c r="D723">
        <v>650</v>
      </c>
    </row>
    <row r="724" spans="1:4" x14ac:dyDescent="0.2">
      <c r="A724" t="s">
        <v>27</v>
      </c>
      <c r="B724" t="s">
        <v>39</v>
      </c>
      <c r="C724">
        <v>7</v>
      </c>
      <c r="D724">
        <v>650</v>
      </c>
    </row>
    <row r="725" spans="1:4" x14ac:dyDescent="0.2">
      <c r="A725" t="s">
        <v>27</v>
      </c>
      <c r="B725" t="s">
        <v>39</v>
      </c>
      <c r="C725">
        <v>8</v>
      </c>
      <c r="D725">
        <v>650</v>
      </c>
    </row>
    <row r="726" spans="1:4" x14ac:dyDescent="0.2">
      <c r="A726" t="s">
        <v>27</v>
      </c>
      <c r="B726" t="s">
        <v>33</v>
      </c>
      <c r="C726">
        <v>1</v>
      </c>
      <c r="D726">
        <v>300</v>
      </c>
    </row>
    <row r="727" spans="1:4" x14ac:dyDescent="0.2">
      <c r="A727" t="s">
        <v>27</v>
      </c>
      <c r="B727" t="s">
        <v>33</v>
      </c>
      <c r="C727">
        <v>2</v>
      </c>
      <c r="D727">
        <v>300</v>
      </c>
    </row>
    <row r="728" spans="1:4" x14ac:dyDescent="0.2">
      <c r="A728" t="s">
        <v>27</v>
      </c>
      <c r="B728" t="s">
        <v>33</v>
      </c>
      <c r="C728">
        <v>3</v>
      </c>
      <c r="D728">
        <v>300</v>
      </c>
    </row>
    <row r="729" spans="1:4" x14ac:dyDescent="0.2">
      <c r="A729" t="s">
        <v>27</v>
      </c>
      <c r="B729" t="s">
        <v>33</v>
      </c>
      <c r="C729">
        <v>4</v>
      </c>
      <c r="D729">
        <v>300</v>
      </c>
    </row>
    <row r="730" spans="1:4" x14ac:dyDescent="0.2">
      <c r="A730" t="s">
        <v>27</v>
      </c>
      <c r="B730" t="s">
        <v>33</v>
      </c>
      <c r="C730">
        <v>5</v>
      </c>
      <c r="D730">
        <v>300</v>
      </c>
    </row>
    <row r="731" spans="1:4" x14ac:dyDescent="0.2">
      <c r="A731" t="s">
        <v>27</v>
      </c>
      <c r="B731" t="s">
        <v>33</v>
      </c>
      <c r="C731">
        <v>6</v>
      </c>
      <c r="D731">
        <v>300</v>
      </c>
    </row>
    <row r="732" spans="1:4" x14ac:dyDescent="0.2">
      <c r="A732" t="s">
        <v>27</v>
      </c>
      <c r="B732" t="s">
        <v>33</v>
      </c>
      <c r="C732">
        <v>7</v>
      </c>
      <c r="D732">
        <v>300</v>
      </c>
    </row>
    <row r="733" spans="1:4" x14ac:dyDescent="0.2">
      <c r="A733" t="s">
        <v>27</v>
      </c>
      <c r="B733" t="s">
        <v>33</v>
      </c>
      <c r="C733">
        <v>8</v>
      </c>
      <c r="D733">
        <v>300</v>
      </c>
    </row>
    <row r="734" spans="1:4" x14ac:dyDescent="0.2">
      <c r="A734" t="s">
        <v>27</v>
      </c>
      <c r="B734" t="s">
        <v>33</v>
      </c>
      <c r="C734">
        <v>3</v>
      </c>
      <c r="D734">
        <v>600</v>
      </c>
    </row>
    <row r="735" spans="1:4" x14ac:dyDescent="0.2">
      <c r="A735" t="s">
        <v>27</v>
      </c>
      <c r="B735" t="s">
        <v>33</v>
      </c>
      <c r="C735">
        <v>4</v>
      </c>
      <c r="D735">
        <v>600</v>
      </c>
    </row>
    <row r="736" spans="1:4" x14ac:dyDescent="0.2">
      <c r="A736" t="s">
        <v>27</v>
      </c>
      <c r="B736" t="s">
        <v>33</v>
      </c>
      <c r="C736">
        <v>5</v>
      </c>
      <c r="D736">
        <v>600</v>
      </c>
    </row>
    <row r="737" spans="1:4" x14ac:dyDescent="0.2">
      <c r="A737" t="s">
        <v>27</v>
      </c>
      <c r="B737" t="s">
        <v>33</v>
      </c>
      <c r="C737">
        <v>6</v>
      </c>
      <c r="D737">
        <v>600</v>
      </c>
    </row>
    <row r="738" spans="1:4" x14ac:dyDescent="0.2">
      <c r="A738" t="s">
        <v>27</v>
      </c>
      <c r="B738" t="s">
        <v>33</v>
      </c>
      <c r="C738">
        <v>7</v>
      </c>
      <c r="D738">
        <v>600</v>
      </c>
    </row>
    <row r="739" spans="1:4" x14ac:dyDescent="0.2">
      <c r="A739" t="s">
        <v>27</v>
      </c>
      <c r="B739" t="s">
        <v>33</v>
      </c>
      <c r="C739">
        <v>8</v>
      </c>
      <c r="D739">
        <v>600</v>
      </c>
    </row>
    <row r="740" spans="1:4" x14ac:dyDescent="0.2">
      <c r="A740" t="s">
        <v>24</v>
      </c>
      <c r="B740" t="s">
        <v>23</v>
      </c>
      <c r="C740">
        <v>1</v>
      </c>
      <c r="D740">
        <v>990</v>
      </c>
    </row>
    <row r="741" spans="1:4" x14ac:dyDescent="0.2">
      <c r="A741" t="s">
        <v>24</v>
      </c>
      <c r="B741" t="s">
        <v>23</v>
      </c>
      <c r="C741">
        <v>2</v>
      </c>
      <c r="D741">
        <v>990</v>
      </c>
    </row>
    <row r="742" spans="1:4" x14ac:dyDescent="0.2">
      <c r="A742" t="s">
        <v>24</v>
      </c>
      <c r="B742" t="s">
        <v>23</v>
      </c>
      <c r="C742">
        <v>3</v>
      </c>
      <c r="D742">
        <v>990</v>
      </c>
    </row>
    <row r="743" spans="1:4" x14ac:dyDescent="0.2">
      <c r="A743" t="s">
        <v>24</v>
      </c>
      <c r="B743" t="s">
        <v>23</v>
      </c>
      <c r="C743">
        <v>4</v>
      </c>
      <c r="D743">
        <v>990</v>
      </c>
    </row>
    <row r="744" spans="1:4" x14ac:dyDescent="0.2">
      <c r="A744" t="s">
        <v>24</v>
      </c>
      <c r="B744" t="s">
        <v>23</v>
      </c>
      <c r="C744">
        <v>5</v>
      </c>
      <c r="D744">
        <v>990</v>
      </c>
    </row>
    <row r="745" spans="1:4" x14ac:dyDescent="0.2">
      <c r="A745" t="s">
        <v>24</v>
      </c>
      <c r="B745" t="s">
        <v>23</v>
      </c>
      <c r="C745">
        <v>6</v>
      </c>
      <c r="D745">
        <v>990</v>
      </c>
    </row>
    <row r="746" spans="1:4" x14ac:dyDescent="0.2">
      <c r="A746" t="s">
        <v>24</v>
      </c>
      <c r="B746" t="s">
        <v>23</v>
      </c>
      <c r="C746">
        <v>7</v>
      </c>
      <c r="D746">
        <v>990</v>
      </c>
    </row>
    <row r="747" spans="1:4" x14ac:dyDescent="0.2">
      <c r="A747" t="s">
        <v>24</v>
      </c>
      <c r="B747" t="s">
        <v>23</v>
      </c>
      <c r="C747">
        <v>8</v>
      </c>
      <c r="D747">
        <v>990</v>
      </c>
    </row>
    <row r="748" spans="1:4" x14ac:dyDescent="0.2">
      <c r="A748" t="s">
        <v>27</v>
      </c>
      <c r="B748" t="s">
        <v>23</v>
      </c>
      <c r="C748">
        <v>1</v>
      </c>
      <c r="D748">
        <v>600</v>
      </c>
    </row>
    <row r="749" spans="1:4" x14ac:dyDescent="0.2">
      <c r="A749" t="s">
        <v>27</v>
      </c>
      <c r="B749" t="s">
        <v>23</v>
      </c>
      <c r="C749">
        <v>2</v>
      </c>
      <c r="D749">
        <v>600</v>
      </c>
    </row>
    <row r="750" spans="1:4" x14ac:dyDescent="0.2">
      <c r="A750" t="s">
        <v>27</v>
      </c>
      <c r="B750" t="s">
        <v>23</v>
      </c>
      <c r="C750">
        <v>3</v>
      </c>
      <c r="D750">
        <v>600</v>
      </c>
    </row>
    <row r="751" spans="1:4" x14ac:dyDescent="0.2">
      <c r="A751" t="s">
        <v>27</v>
      </c>
      <c r="B751" t="s">
        <v>23</v>
      </c>
      <c r="C751">
        <v>4</v>
      </c>
      <c r="D751">
        <v>600</v>
      </c>
    </row>
    <row r="752" spans="1:4" x14ac:dyDescent="0.2">
      <c r="A752" t="s">
        <v>27</v>
      </c>
      <c r="B752" t="s">
        <v>23</v>
      </c>
      <c r="C752">
        <v>5</v>
      </c>
      <c r="D752">
        <v>600</v>
      </c>
    </row>
    <row r="753" spans="1:4" x14ac:dyDescent="0.2">
      <c r="A753" t="s">
        <v>27</v>
      </c>
      <c r="B753" t="s">
        <v>23</v>
      </c>
      <c r="C753">
        <v>6</v>
      </c>
      <c r="D753">
        <v>600</v>
      </c>
    </row>
    <row r="754" spans="1:4" x14ac:dyDescent="0.2">
      <c r="A754" t="s">
        <v>27</v>
      </c>
      <c r="B754" t="s">
        <v>23</v>
      </c>
      <c r="C754">
        <v>7</v>
      </c>
      <c r="D754">
        <v>600</v>
      </c>
    </row>
    <row r="755" spans="1:4" x14ac:dyDescent="0.2">
      <c r="A755" t="s">
        <v>27</v>
      </c>
      <c r="B755" t="s">
        <v>23</v>
      </c>
      <c r="C755">
        <v>8</v>
      </c>
      <c r="D755">
        <v>600</v>
      </c>
    </row>
    <row r="756" spans="1:4" x14ac:dyDescent="0.2">
      <c r="A756" t="s">
        <v>14</v>
      </c>
      <c r="B756" t="s">
        <v>22</v>
      </c>
      <c r="C756">
        <v>1</v>
      </c>
      <c r="D756">
        <v>1132</v>
      </c>
    </row>
    <row r="757" spans="1:4" x14ac:dyDescent="0.2">
      <c r="A757" t="s">
        <v>14</v>
      </c>
      <c r="B757" t="s">
        <v>22</v>
      </c>
      <c r="C757">
        <v>2</v>
      </c>
      <c r="D757">
        <v>1132</v>
      </c>
    </row>
    <row r="758" spans="1:4" x14ac:dyDescent="0.2">
      <c r="A758" t="s">
        <v>14</v>
      </c>
      <c r="B758" t="s">
        <v>22</v>
      </c>
      <c r="C758">
        <v>3</v>
      </c>
      <c r="D758">
        <v>1132</v>
      </c>
    </row>
    <row r="759" spans="1:4" x14ac:dyDescent="0.2">
      <c r="A759" t="s">
        <v>14</v>
      </c>
      <c r="B759" t="s">
        <v>22</v>
      </c>
      <c r="C759">
        <v>4</v>
      </c>
      <c r="D759">
        <v>1132</v>
      </c>
    </row>
    <row r="760" spans="1:4" x14ac:dyDescent="0.2">
      <c r="A760" t="s">
        <v>14</v>
      </c>
      <c r="B760" t="s">
        <v>22</v>
      </c>
      <c r="C760">
        <v>5</v>
      </c>
      <c r="D760">
        <v>1132</v>
      </c>
    </row>
    <row r="761" spans="1:4" x14ac:dyDescent="0.2">
      <c r="A761" t="s">
        <v>14</v>
      </c>
      <c r="B761" t="s">
        <v>22</v>
      </c>
      <c r="C761">
        <v>6</v>
      </c>
      <c r="D761">
        <v>1132</v>
      </c>
    </row>
    <row r="762" spans="1:4" x14ac:dyDescent="0.2">
      <c r="A762" t="s">
        <v>14</v>
      </c>
      <c r="B762" t="s">
        <v>22</v>
      </c>
      <c r="C762">
        <v>7</v>
      </c>
      <c r="D762">
        <v>1132</v>
      </c>
    </row>
    <row r="763" spans="1:4" x14ac:dyDescent="0.2">
      <c r="A763" t="s">
        <v>14</v>
      </c>
      <c r="B763" t="s">
        <v>22</v>
      </c>
      <c r="C763">
        <v>8</v>
      </c>
      <c r="D763">
        <v>1132</v>
      </c>
    </row>
    <row r="764" spans="1:4" x14ac:dyDescent="0.2">
      <c r="A764" t="s">
        <v>15</v>
      </c>
      <c r="B764" t="s">
        <v>31</v>
      </c>
      <c r="C764">
        <v>1</v>
      </c>
      <c r="D764">
        <v>2800</v>
      </c>
    </row>
    <row r="765" spans="1:4" x14ac:dyDescent="0.2">
      <c r="A765" t="s">
        <v>15</v>
      </c>
      <c r="B765" t="s">
        <v>31</v>
      </c>
      <c r="C765">
        <v>2</v>
      </c>
      <c r="D765">
        <v>2800</v>
      </c>
    </row>
    <row r="766" spans="1:4" x14ac:dyDescent="0.2">
      <c r="A766" t="s">
        <v>15</v>
      </c>
      <c r="B766" t="s">
        <v>31</v>
      </c>
      <c r="C766">
        <v>3</v>
      </c>
      <c r="D766">
        <v>2800</v>
      </c>
    </row>
    <row r="767" spans="1:4" x14ac:dyDescent="0.2">
      <c r="A767" t="s">
        <v>15</v>
      </c>
      <c r="B767" t="s">
        <v>31</v>
      </c>
      <c r="C767">
        <v>4</v>
      </c>
      <c r="D767">
        <v>2800</v>
      </c>
    </row>
    <row r="768" spans="1:4" x14ac:dyDescent="0.2">
      <c r="A768" t="s">
        <v>15</v>
      </c>
      <c r="B768" t="s">
        <v>31</v>
      </c>
      <c r="C768">
        <v>5</v>
      </c>
      <c r="D768">
        <v>2800</v>
      </c>
    </row>
    <row r="769" spans="1:4" x14ac:dyDescent="0.2">
      <c r="A769" t="s">
        <v>15</v>
      </c>
      <c r="B769" t="s">
        <v>31</v>
      </c>
      <c r="C769">
        <v>6</v>
      </c>
      <c r="D769">
        <v>2800</v>
      </c>
    </row>
    <row r="770" spans="1:4" x14ac:dyDescent="0.2">
      <c r="A770" t="s">
        <v>15</v>
      </c>
      <c r="B770" t="s">
        <v>31</v>
      </c>
      <c r="C770">
        <v>7</v>
      </c>
      <c r="D770">
        <v>2800</v>
      </c>
    </row>
    <row r="771" spans="1:4" x14ac:dyDescent="0.2">
      <c r="A771" t="s">
        <v>15</v>
      </c>
      <c r="B771" t="s">
        <v>31</v>
      </c>
      <c r="C771">
        <v>8</v>
      </c>
      <c r="D771">
        <v>2800</v>
      </c>
    </row>
    <row r="772" spans="1:4" x14ac:dyDescent="0.2">
      <c r="A772" t="s">
        <v>35</v>
      </c>
      <c r="B772" t="s">
        <v>31</v>
      </c>
      <c r="C772">
        <v>1</v>
      </c>
      <c r="D772">
        <v>0</v>
      </c>
    </row>
    <row r="773" spans="1:4" x14ac:dyDescent="0.2">
      <c r="A773" t="s">
        <v>35</v>
      </c>
      <c r="B773" t="s">
        <v>31</v>
      </c>
      <c r="C773">
        <v>2</v>
      </c>
      <c r="D773">
        <v>0</v>
      </c>
    </row>
    <row r="774" spans="1:4" x14ac:dyDescent="0.2">
      <c r="A774" t="s">
        <v>35</v>
      </c>
      <c r="B774" t="s">
        <v>31</v>
      </c>
      <c r="C774">
        <v>3</v>
      </c>
      <c r="D774">
        <v>0</v>
      </c>
    </row>
    <row r="775" spans="1:4" x14ac:dyDescent="0.2">
      <c r="A775" t="s">
        <v>35</v>
      </c>
      <c r="B775" t="s">
        <v>31</v>
      </c>
      <c r="C775">
        <v>4</v>
      </c>
      <c r="D775">
        <v>0</v>
      </c>
    </row>
    <row r="776" spans="1:4" x14ac:dyDescent="0.2">
      <c r="A776" t="s">
        <v>35</v>
      </c>
      <c r="B776" t="s">
        <v>31</v>
      </c>
      <c r="C776">
        <v>5</v>
      </c>
      <c r="D776">
        <v>0</v>
      </c>
    </row>
    <row r="777" spans="1:4" x14ac:dyDescent="0.2">
      <c r="A777" t="s">
        <v>35</v>
      </c>
      <c r="B777" t="s">
        <v>31</v>
      </c>
      <c r="C777">
        <v>6</v>
      </c>
      <c r="D777">
        <v>0</v>
      </c>
    </row>
    <row r="778" spans="1:4" x14ac:dyDescent="0.2">
      <c r="A778" t="s">
        <v>35</v>
      </c>
      <c r="B778" t="s">
        <v>31</v>
      </c>
      <c r="C778">
        <v>7</v>
      </c>
      <c r="D778">
        <v>0</v>
      </c>
    </row>
    <row r="779" spans="1:4" x14ac:dyDescent="0.2">
      <c r="A779" t="s">
        <v>35</v>
      </c>
      <c r="B779" t="s">
        <v>31</v>
      </c>
      <c r="C779">
        <v>8</v>
      </c>
      <c r="D779">
        <v>0</v>
      </c>
    </row>
    <row r="780" spans="1:4" x14ac:dyDescent="0.2">
      <c r="A780" t="s">
        <v>32</v>
      </c>
      <c r="B780" t="s">
        <v>31</v>
      </c>
      <c r="C780">
        <v>1</v>
      </c>
      <c r="D780">
        <v>4200</v>
      </c>
    </row>
    <row r="781" spans="1:4" x14ac:dyDescent="0.2">
      <c r="A781" t="s">
        <v>32</v>
      </c>
      <c r="B781" t="s">
        <v>31</v>
      </c>
      <c r="C781">
        <v>2</v>
      </c>
      <c r="D781">
        <v>4200</v>
      </c>
    </row>
    <row r="782" spans="1:4" x14ac:dyDescent="0.2">
      <c r="A782" t="s">
        <v>32</v>
      </c>
      <c r="B782" t="s">
        <v>31</v>
      </c>
      <c r="C782">
        <v>3</v>
      </c>
      <c r="D782">
        <v>4200</v>
      </c>
    </row>
    <row r="783" spans="1:4" x14ac:dyDescent="0.2">
      <c r="A783" t="s">
        <v>32</v>
      </c>
      <c r="B783" t="s">
        <v>31</v>
      </c>
      <c r="C783">
        <v>4</v>
      </c>
      <c r="D783">
        <v>4200</v>
      </c>
    </row>
    <row r="784" spans="1:4" x14ac:dyDescent="0.2">
      <c r="A784" t="s">
        <v>32</v>
      </c>
      <c r="B784" t="s">
        <v>31</v>
      </c>
      <c r="C784">
        <v>5</v>
      </c>
      <c r="D784">
        <v>4200</v>
      </c>
    </row>
    <row r="785" spans="1:4" x14ac:dyDescent="0.2">
      <c r="A785" t="s">
        <v>32</v>
      </c>
      <c r="B785" t="s">
        <v>31</v>
      </c>
      <c r="C785">
        <v>6</v>
      </c>
      <c r="D785">
        <v>4200</v>
      </c>
    </row>
    <row r="786" spans="1:4" x14ac:dyDescent="0.2">
      <c r="A786" t="s">
        <v>32</v>
      </c>
      <c r="B786" t="s">
        <v>31</v>
      </c>
      <c r="C786">
        <v>7</v>
      </c>
      <c r="D786">
        <v>4200</v>
      </c>
    </row>
    <row r="787" spans="1:4" x14ac:dyDescent="0.2">
      <c r="A787" t="s">
        <v>32</v>
      </c>
      <c r="B787" t="s">
        <v>31</v>
      </c>
      <c r="C787">
        <v>8</v>
      </c>
      <c r="D787">
        <v>4200</v>
      </c>
    </row>
    <row r="788" spans="1:4" x14ac:dyDescent="0.2">
      <c r="A788" t="s">
        <v>15</v>
      </c>
      <c r="B788" t="s">
        <v>5</v>
      </c>
      <c r="C788">
        <v>1</v>
      </c>
      <c r="D788">
        <v>3150</v>
      </c>
    </row>
    <row r="789" spans="1:4" x14ac:dyDescent="0.2">
      <c r="A789" t="s">
        <v>15</v>
      </c>
      <c r="B789" t="s">
        <v>5</v>
      </c>
      <c r="C789">
        <v>2</v>
      </c>
      <c r="D789">
        <v>2750</v>
      </c>
    </row>
    <row r="790" spans="1:4" x14ac:dyDescent="0.2">
      <c r="A790" t="s">
        <v>15</v>
      </c>
      <c r="B790" t="s">
        <v>5</v>
      </c>
      <c r="C790">
        <v>3</v>
      </c>
      <c r="D790">
        <v>2750</v>
      </c>
    </row>
    <row r="791" spans="1:4" x14ac:dyDescent="0.2">
      <c r="A791" t="s">
        <v>15</v>
      </c>
      <c r="B791" t="s">
        <v>5</v>
      </c>
      <c r="C791">
        <v>4</v>
      </c>
      <c r="D791">
        <v>2750</v>
      </c>
    </row>
    <row r="792" spans="1:4" x14ac:dyDescent="0.2">
      <c r="A792" t="s">
        <v>15</v>
      </c>
      <c r="B792" t="s">
        <v>5</v>
      </c>
      <c r="C792">
        <v>5</v>
      </c>
      <c r="D792">
        <v>2750</v>
      </c>
    </row>
    <row r="793" spans="1:4" x14ac:dyDescent="0.2">
      <c r="A793" t="s">
        <v>15</v>
      </c>
      <c r="B793" t="s">
        <v>5</v>
      </c>
      <c r="C793">
        <v>6</v>
      </c>
      <c r="D793">
        <v>2750</v>
      </c>
    </row>
    <row r="794" spans="1:4" x14ac:dyDescent="0.2">
      <c r="A794" t="s">
        <v>15</v>
      </c>
      <c r="B794" t="s">
        <v>5</v>
      </c>
      <c r="C794">
        <v>7</v>
      </c>
      <c r="D794">
        <v>2750</v>
      </c>
    </row>
    <row r="795" spans="1:4" x14ac:dyDescent="0.2">
      <c r="A795" t="s">
        <v>15</v>
      </c>
      <c r="B795" t="s">
        <v>5</v>
      </c>
      <c r="C795">
        <v>8</v>
      </c>
      <c r="D795">
        <v>2750</v>
      </c>
    </row>
    <row r="796" spans="1:4" x14ac:dyDescent="0.2">
      <c r="A796" t="s">
        <v>8</v>
      </c>
      <c r="B796" t="s">
        <v>5</v>
      </c>
      <c r="C796">
        <v>1</v>
      </c>
      <c r="D796">
        <v>4600</v>
      </c>
    </row>
    <row r="797" spans="1:4" x14ac:dyDescent="0.2">
      <c r="A797" t="s">
        <v>8</v>
      </c>
      <c r="B797" t="s">
        <v>5</v>
      </c>
      <c r="C797">
        <v>2</v>
      </c>
      <c r="D797">
        <v>4600</v>
      </c>
    </row>
    <row r="798" spans="1:4" x14ac:dyDescent="0.2">
      <c r="A798" t="s">
        <v>8</v>
      </c>
      <c r="B798" t="s">
        <v>5</v>
      </c>
      <c r="C798">
        <v>3</v>
      </c>
      <c r="D798">
        <v>4600</v>
      </c>
    </row>
    <row r="799" spans="1:4" x14ac:dyDescent="0.2">
      <c r="A799" t="s">
        <v>8</v>
      </c>
      <c r="B799" t="s">
        <v>5</v>
      </c>
      <c r="C799">
        <v>4</v>
      </c>
      <c r="D799">
        <v>4600</v>
      </c>
    </row>
    <row r="800" spans="1:4" x14ac:dyDescent="0.2">
      <c r="A800" t="s">
        <v>8</v>
      </c>
      <c r="B800" t="s">
        <v>5</v>
      </c>
      <c r="C800">
        <v>5</v>
      </c>
      <c r="D800">
        <v>4600</v>
      </c>
    </row>
    <row r="801" spans="1:4" x14ac:dyDescent="0.2">
      <c r="A801" t="s">
        <v>8</v>
      </c>
      <c r="B801" t="s">
        <v>5</v>
      </c>
      <c r="C801">
        <v>6</v>
      </c>
      <c r="D801">
        <v>4600</v>
      </c>
    </row>
    <row r="802" spans="1:4" x14ac:dyDescent="0.2">
      <c r="A802" t="s">
        <v>8</v>
      </c>
      <c r="B802" t="s">
        <v>5</v>
      </c>
      <c r="C802">
        <v>7</v>
      </c>
      <c r="D802">
        <v>4600</v>
      </c>
    </row>
    <row r="803" spans="1:4" x14ac:dyDescent="0.2">
      <c r="A803" t="s">
        <v>8</v>
      </c>
      <c r="B803" t="s">
        <v>5</v>
      </c>
      <c r="C803">
        <v>8</v>
      </c>
      <c r="D803">
        <v>4600</v>
      </c>
    </row>
    <row r="804" spans="1:4" x14ac:dyDescent="0.2">
      <c r="A804" t="s">
        <v>10</v>
      </c>
      <c r="B804" t="s">
        <v>5</v>
      </c>
      <c r="C804">
        <v>1</v>
      </c>
      <c r="D804">
        <v>4240</v>
      </c>
    </row>
    <row r="805" spans="1:4" x14ac:dyDescent="0.2">
      <c r="A805" t="s">
        <v>10</v>
      </c>
      <c r="B805" t="s">
        <v>5</v>
      </c>
      <c r="C805">
        <v>2</v>
      </c>
      <c r="D805">
        <v>4240</v>
      </c>
    </row>
    <row r="806" spans="1:4" x14ac:dyDescent="0.2">
      <c r="A806" t="s">
        <v>10</v>
      </c>
      <c r="B806" t="s">
        <v>5</v>
      </c>
      <c r="C806">
        <v>3</v>
      </c>
      <c r="D806">
        <v>4240</v>
      </c>
    </row>
    <row r="807" spans="1:4" x14ac:dyDescent="0.2">
      <c r="A807" t="s">
        <v>10</v>
      </c>
      <c r="B807" t="s">
        <v>5</v>
      </c>
      <c r="C807">
        <v>4</v>
      </c>
      <c r="D807">
        <v>4240</v>
      </c>
    </row>
    <row r="808" spans="1:4" x14ac:dyDescent="0.2">
      <c r="A808" t="s">
        <v>10</v>
      </c>
      <c r="B808" t="s">
        <v>5</v>
      </c>
      <c r="C808">
        <v>5</v>
      </c>
      <c r="D808">
        <v>4240</v>
      </c>
    </row>
    <row r="809" spans="1:4" x14ac:dyDescent="0.2">
      <c r="A809" t="s">
        <v>10</v>
      </c>
      <c r="B809" t="s">
        <v>5</v>
      </c>
      <c r="C809">
        <v>6</v>
      </c>
      <c r="D809">
        <v>4240</v>
      </c>
    </row>
    <row r="810" spans="1:4" x14ac:dyDescent="0.2">
      <c r="A810" t="s">
        <v>10</v>
      </c>
      <c r="B810" t="s">
        <v>5</v>
      </c>
      <c r="C810">
        <v>7</v>
      </c>
      <c r="D810">
        <v>4240</v>
      </c>
    </row>
    <row r="811" spans="1:4" x14ac:dyDescent="0.2">
      <c r="A811" t="s">
        <v>10</v>
      </c>
      <c r="B811" t="s">
        <v>5</v>
      </c>
      <c r="C811">
        <v>8</v>
      </c>
      <c r="D811">
        <v>4240</v>
      </c>
    </row>
  </sheetData>
  <autoFilter ref="A1:F659" xr:uid="{00000000-0001-0000-0400-000000000000}"/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7CCD-C124-48E5-A575-724371EBF470}">
  <dimension ref="A1:AK1523"/>
  <sheetViews>
    <sheetView tabSelected="1" topLeftCell="A660" zoomScale="95" zoomScaleNormal="100" workbookViewId="0">
      <pane xSplit="3" topLeftCell="D1" activePane="topRight" state="frozen"/>
      <selection pane="topRight" activeCell="F674" sqref="F674"/>
    </sheetView>
  </sheetViews>
  <sheetFormatPr baseColWidth="10" defaultColWidth="11.5" defaultRowHeight="15" x14ac:dyDescent="0.2"/>
  <cols>
    <col min="1" max="1" width="20.5" customWidth="1"/>
    <col min="2" max="2" width="17" bestFit="1" customWidth="1"/>
    <col min="3" max="3" width="11.83203125" customWidth="1"/>
    <col min="4" max="4" width="48.6640625" customWidth="1"/>
    <col min="5" max="5" width="3.83203125" customWidth="1"/>
    <col min="6" max="6" width="37.33203125" style="12" customWidth="1"/>
    <col min="7" max="7" width="31" customWidth="1"/>
    <col min="8" max="8" width="42.5" bestFit="1" customWidth="1"/>
    <col min="9" max="9" width="26.6640625" customWidth="1"/>
    <col min="10" max="10" width="29.6640625" customWidth="1"/>
  </cols>
  <sheetData>
    <row r="1" spans="1:10" s="13" customFormat="1" ht="14" x14ac:dyDescent="0.2">
      <c r="A1" s="13" t="s">
        <v>68</v>
      </c>
      <c r="F1" s="14"/>
    </row>
    <row r="2" spans="1:10" ht="16" thickBot="1" x14ac:dyDescent="0.25">
      <c r="A2" s="18" t="s">
        <v>75</v>
      </c>
      <c r="D2" s="19"/>
      <c r="F2"/>
    </row>
    <row r="3" spans="1:10" x14ac:dyDescent="0.2">
      <c r="A3" s="15" t="s">
        <v>41</v>
      </c>
      <c r="B3" s="16" t="s">
        <v>3</v>
      </c>
      <c r="C3" s="16" t="s">
        <v>42</v>
      </c>
      <c r="D3" s="17" t="s">
        <v>69</v>
      </c>
      <c r="E3" s="25"/>
      <c r="F3" s="3" t="s">
        <v>70</v>
      </c>
      <c r="G3" s="3" t="s">
        <v>71</v>
      </c>
      <c r="H3" s="3" t="s">
        <v>72</v>
      </c>
      <c r="I3" s="3" t="s">
        <v>73</v>
      </c>
      <c r="J3" s="3" t="s">
        <v>74</v>
      </c>
    </row>
    <row r="4" spans="1:10" x14ac:dyDescent="0.2">
      <c r="A4" s="20" t="s">
        <v>7</v>
      </c>
      <c r="B4" t="s">
        <v>6</v>
      </c>
      <c r="C4">
        <v>1</v>
      </c>
      <c r="D4" s="19">
        <f>H4</f>
        <v>900</v>
      </c>
      <c r="F4">
        <v>900</v>
      </c>
      <c r="G4" s="7">
        <v>1</v>
      </c>
      <c r="H4">
        <f t="shared" ref="H4:H67" si="0">F4*G4</f>
        <v>900</v>
      </c>
      <c r="J4" s="6" t="s">
        <v>76</v>
      </c>
    </row>
    <row r="5" spans="1:10" x14ac:dyDescent="0.2">
      <c r="A5" s="20" t="s">
        <v>7</v>
      </c>
      <c r="B5" t="s">
        <v>6</v>
      </c>
      <c r="C5">
        <v>2</v>
      </c>
      <c r="D5" s="19">
        <f t="shared" ref="D5:D68" si="1">H5</f>
        <v>900</v>
      </c>
      <c r="F5">
        <v>900</v>
      </c>
      <c r="G5" s="7">
        <v>1</v>
      </c>
      <c r="H5">
        <f t="shared" si="0"/>
        <v>900</v>
      </c>
    </row>
    <row r="6" spans="1:10" x14ac:dyDescent="0.2">
      <c r="A6" s="20" t="s">
        <v>7</v>
      </c>
      <c r="B6" t="s">
        <v>6</v>
      </c>
      <c r="C6">
        <v>3</v>
      </c>
      <c r="D6" s="19">
        <f t="shared" si="1"/>
        <v>1900</v>
      </c>
      <c r="F6">
        <f>F$5+1000</f>
        <v>1900</v>
      </c>
      <c r="G6" s="7">
        <v>1</v>
      </c>
      <c r="H6">
        <f t="shared" si="0"/>
        <v>1900</v>
      </c>
      <c r="I6" t="s">
        <v>77</v>
      </c>
    </row>
    <row r="7" spans="1:10" x14ac:dyDescent="0.2">
      <c r="A7" s="20" t="s">
        <v>7</v>
      </c>
      <c r="B7" t="s">
        <v>6</v>
      </c>
      <c r="C7">
        <v>4</v>
      </c>
      <c r="D7" s="19">
        <f t="shared" si="1"/>
        <v>1900</v>
      </c>
      <c r="F7">
        <f t="shared" ref="F7:F11" si="2">F$4+1000</f>
        <v>1900</v>
      </c>
      <c r="G7" s="7">
        <v>1</v>
      </c>
      <c r="H7">
        <f t="shared" si="0"/>
        <v>1900</v>
      </c>
    </row>
    <row r="8" spans="1:10" x14ac:dyDescent="0.2">
      <c r="A8" s="20" t="s">
        <v>7</v>
      </c>
      <c r="B8" t="s">
        <v>6</v>
      </c>
      <c r="C8">
        <v>5</v>
      </c>
      <c r="D8" s="19">
        <f t="shared" si="1"/>
        <v>1900</v>
      </c>
      <c r="F8">
        <f>F$5+1000</f>
        <v>1900</v>
      </c>
      <c r="G8" s="7">
        <v>1</v>
      </c>
      <c r="H8">
        <f t="shared" si="0"/>
        <v>1900</v>
      </c>
    </row>
    <row r="9" spans="1:10" x14ac:dyDescent="0.2">
      <c r="A9" s="20" t="s">
        <v>7</v>
      </c>
      <c r="B9" t="s">
        <v>6</v>
      </c>
      <c r="C9">
        <v>6</v>
      </c>
      <c r="D9" s="19">
        <f t="shared" si="1"/>
        <v>1900</v>
      </c>
      <c r="F9">
        <f t="shared" si="2"/>
        <v>1900</v>
      </c>
      <c r="G9" s="7">
        <v>1</v>
      </c>
      <c r="H9">
        <f t="shared" si="0"/>
        <v>1900</v>
      </c>
    </row>
    <row r="10" spans="1:10" x14ac:dyDescent="0.2">
      <c r="A10" s="20" t="s">
        <v>7</v>
      </c>
      <c r="B10" t="s">
        <v>6</v>
      </c>
      <c r="C10">
        <v>7</v>
      </c>
      <c r="D10" s="19">
        <f t="shared" si="1"/>
        <v>1900</v>
      </c>
      <c r="F10">
        <f t="shared" si="2"/>
        <v>1900</v>
      </c>
      <c r="G10" s="7">
        <v>1</v>
      </c>
      <c r="H10">
        <f t="shared" si="0"/>
        <v>1900</v>
      </c>
    </row>
    <row r="11" spans="1:10" x14ac:dyDescent="0.2">
      <c r="A11" s="20" t="s">
        <v>7</v>
      </c>
      <c r="B11" t="s">
        <v>6</v>
      </c>
      <c r="C11">
        <v>8</v>
      </c>
      <c r="D11" s="19">
        <f t="shared" si="1"/>
        <v>1900</v>
      </c>
      <c r="F11">
        <f t="shared" si="2"/>
        <v>1900</v>
      </c>
      <c r="G11" s="7">
        <v>1</v>
      </c>
      <c r="H11">
        <f t="shared" si="0"/>
        <v>1900</v>
      </c>
    </row>
    <row r="12" spans="1:10" s="8" customFormat="1" x14ac:dyDescent="0.2">
      <c r="A12" s="21" t="s">
        <v>8</v>
      </c>
      <c r="B12" s="8" t="s">
        <v>6</v>
      </c>
      <c r="C12" s="8">
        <v>1</v>
      </c>
      <c r="D12" s="22">
        <f t="shared" si="1"/>
        <v>5000</v>
      </c>
      <c r="F12" s="8">
        <v>5000</v>
      </c>
      <c r="G12" s="9">
        <v>1</v>
      </c>
      <c r="H12" s="8">
        <f t="shared" si="0"/>
        <v>5000</v>
      </c>
    </row>
    <row r="13" spans="1:10" x14ac:dyDescent="0.2">
      <c r="A13" s="20" t="s">
        <v>8</v>
      </c>
      <c r="B13" t="s">
        <v>6</v>
      </c>
      <c r="C13">
        <v>2</v>
      </c>
      <c r="D13" s="19">
        <f t="shared" si="1"/>
        <v>7000</v>
      </c>
      <c r="F13">
        <f>F$12+2000</f>
        <v>7000</v>
      </c>
      <c r="G13" s="7">
        <v>1</v>
      </c>
      <c r="H13">
        <f t="shared" si="0"/>
        <v>7000</v>
      </c>
      <c r="I13" t="s">
        <v>78</v>
      </c>
    </row>
    <row r="14" spans="1:10" x14ac:dyDescent="0.2">
      <c r="A14" s="20" t="s">
        <v>8</v>
      </c>
      <c r="B14" t="s">
        <v>6</v>
      </c>
      <c r="C14">
        <v>3</v>
      </c>
      <c r="D14" s="19">
        <f t="shared" si="1"/>
        <v>9500</v>
      </c>
      <c r="F14">
        <f>F$13+2500</f>
        <v>9500</v>
      </c>
      <c r="G14" s="7">
        <v>1</v>
      </c>
      <c r="H14">
        <f t="shared" si="0"/>
        <v>9500</v>
      </c>
      <c r="I14" t="s">
        <v>79</v>
      </c>
    </row>
    <row r="15" spans="1:10" x14ac:dyDescent="0.2">
      <c r="A15" s="20" t="s">
        <v>8</v>
      </c>
      <c r="B15" t="s">
        <v>6</v>
      </c>
      <c r="C15">
        <v>4</v>
      </c>
      <c r="D15" s="19">
        <f t="shared" si="1"/>
        <v>7500</v>
      </c>
      <c r="F15">
        <f t="shared" ref="F15" si="3">F$12+2500</f>
        <v>7500</v>
      </c>
      <c r="G15" s="7">
        <v>1</v>
      </c>
      <c r="H15">
        <f t="shared" si="0"/>
        <v>7500</v>
      </c>
    </row>
    <row r="16" spans="1:10" x14ac:dyDescent="0.2">
      <c r="A16" s="20" t="s">
        <v>8</v>
      </c>
      <c r="B16" t="s">
        <v>6</v>
      </c>
      <c r="C16">
        <v>5</v>
      </c>
      <c r="D16" s="19">
        <f t="shared" si="1"/>
        <v>10200</v>
      </c>
      <c r="F16">
        <f>F$13+3200</f>
        <v>10200</v>
      </c>
      <c r="G16" s="7">
        <v>1</v>
      </c>
      <c r="H16">
        <f t="shared" si="0"/>
        <v>10200</v>
      </c>
      <c r="I16" t="s">
        <v>80</v>
      </c>
    </row>
    <row r="17" spans="1:10" x14ac:dyDescent="0.2">
      <c r="A17" s="20" t="s">
        <v>8</v>
      </c>
      <c r="B17" t="s">
        <v>6</v>
      </c>
      <c r="C17">
        <v>6</v>
      </c>
      <c r="D17" s="19">
        <f t="shared" si="1"/>
        <v>8200</v>
      </c>
      <c r="F17">
        <f t="shared" ref="F17:F19" si="4">F$12+3200</f>
        <v>8200</v>
      </c>
      <c r="G17" s="7">
        <v>1</v>
      </c>
      <c r="H17">
        <f t="shared" si="0"/>
        <v>8200</v>
      </c>
    </row>
    <row r="18" spans="1:10" x14ac:dyDescent="0.2">
      <c r="A18" s="20" t="s">
        <v>8</v>
      </c>
      <c r="B18" t="s">
        <v>6</v>
      </c>
      <c r="C18">
        <v>7</v>
      </c>
      <c r="D18" s="19">
        <f t="shared" si="1"/>
        <v>8200</v>
      </c>
      <c r="F18">
        <f t="shared" si="4"/>
        <v>8200</v>
      </c>
      <c r="G18" s="7">
        <v>1</v>
      </c>
      <c r="H18">
        <f t="shared" si="0"/>
        <v>8200</v>
      </c>
    </row>
    <row r="19" spans="1:10" x14ac:dyDescent="0.2">
      <c r="A19" s="20" t="s">
        <v>8</v>
      </c>
      <c r="B19" t="s">
        <v>6</v>
      </c>
      <c r="C19">
        <v>8</v>
      </c>
      <c r="D19" s="19">
        <f t="shared" si="1"/>
        <v>8200</v>
      </c>
      <c r="F19">
        <f t="shared" si="4"/>
        <v>8200</v>
      </c>
      <c r="G19" s="7">
        <v>1</v>
      </c>
      <c r="H19">
        <f t="shared" si="0"/>
        <v>8200</v>
      </c>
    </row>
    <row r="20" spans="1:10" s="8" customFormat="1" x14ac:dyDescent="0.2">
      <c r="A20" s="21" t="s">
        <v>9</v>
      </c>
      <c r="B20" s="8" t="s">
        <v>6</v>
      </c>
      <c r="C20" s="8">
        <v>1</v>
      </c>
      <c r="D20" s="22">
        <f t="shared" si="1"/>
        <v>800</v>
      </c>
      <c r="F20" s="8">
        <v>800</v>
      </c>
      <c r="G20" s="9">
        <v>1</v>
      </c>
      <c r="H20" s="8">
        <f t="shared" si="0"/>
        <v>800</v>
      </c>
      <c r="J20" s="8" t="s">
        <v>81</v>
      </c>
    </row>
    <row r="21" spans="1:10" x14ac:dyDescent="0.2">
      <c r="A21" s="20" t="s">
        <v>9</v>
      </c>
      <c r="B21" t="s">
        <v>6</v>
      </c>
      <c r="C21">
        <v>2</v>
      </c>
      <c r="D21" s="19">
        <f t="shared" si="1"/>
        <v>800</v>
      </c>
      <c r="F21">
        <v>800</v>
      </c>
      <c r="G21" s="7">
        <v>1</v>
      </c>
      <c r="H21">
        <f t="shared" si="0"/>
        <v>800</v>
      </c>
    </row>
    <row r="22" spans="1:10" x14ac:dyDescent="0.2">
      <c r="A22" s="20" t="s">
        <v>9</v>
      </c>
      <c r="B22" t="s">
        <v>6</v>
      </c>
      <c r="C22">
        <v>3</v>
      </c>
      <c r="D22" s="19">
        <f t="shared" si="1"/>
        <v>2800</v>
      </c>
      <c r="F22">
        <f>F$21+2000</f>
        <v>2800</v>
      </c>
      <c r="G22" s="7">
        <v>1</v>
      </c>
      <c r="H22">
        <f t="shared" si="0"/>
        <v>2800</v>
      </c>
      <c r="I22" t="s">
        <v>82</v>
      </c>
    </row>
    <row r="23" spans="1:10" x14ac:dyDescent="0.2">
      <c r="A23" s="20" t="s">
        <v>9</v>
      </c>
      <c r="B23" t="s">
        <v>6</v>
      </c>
      <c r="C23">
        <v>4</v>
      </c>
      <c r="D23" s="19">
        <f t="shared" si="1"/>
        <v>2800</v>
      </c>
      <c r="F23">
        <f t="shared" ref="F23:F27" si="5">F$21+2000</f>
        <v>2800</v>
      </c>
      <c r="G23" s="7">
        <v>1</v>
      </c>
      <c r="H23">
        <f t="shared" si="0"/>
        <v>2800</v>
      </c>
    </row>
    <row r="24" spans="1:10" x14ac:dyDescent="0.2">
      <c r="A24" s="20" t="s">
        <v>9</v>
      </c>
      <c r="B24" t="s">
        <v>6</v>
      </c>
      <c r="C24">
        <v>5</v>
      </c>
      <c r="D24" s="19">
        <f t="shared" si="1"/>
        <v>2800</v>
      </c>
      <c r="F24">
        <f t="shared" si="5"/>
        <v>2800</v>
      </c>
      <c r="G24" s="7">
        <v>1</v>
      </c>
      <c r="H24">
        <f t="shared" si="0"/>
        <v>2800</v>
      </c>
    </row>
    <row r="25" spans="1:10" x14ac:dyDescent="0.2">
      <c r="A25" s="20" t="s">
        <v>9</v>
      </c>
      <c r="B25" t="s">
        <v>6</v>
      </c>
      <c r="C25">
        <v>6</v>
      </c>
      <c r="D25" s="19">
        <f t="shared" si="1"/>
        <v>2800</v>
      </c>
      <c r="F25">
        <f t="shared" si="5"/>
        <v>2800</v>
      </c>
      <c r="G25" s="7">
        <v>1</v>
      </c>
      <c r="H25">
        <f t="shared" si="0"/>
        <v>2800</v>
      </c>
    </row>
    <row r="26" spans="1:10" x14ac:dyDescent="0.2">
      <c r="A26" s="20" t="s">
        <v>9</v>
      </c>
      <c r="B26" t="s">
        <v>6</v>
      </c>
      <c r="C26">
        <v>7</v>
      </c>
      <c r="D26" s="19">
        <f t="shared" si="1"/>
        <v>2800</v>
      </c>
      <c r="F26">
        <f t="shared" si="5"/>
        <v>2800</v>
      </c>
      <c r="G26" s="7">
        <v>1</v>
      </c>
      <c r="H26">
        <f t="shared" si="0"/>
        <v>2800</v>
      </c>
    </row>
    <row r="27" spans="1:10" x14ac:dyDescent="0.2">
      <c r="A27" s="20" t="s">
        <v>9</v>
      </c>
      <c r="B27" t="s">
        <v>6</v>
      </c>
      <c r="C27">
        <v>8</v>
      </c>
      <c r="D27" s="19">
        <f t="shared" si="1"/>
        <v>2800</v>
      </c>
      <c r="F27">
        <f t="shared" si="5"/>
        <v>2800</v>
      </c>
      <c r="G27" s="7">
        <v>1</v>
      </c>
      <c r="H27">
        <f t="shared" si="0"/>
        <v>2800</v>
      </c>
    </row>
    <row r="28" spans="1:10" s="8" customFormat="1" x14ac:dyDescent="0.2">
      <c r="A28" s="21" t="s">
        <v>10</v>
      </c>
      <c r="B28" s="8" t="s">
        <v>6</v>
      </c>
      <c r="C28" s="8">
        <v>1</v>
      </c>
      <c r="D28" s="22">
        <f t="shared" si="1"/>
        <v>405</v>
      </c>
      <c r="F28" s="8">
        <v>405</v>
      </c>
      <c r="G28" s="9">
        <v>1</v>
      </c>
      <c r="H28" s="8">
        <f t="shared" si="0"/>
        <v>405</v>
      </c>
    </row>
    <row r="29" spans="1:10" x14ac:dyDescent="0.2">
      <c r="A29" s="20" t="s">
        <v>10</v>
      </c>
      <c r="B29" t="s">
        <v>6</v>
      </c>
      <c r="C29">
        <v>2</v>
      </c>
      <c r="D29" s="19">
        <f t="shared" si="1"/>
        <v>795</v>
      </c>
      <c r="F29">
        <f>F$28+390</f>
        <v>795</v>
      </c>
      <c r="G29" s="7">
        <v>1</v>
      </c>
      <c r="H29">
        <f t="shared" si="0"/>
        <v>795</v>
      </c>
      <c r="I29" t="s">
        <v>83</v>
      </c>
    </row>
    <row r="30" spans="1:10" x14ac:dyDescent="0.2">
      <c r="A30" s="20" t="s">
        <v>10</v>
      </c>
      <c r="B30" t="s">
        <v>6</v>
      </c>
      <c r="C30">
        <v>3</v>
      </c>
      <c r="D30" s="19">
        <f t="shared" si="1"/>
        <v>1295</v>
      </c>
      <c r="F30">
        <f>F$29+500</f>
        <v>1295</v>
      </c>
      <c r="G30" s="7">
        <v>1</v>
      </c>
      <c r="H30">
        <f t="shared" si="0"/>
        <v>1295</v>
      </c>
      <c r="I30" t="s">
        <v>84</v>
      </c>
    </row>
    <row r="31" spans="1:10" x14ac:dyDescent="0.2">
      <c r="A31" s="20" t="s">
        <v>10</v>
      </c>
      <c r="B31" t="s">
        <v>6</v>
      </c>
      <c r="C31">
        <v>4</v>
      </c>
      <c r="D31" s="19">
        <f t="shared" si="1"/>
        <v>1295</v>
      </c>
      <c r="F31">
        <f>F$29+500</f>
        <v>1295</v>
      </c>
      <c r="G31" s="7">
        <v>1</v>
      </c>
      <c r="H31">
        <f t="shared" si="0"/>
        <v>1295</v>
      </c>
    </row>
    <row r="32" spans="1:10" x14ac:dyDescent="0.2">
      <c r="A32" s="20" t="s">
        <v>10</v>
      </c>
      <c r="B32" t="s">
        <v>6</v>
      </c>
      <c r="C32">
        <v>5</v>
      </c>
      <c r="D32" s="19">
        <f t="shared" si="1"/>
        <v>2295</v>
      </c>
      <c r="F32">
        <f>F$29+1500</f>
        <v>2295</v>
      </c>
      <c r="G32" s="7">
        <v>1</v>
      </c>
      <c r="H32">
        <f t="shared" si="0"/>
        <v>2295</v>
      </c>
      <c r="I32" t="s">
        <v>85</v>
      </c>
    </row>
    <row r="33" spans="1:9" x14ac:dyDescent="0.2">
      <c r="A33" s="20" t="s">
        <v>10</v>
      </c>
      <c r="B33" t="s">
        <v>6</v>
      </c>
      <c r="C33">
        <v>6</v>
      </c>
      <c r="D33" s="19">
        <f t="shared" si="1"/>
        <v>2295</v>
      </c>
      <c r="F33">
        <f t="shared" ref="F33:F35" si="6">F$29+1500</f>
        <v>2295</v>
      </c>
      <c r="G33" s="7">
        <v>1</v>
      </c>
      <c r="H33">
        <f t="shared" si="0"/>
        <v>2295</v>
      </c>
    </row>
    <row r="34" spans="1:9" x14ac:dyDescent="0.2">
      <c r="A34" s="20" t="s">
        <v>10</v>
      </c>
      <c r="B34" t="s">
        <v>6</v>
      </c>
      <c r="C34">
        <v>7</v>
      </c>
      <c r="D34" s="19">
        <f t="shared" si="1"/>
        <v>2295</v>
      </c>
      <c r="F34">
        <f t="shared" si="6"/>
        <v>2295</v>
      </c>
      <c r="G34" s="7">
        <v>1</v>
      </c>
      <c r="H34">
        <f t="shared" si="0"/>
        <v>2295</v>
      </c>
    </row>
    <row r="35" spans="1:9" x14ac:dyDescent="0.2">
      <c r="A35" s="20" t="s">
        <v>10</v>
      </c>
      <c r="B35" t="s">
        <v>6</v>
      </c>
      <c r="C35">
        <v>8</v>
      </c>
      <c r="D35" s="19">
        <f t="shared" si="1"/>
        <v>2295</v>
      </c>
      <c r="F35">
        <f t="shared" si="6"/>
        <v>2295</v>
      </c>
      <c r="G35" s="7">
        <v>1</v>
      </c>
      <c r="H35">
        <f t="shared" si="0"/>
        <v>2295</v>
      </c>
    </row>
    <row r="36" spans="1:9" s="8" customFormat="1" x14ac:dyDescent="0.2">
      <c r="A36" s="21" t="s">
        <v>24</v>
      </c>
      <c r="B36" s="8" t="s">
        <v>6</v>
      </c>
      <c r="C36" s="8">
        <v>1</v>
      </c>
      <c r="D36" s="22">
        <f t="shared" si="1"/>
        <v>0</v>
      </c>
      <c r="F36" s="8">
        <v>0</v>
      </c>
      <c r="G36" s="9">
        <v>1</v>
      </c>
      <c r="H36" s="8">
        <f t="shared" si="0"/>
        <v>0</v>
      </c>
    </row>
    <row r="37" spans="1:9" x14ac:dyDescent="0.2">
      <c r="A37" s="20" t="s">
        <v>24</v>
      </c>
      <c r="B37" t="s">
        <v>6</v>
      </c>
      <c r="C37">
        <v>2</v>
      </c>
      <c r="D37" s="19">
        <f t="shared" si="1"/>
        <v>0</v>
      </c>
      <c r="F37">
        <v>0</v>
      </c>
      <c r="G37" s="7">
        <v>1</v>
      </c>
      <c r="H37">
        <f t="shared" si="0"/>
        <v>0</v>
      </c>
    </row>
    <row r="38" spans="1:9" x14ac:dyDescent="0.2">
      <c r="A38" s="20" t="s">
        <v>24</v>
      </c>
      <c r="B38" t="s">
        <v>6</v>
      </c>
      <c r="C38">
        <v>3</v>
      </c>
      <c r="D38" s="19">
        <f t="shared" si="1"/>
        <v>1000</v>
      </c>
      <c r="F38">
        <f>F$37+1000</f>
        <v>1000</v>
      </c>
      <c r="G38" s="7">
        <v>1</v>
      </c>
      <c r="H38">
        <f t="shared" si="0"/>
        <v>1000</v>
      </c>
      <c r="I38" t="s">
        <v>77</v>
      </c>
    </row>
    <row r="39" spans="1:9" x14ac:dyDescent="0.2">
      <c r="A39" s="20" t="s">
        <v>24</v>
      </c>
      <c r="B39" t="s">
        <v>6</v>
      </c>
      <c r="C39">
        <v>4</v>
      </c>
      <c r="D39" s="19">
        <f t="shared" si="1"/>
        <v>1000</v>
      </c>
      <c r="F39">
        <f t="shared" ref="F39:F43" si="7">F$37+1000</f>
        <v>1000</v>
      </c>
      <c r="G39" s="7">
        <v>1</v>
      </c>
      <c r="H39">
        <f t="shared" si="0"/>
        <v>1000</v>
      </c>
    </row>
    <row r="40" spans="1:9" x14ac:dyDescent="0.2">
      <c r="A40" s="20" t="s">
        <v>24</v>
      </c>
      <c r="B40" t="s">
        <v>6</v>
      </c>
      <c r="C40">
        <v>5</v>
      </c>
      <c r="D40" s="19">
        <f t="shared" si="1"/>
        <v>1000</v>
      </c>
      <c r="F40">
        <f t="shared" si="7"/>
        <v>1000</v>
      </c>
      <c r="G40" s="7">
        <v>1</v>
      </c>
      <c r="H40">
        <f t="shared" si="0"/>
        <v>1000</v>
      </c>
    </row>
    <row r="41" spans="1:9" x14ac:dyDescent="0.2">
      <c r="A41" s="20" t="s">
        <v>24</v>
      </c>
      <c r="B41" t="s">
        <v>6</v>
      </c>
      <c r="C41">
        <v>6</v>
      </c>
      <c r="D41" s="19">
        <f t="shared" si="1"/>
        <v>1000</v>
      </c>
      <c r="F41">
        <f t="shared" si="7"/>
        <v>1000</v>
      </c>
      <c r="G41" s="7">
        <v>1</v>
      </c>
      <c r="H41">
        <f t="shared" si="0"/>
        <v>1000</v>
      </c>
    </row>
    <row r="42" spans="1:9" x14ac:dyDescent="0.2">
      <c r="A42" s="20" t="s">
        <v>24</v>
      </c>
      <c r="B42" t="s">
        <v>6</v>
      </c>
      <c r="C42">
        <v>7</v>
      </c>
      <c r="D42" s="19">
        <f t="shared" si="1"/>
        <v>1000</v>
      </c>
      <c r="F42">
        <f t="shared" si="7"/>
        <v>1000</v>
      </c>
      <c r="G42" s="7">
        <v>1</v>
      </c>
      <c r="H42">
        <f t="shared" si="0"/>
        <v>1000</v>
      </c>
    </row>
    <row r="43" spans="1:9" x14ac:dyDescent="0.2">
      <c r="A43" s="20" t="s">
        <v>24</v>
      </c>
      <c r="B43" t="s">
        <v>6</v>
      </c>
      <c r="C43">
        <v>8</v>
      </c>
      <c r="D43" s="19">
        <f t="shared" si="1"/>
        <v>1000</v>
      </c>
      <c r="F43">
        <f t="shared" si="7"/>
        <v>1000</v>
      </c>
      <c r="G43" s="7">
        <v>1</v>
      </c>
      <c r="H43">
        <f t="shared" si="0"/>
        <v>1000</v>
      </c>
    </row>
    <row r="44" spans="1:9" s="8" customFormat="1" x14ac:dyDescent="0.2">
      <c r="A44" s="21" t="s">
        <v>11</v>
      </c>
      <c r="B44" s="8" t="s">
        <v>6</v>
      </c>
      <c r="C44" s="8">
        <v>1</v>
      </c>
      <c r="D44" s="22">
        <f t="shared" si="1"/>
        <v>950</v>
      </c>
      <c r="F44" s="8">
        <v>950</v>
      </c>
      <c r="G44" s="9">
        <v>1</v>
      </c>
      <c r="H44" s="8">
        <f t="shared" si="0"/>
        <v>950</v>
      </c>
    </row>
    <row r="45" spans="1:9" x14ac:dyDescent="0.2">
      <c r="A45" s="20" t="s">
        <v>11</v>
      </c>
      <c r="B45" t="s">
        <v>6</v>
      </c>
      <c r="C45">
        <v>2</v>
      </c>
      <c r="D45" s="19">
        <f t="shared" si="1"/>
        <v>950</v>
      </c>
      <c r="F45">
        <f>F44</f>
        <v>950</v>
      </c>
      <c r="G45" s="7">
        <v>1</v>
      </c>
      <c r="H45">
        <f t="shared" si="0"/>
        <v>950</v>
      </c>
    </row>
    <row r="46" spans="1:9" x14ac:dyDescent="0.2">
      <c r="A46" s="20" t="s">
        <v>11</v>
      </c>
      <c r="B46" t="s">
        <v>6</v>
      </c>
      <c r="C46">
        <v>3</v>
      </c>
      <c r="D46" s="19">
        <f t="shared" si="1"/>
        <v>1950</v>
      </c>
      <c r="F46">
        <f>F$45+1000</f>
        <v>1950</v>
      </c>
      <c r="G46" s="7">
        <v>1</v>
      </c>
      <c r="H46">
        <f t="shared" si="0"/>
        <v>1950</v>
      </c>
      <c r="I46" t="s">
        <v>86</v>
      </c>
    </row>
    <row r="47" spans="1:9" x14ac:dyDescent="0.2">
      <c r="A47" s="20" t="s">
        <v>11</v>
      </c>
      <c r="B47" t="s">
        <v>6</v>
      </c>
      <c r="C47">
        <v>4</v>
      </c>
      <c r="D47" s="19">
        <f t="shared" si="1"/>
        <v>1950</v>
      </c>
      <c r="F47">
        <f>F$45+1000</f>
        <v>1950</v>
      </c>
      <c r="G47" s="7">
        <v>1</v>
      </c>
      <c r="H47">
        <f t="shared" si="0"/>
        <v>1950</v>
      </c>
    </row>
    <row r="48" spans="1:9" x14ac:dyDescent="0.2">
      <c r="A48" s="20" t="s">
        <v>11</v>
      </c>
      <c r="B48" t="s">
        <v>6</v>
      </c>
      <c r="C48">
        <v>5</v>
      </c>
      <c r="D48" s="19">
        <f t="shared" si="1"/>
        <v>2950</v>
      </c>
      <c r="F48">
        <f>F$45+2000</f>
        <v>2950</v>
      </c>
      <c r="G48" s="7">
        <v>1</v>
      </c>
      <c r="H48">
        <f t="shared" si="0"/>
        <v>2950</v>
      </c>
      <c r="I48" t="s">
        <v>85</v>
      </c>
    </row>
    <row r="49" spans="1:10" x14ac:dyDescent="0.2">
      <c r="A49" s="20" t="s">
        <v>11</v>
      </c>
      <c r="B49" t="s">
        <v>6</v>
      </c>
      <c r="C49">
        <v>6</v>
      </c>
      <c r="D49" s="19">
        <f t="shared" si="1"/>
        <v>2950</v>
      </c>
      <c r="F49">
        <f t="shared" ref="F49:F51" si="8">F$45+2000</f>
        <v>2950</v>
      </c>
      <c r="G49" s="7">
        <v>1</v>
      </c>
      <c r="H49">
        <f t="shared" si="0"/>
        <v>2950</v>
      </c>
    </row>
    <row r="50" spans="1:10" x14ac:dyDescent="0.2">
      <c r="A50" s="20" t="s">
        <v>11</v>
      </c>
      <c r="B50" t="s">
        <v>6</v>
      </c>
      <c r="C50">
        <v>7</v>
      </c>
      <c r="D50" s="19">
        <f t="shared" si="1"/>
        <v>2950</v>
      </c>
      <c r="F50">
        <f t="shared" si="8"/>
        <v>2950</v>
      </c>
      <c r="G50" s="7">
        <v>1</v>
      </c>
      <c r="H50">
        <f t="shared" si="0"/>
        <v>2950</v>
      </c>
    </row>
    <row r="51" spans="1:10" x14ac:dyDescent="0.2">
      <c r="A51" s="20" t="s">
        <v>11</v>
      </c>
      <c r="B51" t="s">
        <v>6</v>
      </c>
      <c r="C51">
        <v>8</v>
      </c>
      <c r="D51" s="19">
        <f t="shared" si="1"/>
        <v>2950</v>
      </c>
      <c r="F51">
        <f t="shared" si="8"/>
        <v>2950</v>
      </c>
      <c r="G51" s="7">
        <v>1</v>
      </c>
      <c r="H51">
        <f t="shared" si="0"/>
        <v>2950</v>
      </c>
    </row>
    <row r="52" spans="1:10" s="8" customFormat="1" x14ac:dyDescent="0.2">
      <c r="A52" s="21" t="s">
        <v>5</v>
      </c>
      <c r="B52" s="8" t="s">
        <v>6</v>
      </c>
      <c r="C52" s="8">
        <v>1</v>
      </c>
      <c r="D52" s="22">
        <f t="shared" si="1"/>
        <v>1200</v>
      </c>
      <c r="F52" s="8">
        <v>1200</v>
      </c>
      <c r="G52" s="9">
        <v>1</v>
      </c>
      <c r="H52" s="8">
        <f t="shared" si="0"/>
        <v>1200</v>
      </c>
    </row>
    <row r="53" spans="1:10" x14ac:dyDescent="0.2">
      <c r="A53" s="20" t="s">
        <v>5</v>
      </c>
      <c r="B53" t="s">
        <v>6</v>
      </c>
      <c r="C53">
        <v>2</v>
      </c>
      <c r="D53" s="19">
        <f t="shared" si="1"/>
        <v>1200</v>
      </c>
      <c r="F53">
        <v>1200</v>
      </c>
      <c r="G53" s="7">
        <v>1</v>
      </c>
      <c r="H53">
        <f t="shared" si="0"/>
        <v>1200</v>
      </c>
    </row>
    <row r="54" spans="1:10" x14ac:dyDescent="0.2">
      <c r="A54" s="20" t="s">
        <v>5</v>
      </c>
      <c r="B54" t="s">
        <v>6</v>
      </c>
      <c r="C54">
        <v>3</v>
      </c>
      <c r="D54" s="19">
        <f t="shared" si="1"/>
        <v>2200</v>
      </c>
      <c r="F54">
        <f>F$53+1000</f>
        <v>2200</v>
      </c>
      <c r="G54" s="7">
        <v>1</v>
      </c>
      <c r="H54">
        <f t="shared" si="0"/>
        <v>2200</v>
      </c>
      <c r="I54" t="s">
        <v>86</v>
      </c>
    </row>
    <row r="55" spans="1:10" x14ac:dyDescent="0.2">
      <c r="A55" s="20" t="s">
        <v>5</v>
      </c>
      <c r="B55" t="s">
        <v>6</v>
      </c>
      <c r="C55">
        <v>4</v>
      </c>
      <c r="D55" s="19">
        <f t="shared" si="1"/>
        <v>2200</v>
      </c>
      <c r="F55">
        <f t="shared" ref="F55" si="9">F$53+1000</f>
        <v>2200</v>
      </c>
      <c r="G55" s="7">
        <v>1</v>
      </c>
      <c r="H55">
        <f t="shared" si="0"/>
        <v>2200</v>
      </c>
    </row>
    <row r="56" spans="1:10" x14ac:dyDescent="0.2">
      <c r="A56" s="20" t="s">
        <v>5</v>
      </c>
      <c r="B56" t="s">
        <v>6</v>
      </c>
      <c r="C56">
        <v>5</v>
      </c>
      <c r="D56" s="19">
        <f t="shared" si="1"/>
        <v>3200</v>
      </c>
      <c r="F56">
        <f>F$53+1000+1000</f>
        <v>3200</v>
      </c>
      <c r="G56" s="7">
        <v>1</v>
      </c>
      <c r="H56">
        <f t="shared" si="0"/>
        <v>3200</v>
      </c>
      <c r="I56" t="s">
        <v>85</v>
      </c>
    </row>
    <row r="57" spans="1:10" x14ac:dyDescent="0.2">
      <c r="A57" s="20" t="s">
        <v>5</v>
      </c>
      <c r="B57" t="s">
        <v>6</v>
      </c>
      <c r="C57">
        <v>6</v>
      </c>
      <c r="D57" s="19">
        <f t="shared" si="1"/>
        <v>3200</v>
      </c>
      <c r="F57">
        <f t="shared" ref="F57:F58" si="10">F$53+1000+1000</f>
        <v>3200</v>
      </c>
      <c r="G57" s="7">
        <v>1</v>
      </c>
      <c r="H57">
        <f t="shared" si="0"/>
        <v>3200</v>
      </c>
    </row>
    <row r="58" spans="1:10" x14ac:dyDescent="0.2">
      <c r="A58" s="20" t="s">
        <v>5</v>
      </c>
      <c r="B58" t="s">
        <v>6</v>
      </c>
      <c r="C58">
        <v>7</v>
      </c>
      <c r="D58" s="19">
        <f t="shared" si="1"/>
        <v>3200</v>
      </c>
      <c r="F58">
        <f t="shared" si="10"/>
        <v>3200</v>
      </c>
      <c r="G58" s="7">
        <v>1</v>
      </c>
      <c r="H58">
        <f t="shared" si="0"/>
        <v>3200</v>
      </c>
    </row>
    <row r="59" spans="1:10" x14ac:dyDescent="0.2">
      <c r="A59" s="20" t="s">
        <v>5</v>
      </c>
      <c r="B59" t="s">
        <v>6</v>
      </c>
      <c r="C59">
        <v>8</v>
      </c>
      <c r="D59" s="19">
        <f t="shared" si="1"/>
        <v>3200</v>
      </c>
      <c r="F59">
        <f>F$53+1000+1000</f>
        <v>3200</v>
      </c>
      <c r="G59" s="7">
        <v>1</v>
      </c>
      <c r="H59">
        <f t="shared" si="0"/>
        <v>3200</v>
      </c>
    </row>
    <row r="60" spans="1:10" s="8" customFormat="1" x14ac:dyDescent="0.2">
      <c r="A60" s="21" t="s">
        <v>15</v>
      </c>
      <c r="B60" s="8" t="s">
        <v>16</v>
      </c>
      <c r="C60" s="8">
        <v>1</v>
      </c>
      <c r="D60" s="22">
        <f t="shared" si="1"/>
        <v>1850</v>
      </c>
      <c r="F60" s="8">
        <v>1850</v>
      </c>
      <c r="G60" s="9">
        <v>1</v>
      </c>
      <c r="H60" s="8">
        <f t="shared" si="0"/>
        <v>1850</v>
      </c>
      <c r="J60" s="8" t="s">
        <v>87</v>
      </c>
    </row>
    <row r="61" spans="1:10" x14ac:dyDescent="0.2">
      <c r="A61" s="20" t="s">
        <v>15</v>
      </c>
      <c r="B61" t="s">
        <v>16</v>
      </c>
      <c r="C61">
        <v>2</v>
      </c>
      <c r="D61" s="19">
        <f t="shared" si="1"/>
        <v>3350</v>
      </c>
      <c r="F61">
        <f>F$60+1500</f>
        <v>3350</v>
      </c>
      <c r="G61" s="7">
        <v>1</v>
      </c>
      <c r="H61">
        <f t="shared" si="0"/>
        <v>3350</v>
      </c>
      <c r="I61" t="s">
        <v>88</v>
      </c>
    </row>
    <row r="62" spans="1:10" x14ac:dyDescent="0.2">
      <c r="A62" s="20" t="s">
        <v>15</v>
      </c>
      <c r="B62" t="s">
        <v>16</v>
      </c>
      <c r="C62">
        <v>3</v>
      </c>
      <c r="D62" s="19">
        <f t="shared" si="1"/>
        <v>6350</v>
      </c>
      <c r="F62">
        <f>F$60+1500+3000</f>
        <v>6350</v>
      </c>
      <c r="G62" s="7">
        <v>1</v>
      </c>
      <c r="H62">
        <f t="shared" si="0"/>
        <v>6350</v>
      </c>
      <c r="I62" t="s">
        <v>89</v>
      </c>
    </row>
    <row r="63" spans="1:10" x14ac:dyDescent="0.2">
      <c r="A63" s="20" t="s">
        <v>15</v>
      </c>
      <c r="B63" t="s">
        <v>16</v>
      </c>
      <c r="C63">
        <v>4</v>
      </c>
      <c r="D63" s="19">
        <f t="shared" si="1"/>
        <v>6350</v>
      </c>
      <c r="F63">
        <f>F$60+1500+3000</f>
        <v>6350</v>
      </c>
      <c r="G63" s="7">
        <v>1</v>
      </c>
      <c r="H63">
        <f t="shared" si="0"/>
        <v>6350</v>
      </c>
    </row>
    <row r="64" spans="1:10" x14ac:dyDescent="0.2">
      <c r="A64" s="20" t="s">
        <v>15</v>
      </c>
      <c r="B64" t="s">
        <v>16</v>
      </c>
      <c r="C64">
        <v>5</v>
      </c>
      <c r="D64" s="19">
        <f t="shared" si="1"/>
        <v>7350</v>
      </c>
      <c r="F64">
        <f>F$60+1500+3000+1000</f>
        <v>7350</v>
      </c>
      <c r="G64" s="7">
        <v>1</v>
      </c>
      <c r="H64">
        <f t="shared" si="0"/>
        <v>7350</v>
      </c>
      <c r="I64" t="s">
        <v>90</v>
      </c>
    </row>
    <row r="65" spans="1:10" x14ac:dyDescent="0.2">
      <c r="A65" s="20" t="s">
        <v>15</v>
      </c>
      <c r="B65" t="s">
        <v>16</v>
      </c>
      <c r="C65">
        <v>6</v>
      </c>
      <c r="D65" s="19">
        <f t="shared" si="1"/>
        <v>7350</v>
      </c>
      <c r="F65">
        <f t="shared" ref="F65:F67" si="11">F$60+1500+3000+1000</f>
        <v>7350</v>
      </c>
      <c r="G65" s="7">
        <v>1</v>
      </c>
      <c r="H65">
        <f t="shared" si="0"/>
        <v>7350</v>
      </c>
    </row>
    <row r="66" spans="1:10" x14ac:dyDescent="0.2">
      <c r="A66" s="20" t="s">
        <v>15</v>
      </c>
      <c r="B66" t="s">
        <v>16</v>
      </c>
      <c r="C66">
        <v>7</v>
      </c>
      <c r="D66" s="19">
        <f t="shared" si="1"/>
        <v>7350</v>
      </c>
      <c r="F66">
        <f t="shared" si="11"/>
        <v>7350</v>
      </c>
      <c r="G66" s="7">
        <v>1</v>
      </c>
      <c r="H66">
        <f t="shared" si="0"/>
        <v>7350</v>
      </c>
    </row>
    <row r="67" spans="1:10" x14ac:dyDescent="0.2">
      <c r="A67" s="20" t="s">
        <v>15</v>
      </c>
      <c r="B67" t="s">
        <v>16</v>
      </c>
      <c r="C67">
        <v>8</v>
      </c>
      <c r="D67" s="19">
        <f t="shared" si="1"/>
        <v>7350</v>
      </c>
      <c r="F67">
        <f t="shared" si="11"/>
        <v>7350</v>
      </c>
      <c r="G67" s="7">
        <v>1</v>
      </c>
      <c r="H67">
        <f t="shared" si="0"/>
        <v>7350</v>
      </c>
    </row>
    <row r="68" spans="1:10" s="8" customFormat="1" x14ac:dyDescent="0.2">
      <c r="A68" s="21" t="s">
        <v>8</v>
      </c>
      <c r="B68" s="8" t="s">
        <v>16</v>
      </c>
      <c r="C68" s="8">
        <v>1</v>
      </c>
      <c r="D68" s="22">
        <f t="shared" si="1"/>
        <v>1000</v>
      </c>
      <c r="F68" s="8">
        <v>1000</v>
      </c>
      <c r="G68" s="9">
        <v>1</v>
      </c>
      <c r="H68" s="8">
        <f t="shared" ref="H68:H123" si="12">F68*G68</f>
        <v>1000</v>
      </c>
      <c r="J68" s="10" t="s">
        <v>87</v>
      </c>
    </row>
    <row r="69" spans="1:10" x14ac:dyDescent="0.2">
      <c r="A69" s="20" t="s">
        <v>8</v>
      </c>
      <c r="B69" t="s">
        <v>16</v>
      </c>
      <c r="C69">
        <v>2</v>
      </c>
      <c r="D69" s="19">
        <f t="shared" ref="D69:D124" si="13">H69</f>
        <v>2000</v>
      </c>
      <c r="F69">
        <f>F$68+1000</f>
        <v>2000</v>
      </c>
      <c r="G69" s="7">
        <v>1</v>
      </c>
      <c r="H69">
        <f t="shared" si="12"/>
        <v>2000</v>
      </c>
      <c r="I69" t="s">
        <v>91</v>
      </c>
    </row>
    <row r="70" spans="1:10" x14ac:dyDescent="0.2">
      <c r="A70" s="20" t="s">
        <v>8</v>
      </c>
      <c r="B70" t="s">
        <v>16</v>
      </c>
      <c r="C70">
        <v>3</v>
      </c>
      <c r="D70" s="19">
        <f t="shared" si="13"/>
        <v>2000</v>
      </c>
      <c r="F70">
        <f t="shared" ref="F70:F75" si="14">F$68+1000</f>
        <v>2000</v>
      </c>
      <c r="G70" s="7">
        <v>1</v>
      </c>
      <c r="H70">
        <f t="shared" si="12"/>
        <v>2000</v>
      </c>
    </row>
    <row r="71" spans="1:10" x14ac:dyDescent="0.2">
      <c r="A71" s="20" t="s">
        <v>8</v>
      </c>
      <c r="B71" t="s">
        <v>16</v>
      </c>
      <c r="C71">
        <v>4</v>
      </c>
      <c r="D71" s="19">
        <f t="shared" si="13"/>
        <v>2000</v>
      </c>
      <c r="F71">
        <f t="shared" si="14"/>
        <v>2000</v>
      </c>
      <c r="G71" s="7">
        <v>1</v>
      </c>
      <c r="H71">
        <f t="shared" si="12"/>
        <v>2000</v>
      </c>
    </row>
    <row r="72" spans="1:10" x14ac:dyDescent="0.2">
      <c r="A72" s="20" t="s">
        <v>8</v>
      </c>
      <c r="B72" t="s">
        <v>16</v>
      </c>
      <c r="C72">
        <v>5</v>
      </c>
      <c r="D72" s="19">
        <f t="shared" si="13"/>
        <v>2000</v>
      </c>
      <c r="F72">
        <f t="shared" si="14"/>
        <v>2000</v>
      </c>
      <c r="G72" s="7">
        <v>1</v>
      </c>
      <c r="H72">
        <f t="shared" si="12"/>
        <v>2000</v>
      </c>
    </row>
    <row r="73" spans="1:10" x14ac:dyDescent="0.2">
      <c r="A73" s="20" t="s">
        <v>8</v>
      </c>
      <c r="B73" t="s">
        <v>16</v>
      </c>
      <c r="C73">
        <v>6</v>
      </c>
      <c r="D73" s="19">
        <f t="shared" si="13"/>
        <v>2000</v>
      </c>
      <c r="F73">
        <f t="shared" si="14"/>
        <v>2000</v>
      </c>
      <c r="G73" s="7">
        <v>1</v>
      </c>
      <c r="H73">
        <f t="shared" si="12"/>
        <v>2000</v>
      </c>
    </row>
    <row r="74" spans="1:10" x14ac:dyDescent="0.2">
      <c r="A74" s="20" t="s">
        <v>8</v>
      </c>
      <c r="B74" t="s">
        <v>16</v>
      </c>
      <c r="C74">
        <v>7</v>
      </c>
      <c r="D74" s="19">
        <f t="shared" si="13"/>
        <v>2000</v>
      </c>
      <c r="F74">
        <f t="shared" si="14"/>
        <v>2000</v>
      </c>
      <c r="G74" s="7">
        <v>1</v>
      </c>
      <c r="H74">
        <f t="shared" si="12"/>
        <v>2000</v>
      </c>
    </row>
    <row r="75" spans="1:10" x14ac:dyDescent="0.2">
      <c r="A75" s="20" t="s">
        <v>8</v>
      </c>
      <c r="B75" t="s">
        <v>16</v>
      </c>
      <c r="C75">
        <v>8</v>
      </c>
      <c r="D75" s="19">
        <f t="shared" si="13"/>
        <v>2000</v>
      </c>
      <c r="F75">
        <f t="shared" si="14"/>
        <v>2000</v>
      </c>
      <c r="G75" s="7">
        <v>1</v>
      </c>
      <c r="H75">
        <f t="shared" si="12"/>
        <v>2000</v>
      </c>
    </row>
    <row r="76" spans="1:10" s="8" customFormat="1" x14ac:dyDescent="0.2">
      <c r="A76" s="21" t="s">
        <v>34</v>
      </c>
      <c r="B76" s="8" t="s">
        <v>16</v>
      </c>
      <c r="C76" s="8">
        <v>1</v>
      </c>
      <c r="D76" s="22">
        <f t="shared" si="13"/>
        <v>1000</v>
      </c>
      <c r="F76" s="8">
        <v>1000</v>
      </c>
      <c r="G76" s="9">
        <v>1</v>
      </c>
      <c r="H76" s="8">
        <f t="shared" si="12"/>
        <v>1000</v>
      </c>
      <c r="J76" s="10"/>
    </row>
    <row r="77" spans="1:10" x14ac:dyDescent="0.2">
      <c r="A77" s="20" t="s">
        <v>34</v>
      </c>
      <c r="B77" t="s">
        <v>16</v>
      </c>
      <c r="C77">
        <v>2</v>
      </c>
      <c r="D77" s="19">
        <f t="shared" si="13"/>
        <v>1000</v>
      </c>
      <c r="F77">
        <v>1000</v>
      </c>
      <c r="G77" s="7">
        <v>1</v>
      </c>
      <c r="H77">
        <f t="shared" si="12"/>
        <v>1000</v>
      </c>
    </row>
    <row r="78" spans="1:10" x14ac:dyDescent="0.2">
      <c r="A78" s="20" t="s">
        <v>34</v>
      </c>
      <c r="B78" t="s">
        <v>16</v>
      </c>
      <c r="C78">
        <v>3</v>
      </c>
      <c r="D78" s="19">
        <f t="shared" si="13"/>
        <v>1000</v>
      </c>
      <c r="F78">
        <v>1000</v>
      </c>
      <c r="G78" s="7">
        <v>1</v>
      </c>
      <c r="H78">
        <f t="shared" si="12"/>
        <v>1000</v>
      </c>
    </row>
    <row r="79" spans="1:10" x14ac:dyDescent="0.2">
      <c r="A79" s="20" t="s">
        <v>34</v>
      </c>
      <c r="B79" t="s">
        <v>16</v>
      </c>
      <c r="C79">
        <v>4</v>
      </c>
      <c r="D79" s="19">
        <f t="shared" si="13"/>
        <v>1000</v>
      </c>
      <c r="F79">
        <v>1000</v>
      </c>
      <c r="G79" s="7">
        <v>1</v>
      </c>
      <c r="H79">
        <f t="shared" si="12"/>
        <v>1000</v>
      </c>
    </row>
    <row r="80" spans="1:10" x14ac:dyDescent="0.2">
      <c r="A80" s="20" t="s">
        <v>34</v>
      </c>
      <c r="B80" t="s">
        <v>16</v>
      </c>
      <c r="C80">
        <v>5</v>
      </c>
      <c r="D80" s="19">
        <f t="shared" si="13"/>
        <v>1000</v>
      </c>
      <c r="F80">
        <v>1000</v>
      </c>
      <c r="G80" s="7">
        <v>1</v>
      </c>
      <c r="H80">
        <f t="shared" si="12"/>
        <v>1000</v>
      </c>
      <c r="J80" t="s">
        <v>92</v>
      </c>
    </row>
    <row r="81" spans="1:10" x14ac:dyDescent="0.2">
      <c r="A81" s="20" t="s">
        <v>34</v>
      </c>
      <c r="B81" t="s">
        <v>16</v>
      </c>
      <c r="C81">
        <v>6</v>
      </c>
      <c r="D81" s="19">
        <f t="shared" si="13"/>
        <v>1000</v>
      </c>
      <c r="F81">
        <v>1000</v>
      </c>
      <c r="G81" s="7">
        <v>1</v>
      </c>
      <c r="H81">
        <f t="shared" si="12"/>
        <v>1000</v>
      </c>
    </row>
    <row r="82" spans="1:10" x14ac:dyDescent="0.2">
      <c r="A82" s="20" t="s">
        <v>34</v>
      </c>
      <c r="B82" t="s">
        <v>16</v>
      </c>
      <c r="C82">
        <v>7</v>
      </c>
      <c r="D82" s="19">
        <f t="shared" si="13"/>
        <v>1000</v>
      </c>
      <c r="F82">
        <v>1000</v>
      </c>
      <c r="G82" s="7">
        <v>1</v>
      </c>
      <c r="H82">
        <f t="shared" si="12"/>
        <v>1000</v>
      </c>
    </row>
    <row r="83" spans="1:10" x14ac:dyDescent="0.2">
      <c r="A83" s="20" t="s">
        <v>34</v>
      </c>
      <c r="B83" t="s">
        <v>16</v>
      </c>
      <c r="C83">
        <v>8</v>
      </c>
      <c r="D83" s="19">
        <f t="shared" si="13"/>
        <v>1000</v>
      </c>
      <c r="F83">
        <v>1000</v>
      </c>
      <c r="G83" s="7">
        <v>1</v>
      </c>
      <c r="H83">
        <f t="shared" si="12"/>
        <v>1000</v>
      </c>
    </row>
    <row r="84" spans="1:10" s="8" customFormat="1" x14ac:dyDescent="0.2">
      <c r="A84" s="21" t="s">
        <v>17</v>
      </c>
      <c r="B84" s="8" t="s">
        <v>16</v>
      </c>
      <c r="C84" s="8">
        <v>1</v>
      </c>
      <c r="D84" s="22">
        <f t="shared" si="13"/>
        <v>680</v>
      </c>
      <c r="F84" s="8">
        <v>680</v>
      </c>
      <c r="G84" s="9">
        <v>1</v>
      </c>
      <c r="H84" s="8">
        <f t="shared" si="12"/>
        <v>680</v>
      </c>
      <c r="J84" s="8" t="s">
        <v>87</v>
      </c>
    </row>
    <row r="85" spans="1:10" x14ac:dyDescent="0.2">
      <c r="A85" s="20" t="s">
        <v>17</v>
      </c>
      <c r="B85" t="s">
        <v>16</v>
      </c>
      <c r="C85">
        <v>2</v>
      </c>
      <c r="D85" s="19">
        <f t="shared" si="13"/>
        <v>1180</v>
      </c>
      <c r="F85">
        <f>$F$84+500</f>
        <v>1180</v>
      </c>
      <c r="G85" s="7">
        <v>1</v>
      </c>
      <c r="H85">
        <f t="shared" si="12"/>
        <v>1180</v>
      </c>
      <c r="I85" t="s">
        <v>93</v>
      </c>
    </row>
    <row r="86" spans="1:10" x14ac:dyDescent="0.2">
      <c r="A86" s="20" t="s">
        <v>17</v>
      </c>
      <c r="B86" t="s">
        <v>16</v>
      </c>
      <c r="C86">
        <v>3</v>
      </c>
      <c r="D86" s="19">
        <f t="shared" si="13"/>
        <v>1680</v>
      </c>
      <c r="F86">
        <f>$F$84+500+500</f>
        <v>1680</v>
      </c>
      <c r="G86" s="7">
        <v>1</v>
      </c>
      <c r="H86">
        <f t="shared" si="12"/>
        <v>1680</v>
      </c>
      <c r="I86" t="s">
        <v>94</v>
      </c>
    </row>
    <row r="87" spans="1:10" x14ac:dyDescent="0.2">
      <c r="A87" s="20" t="s">
        <v>17</v>
      </c>
      <c r="B87" t="s">
        <v>16</v>
      </c>
      <c r="C87">
        <v>4</v>
      </c>
      <c r="D87" s="19">
        <f t="shared" si="13"/>
        <v>1680</v>
      </c>
      <c r="F87">
        <f t="shared" ref="F87:F91" si="15">$F$84+500+500</f>
        <v>1680</v>
      </c>
      <c r="G87" s="7">
        <v>1</v>
      </c>
      <c r="H87">
        <f t="shared" si="12"/>
        <v>1680</v>
      </c>
    </row>
    <row r="88" spans="1:10" x14ac:dyDescent="0.2">
      <c r="A88" s="20" t="s">
        <v>17</v>
      </c>
      <c r="B88" t="s">
        <v>16</v>
      </c>
      <c r="C88">
        <v>5</v>
      </c>
      <c r="D88" s="19">
        <f t="shared" si="13"/>
        <v>1680</v>
      </c>
      <c r="F88">
        <f t="shared" si="15"/>
        <v>1680</v>
      </c>
      <c r="G88" s="7">
        <v>1</v>
      </c>
      <c r="H88">
        <f t="shared" si="12"/>
        <v>1680</v>
      </c>
    </row>
    <row r="89" spans="1:10" x14ac:dyDescent="0.2">
      <c r="A89" s="20" t="s">
        <v>17</v>
      </c>
      <c r="B89" t="s">
        <v>16</v>
      </c>
      <c r="C89">
        <v>6</v>
      </c>
      <c r="D89" s="19">
        <f t="shared" si="13"/>
        <v>1680</v>
      </c>
      <c r="F89">
        <f t="shared" si="15"/>
        <v>1680</v>
      </c>
      <c r="G89" s="7">
        <v>1</v>
      </c>
      <c r="H89">
        <f t="shared" si="12"/>
        <v>1680</v>
      </c>
    </row>
    <row r="90" spans="1:10" x14ac:dyDescent="0.2">
      <c r="A90" s="20" t="s">
        <v>17</v>
      </c>
      <c r="B90" t="s">
        <v>16</v>
      </c>
      <c r="C90">
        <v>7</v>
      </c>
      <c r="D90" s="19">
        <f t="shared" si="13"/>
        <v>1680</v>
      </c>
      <c r="F90">
        <f t="shared" si="15"/>
        <v>1680</v>
      </c>
      <c r="G90" s="7">
        <v>1</v>
      </c>
      <c r="H90">
        <f t="shared" si="12"/>
        <v>1680</v>
      </c>
    </row>
    <row r="91" spans="1:10" x14ac:dyDescent="0.2">
      <c r="A91" s="20" t="s">
        <v>17</v>
      </c>
      <c r="B91" t="s">
        <v>16</v>
      </c>
      <c r="C91">
        <v>8</v>
      </c>
      <c r="D91" s="19">
        <f t="shared" si="13"/>
        <v>1680</v>
      </c>
      <c r="F91">
        <f t="shared" si="15"/>
        <v>1680</v>
      </c>
      <c r="G91" s="7">
        <v>1</v>
      </c>
      <c r="H91">
        <f t="shared" si="12"/>
        <v>1680</v>
      </c>
    </row>
    <row r="92" spans="1:10" s="8" customFormat="1" x14ac:dyDescent="0.2">
      <c r="A92" s="21" t="s">
        <v>18</v>
      </c>
      <c r="B92" s="8" t="s">
        <v>16</v>
      </c>
      <c r="C92" s="8">
        <v>1</v>
      </c>
      <c r="D92" s="22">
        <f t="shared" si="13"/>
        <v>950</v>
      </c>
      <c r="F92" s="8">
        <v>950</v>
      </c>
      <c r="G92" s="9">
        <v>1</v>
      </c>
      <c r="H92" s="8">
        <f t="shared" si="12"/>
        <v>950</v>
      </c>
      <c r="J92" s="8" t="s">
        <v>87</v>
      </c>
    </row>
    <row r="93" spans="1:10" x14ac:dyDescent="0.2">
      <c r="A93" s="20" t="s">
        <v>18</v>
      </c>
      <c r="B93" t="s">
        <v>16</v>
      </c>
      <c r="C93">
        <v>2</v>
      </c>
      <c r="D93" s="19">
        <f t="shared" si="13"/>
        <v>1950</v>
      </c>
      <c r="F93">
        <f>$F$92+1000</f>
        <v>1950</v>
      </c>
      <c r="G93" s="7">
        <v>1</v>
      </c>
      <c r="H93">
        <f t="shared" si="12"/>
        <v>1950</v>
      </c>
      <c r="I93" t="s">
        <v>91</v>
      </c>
    </row>
    <row r="94" spans="1:10" x14ac:dyDescent="0.2">
      <c r="A94" s="20" t="s">
        <v>18</v>
      </c>
      <c r="B94" t="s">
        <v>16</v>
      </c>
      <c r="C94">
        <v>3</v>
      </c>
      <c r="D94" s="19">
        <f t="shared" si="13"/>
        <v>3950</v>
      </c>
      <c r="F94">
        <f>$F$92+1000+2000</f>
        <v>3950</v>
      </c>
      <c r="G94" s="7">
        <v>1</v>
      </c>
      <c r="H94">
        <f t="shared" si="12"/>
        <v>3950</v>
      </c>
      <c r="I94" t="s">
        <v>95</v>
      </c>
    </row>
    <row r="95" spans="1:10" x14ac:dyDescent="0.2">
      <c r="A95" s="20" t="s">
        <v>18</v>
      </c>
      <c r="B95" t="s">
        <v>16</v>
      </c>
      <c r="C95">
        <v>4</v>
      </c>
      <c r="D95" s="19">
        <f t="shared" si="13"/>
        <v>3950</v>
      </c>
      <c r="F95">
        <f t="shared" ref="F95:F99" si="16">$F$92+1000+2000</f>
        <v>3950</v>
      </c>
      <c r="G95" s="7">
        <v>1</v>
      </c>
      <c r="H95">
        <f t="shared" si="12"/>
        <v>3950</v>
      </c>
    </row>
    <row r="96" spans="1:10" x14ac:dyDescent="0.2">
      <c r="A96" s="20" t="s">
        <v>18</v>
      </c>
      <c r="B96" t="s">
        <v>16</v>
      </c>
      <c r="C96">
        <v>5</v>
      </c>
      <c r="D96" s="19">
        <f t="shared" si="13"/>
        <v>3950</v>
      </c>
      <c r="F96">
        <f t="shared" si="16"/>
        <v>3950</v>
      </c>
      <c r="G96" s="7">
        <v>1</v>
      </c>
      <c r="H96">
        <f t="shared" si="12"/>
        <v>3950</v>
      </c>
    </row>
    <row r="97" spans="1:10" x14ac:dyDescent="0.2">
      <c r="A97" s="20" t="s">
        <v>18</v>
      </c>
      <c r="B97" t="s">
        <v>16</v>
      </c>
      <c r="C97">
        <v>6</v>
      </c>
      <c r="D97" s="19">
        <f t="shared" si="13"/>
        <v>3950</v>
      </c>
      <c r="F97">
        <f t="shared" si="16"/>
        <v>3950</v>
      </c>
      <c r="G97" s="7">
        <v>1</v>
      </c>
      <c r="H97">
        <f t="shared" si="12"/>
        <v>3950</v>
      </c>
    </row>
    <row r="98" spans="1:10" x14ac:dyDescent="0.2">
      <c r="A98" s="20" t="s">
        <v>18</v>
      </c>
      <c r="B98" t="s">
        <v>16</v>
      </c>
      <c r="C98">
        <v>7</v>
      </c>
      <c r="D98" s="19">
        <f t="shared" si="13"/>
        <v>3950</v>
      </c>
      <c r="F98">
        <f t="shared" si="16"/>
        <v>3950</v>
      </c>
      <c r="G98" s="7">
        <v>1</v>
      </c>
      <c r="H98">
        <f t="shared" si="12"/>
        <v>3950</v>
      </c>
    </row>
    <row r="99" spans="1:10" x14ac:dyDescent="0.2">
      <c r="A99" s="20" t="s">
        <v>18</v>
      </c>
      <c r="B99" t="s">
        <v>16</v>
      </c>
      <c r="C99">
        <v>8</v>
      </c>
      <c r="D99" s="19">
        <f t="shared" si="13"/>
        <v>3950</v>
      </c>
      <c r="F99">
        <f t="shared" si="16"/>
        <v>3950</v>
      </c>
      <c r="G99" s="7">
        <v>1</v>
      </c>
      <c r="H99">
        <f t="shared" si="12"/>
        <v>3950</v>
      </c>
    </row>
    <row r="100" spans="1:10" s="8" customFormat="1" x14ac:dyDescent="0.2">
      <c r="A100" s="21" t="s">
        <v>12</v>
      </c>
      <c r="B100" s="8" t="s">
        <v>13</v>
      </c>
      <c r="C100" s="8">
        <v>1</v>
      </c>
      <c r="D100" s="22">
        <f t="shared" si="13"/>
        <v>750</v>
      </c>
      <c r="F100" s="8">
        <v>750</v>
      </c>
      <c r="G100" s="9">
        <v>1</v>
      </c>
      <c r="H100" s="8">
        <f t="shared" si="12"/>
        <v>750</v>
      </c>
    </row>
    <row r="101" spans="1:10" x14ac:dyDescent="0.2">
      <c r="A101" s="20" t="s">
        <v>12</v>
      </c>
      <c r="B101" t="s">
        <v>13</v>
      </c>
      <c r="C101">
        <v>2</v>
      </c>
      <c r="D101" s="19">
        <f t="shared" si="13"/>
        <v>750</v>
      </c>
      <c r="F101">
        <v>750</v>
      </c>
      <c r="G101" s="7">
        <v>1</v>
      </c>
      <c r="H101">
        <f t="shared" si="12"/>
        <v>750</v>
      </c>
    </row>
    <row r="102" spans="1:10" x14ac:dyDescent="0.2">
      <c r="A102" s="20" t="s">
        <v>12</v>
      </c>
      <c r="B102" t="s">
        <v>13</v>
      </c>
      <c r="C102">
        <v>3</v>
      </c>
      <c r="D102" s="19">
        <f t="shared" si="13"/>
        <v>750</v>
      </c>
      <c r="F102">
        <v>750</v>
      </c>
      <c r="G102" s="7">
        <v>1</v>
      </c>
      <c r="H102">
        <f t="shared" si="12"/>
        <v>750</v>
      </c>
    </row>
    <row r="103" spans="1:10" x14ac:dyDescent="0.2">
      <c r="A103" s="20" t="s">
        <v>12</v>
      </c>
      <c r="B103" t="s">
        <v>13</v>
      </c>
      <c r="C103">
        <v>4</v>
      </c>
      <c r="D103" s="19">
        <f t="shared" si="13"/>
        <v>750</v>
      </c>
      <c r="F103">
        <v>750</v>
      </c>
      <c r="G103" s="7">
        <v>1</v>
      </c>
      <c r="H103">
        <f t="shared" si="12"/>
        <v>750</v>
      </c>
    </row>
    <row r="104" spans="1:10" x14ac:dyDescent="0.2">
      <c r="A104" s="20" t="s">
        <v>12</v>
      </c>
      <c r="B104" t="s">
        <v>13</v>
      </c>
      <c r="C104">
        <v>5</v>
      </c>
      <c r="D104" s="19">
        <f t="shared" si="13"/>
        <v>1894</v>
      </c>
      <c r="F104">
        <f>$F$100+1144</f>
        <v>1894</v>
      </c>
      <c r="G104" s="7">
        <v>1</v>
      </c>
      <c r="H104">
        <f t="shared" si="12"/>
        <v>1894</v>
      </c>
      <c r="I104" t="s">
        <v>97</v>
      </c>
    </row>
    <row r="105" spans="1:10" x14ac:dyDescent="0.2">
      <c r="A105" s="20" t="s">
        <v>12</v>
      </c>
      <c r="B105" t="s">
        <v>13</v>
      </c>
      <c r="C105">
        <v>6</v>
      </c>
      <c r="D105" s="19">
        <f t="shared" si="13"/>
        <v>1894</v>
      </c>
      <c r="F105">
        <f t="shared" ref="F105:F107" si="17">$F$100+1144</f>
        <v>1894</v>
      </c>
      <c r="G105" s="7">
        <v>1</v>
      </c>
      <c r="H105">
        <f t="shared" si="12"/>
        <v>1894</v>
      </c>
    </row>
    <row r="106" spans="1:10" x14ac:dyDescent="0.2">
      <c r="A106" s="20" t="s">
        <v>12</v>
      </c>
      <c r="B106" t="s">
        <v>13</v>
      </c>
      <c r="C106">
        <v>7</v>
      </c>
      <c r="D106" s="19">
        <f t="shared" si="13"/>
        <v>1894</v>
      </c>
      <c r="F106">
        <f t="shared" si="17"/>
        <v>1894</v>
      </c>
      <c r="G106" s="7">
        <v>1</v>
      </c>
      <c r="H106">
        <f t="shared" si="12"/>
        <v>1894</v>
      </c>
    </row>
    <row r="107" spans="1:10" x14ac:dyDescent="0.2">
      <c r="A107" s="20" t="s">
        <v>12</v>
      </c>
      <c r="B107" t="s">
        <v>13</v>
      </c>
      <c r="C107">
        <v>8</v>
      </c>
      <c r="D107" s="19">
        <f t="shared" si="13"/>
        <v>1894</v>
      </c>
      <c r="F107">
        <f t="shared" si="17"/>
        <v>1894</v>
      </c>
      <c r="G107" s="7">
        <v>1</v>
      </c>
      <c r="H107">
        <f t="shared" si="12"/>
        <v>1894</v>
      </c>
    </row>
    <row r="108" spans="1:10" s="8" customFormat="1" x14ac:dyDescent="0.2">
      <c r="A108" s="21" t="s">
        <v>10</v>
      </c>
      <c r="B108" s="8" t="s">
        <v>13</v>
      </c>
      <c r="C108" s="8">
        <v>1</v>
      </c>
      <c r="D108" s="22">
        <f t="shared" si="13"/>
        <v>0</v>
      </c>
      <c r="F108" s="8">
        <v>0</v>
      </c>
      <c r="G108" s="9">
        <v>1</v>
      </c>
      <c r="H108" s="8">
        <f t="shared" si="12"/>
        <v>0</v>
      </c>
      <c r="J108" s="8" t="s">
        <v>98</v>
      </c>
    </row>
    <row r="109" spans="1:10" x14ac:dyDescent="0.2">
      <c r="A109" s="20" t="s">
        <v>10</v>
      </c>
      <c r="B109" t="s">
        <v>13</v>
      </c>
      <c r="C109">
        <v>2</v>
      </c>
      <c r="D109" s="19">
        <f t="shared" si="13"/>
        <v>0</v>
      </c>
      <c r="F109">
        <v>0</v>
      </c>
      <c r="G109" s="7">
        <v>1</v>
      </c>
      <c r="H109">
        <f t="shared" si="12"/>
        <v>0</v>
      </c>
      <c r="J109" t="s">
        <v>99</v>
      </c>
    </row>
    <row r="110" spans="1:10" x14ac:dyDescent="0.2">
      <c r="A110" s="20" t="s">
        <v>10</v>
      </c>
      <c r="B110" t="s">
        <v>13</v>
      </c>
      <c r="C110">
        <v>3</v>
      </c>
      <c r="D110" s="19">
        <f t="shared" si="13"/>
        <v>0</v>
      </c>
      <c r="F110">
        <v>0</v>
      </c>
      <c r="G110" s="7">
        <v>1</v>
      </c>
      <c r="H110">
        <f t="shared" si="12"/>
        <v>0</v>
      </c>
    </row>
    <row r="111" spans="1:10" x14ac:dyDescent="0.2">
      <c r="A111" s="20" t="s">
        <v>10</v>
      </c>
      <c r="B111" t="s">
        <v>13</v>
      </c>
      <c r="C111">
        <v>4</v>
      </c>
      <c r="D111" s="19">
        <f t="shared" si="13"/>
        <v>0</v>
      </c>
      <c r="F111">
        <v>0</v>
      </c>
      <c r="G111" s="7">
        <v>1</v>
      </c>
      <c r="H111">
        <f t="shared" si="12"/>
        <v>0</v>
      </c>
    </row>
    <row r="112" spans="1:10" x14ac:dyDescent="0.2">
      <c r="A112" s="20" t="s">
        <v>10</v>
      </c>
      <c r="B112" t="s">
        <v>13</v>
      </c>
      <c r="C112">
        <v>5</v>
      </c>
      <c r="D112" s="19">
        <f t="shared" si="13"/>
        <v>0</v>
      </c>
      <c r="F112">
        <v>0</v>
      </c>
      <c r="G112" s="7">
        <v>1</v>
      </c>
      <c r="H112">
        <f t="shared" si="12"/>
        <v>0</v>
      </c>
    </row>
    <row r="113" spans="1:10" x14ac:dyDescent="0.2">
      <c r="A113" s="20" t="s">
        <v>10</v>
      </c>
      <c r="B113" t="s">
        <v>13</v>
      </c>
      <c r="C113">
        <v>6</v>
      </c>
      <c r="D113" s="19">
        <f t="shared" si="13"/>
        <v>0</v>
      </c>
      <c r="F113">
        <v>0</v>
      </c>
      <c r="G113" s="7">
        <v>1</v>
      </c>
      <c r="H113">
        <f t="shared" si="12"/>
        <v>0</v>
      </c>
    </row>
    <row r="114" spans="1:10" x14ac:dyDescent="0.2">
      <c r="A114" s="20" t="s">
        <v>10</v>
      </c>
      <c r="B114" t="s">
        <v>13</v>
      </c>
      <c r="C114">
        <v>7</v>
      </c>
      <c r="D114" s="19">
        <f t="shared" si="13"/>
        <v>0</v>
      </c>
      <c r="F114">
        <v>0</v>
      </c>
      <c r="G114" s="7">
        <v>1</v>
      </c>
      <c r="H114">
        <f t="shared" si="12"/>
        <v>0</v>
      </c>
    </row>
    <row r="115" spans="1:10" x14ac:dyDescent="0.2">
      <c r="A115" s="20" t="s">
        <v>10</v>
      </c>
      <c r="B115" t="s">
        <v>13</v>
      </c>
      <c r="C115">
        <v>8</v>
      </c>
      <c r="D115" s="19">
        <f t="shared" si="13"/>
        <v>0</v>
      </c>
      <c r="F115">
        <v>0</v>
      </c>
      <c r="G115" s="7">
        <v>1</v>
      </c>
      <c r="H115">
        <f t="shared" si="12"/>
        <v>0</v>
      </c>
    </row>
    <row r="116" spans="1:10" s="8" customFormat="1" x14ac:dyDescent="0.2">
      <c r="A116" s="21" t="s">
        <v>14</v>
      </c>
      <c r="B116" s="8" t="s">
        <v>13</v>
      </c>
      <c r="C116" s="8">
        <v>1</v>
      </c>
      <c r="D116" s="22">
        <f t="shared" si="13"/>
        <v>600</v>
      </c>
      <c r="F116" s="8">
        <v>600</v>
      </c>
      <c r="G116" s="9">
        <v>1</v>
      </c>
      <c r="H116" s="8">
        <f t="shared" si="12"/>
        <v>600</v>
      </c>
      <c r="J116" s="8" t="s">
        <v>100</v>
      </c>
    </row>
    <row r="117" spans="1:10" x14ac:dyDescent="0.2">
      <c r="A117" s="20" t="s">
        <v>14</v>
      </c>
      <c r="B117" t="s">
        <v>13</v>
      </c>
      <c r="C117">
        <v>2</v>
      </c>
      <c r="D117" s="19">
        <f t="shared" si="13"/>
        <v>600</v>
      </c>
      <c r="F117">
        <v>600</v>
      </c>
      <c r="G117" s="7">
        <v>1</v>
      </c>
      <c r="H117">
        <f t="shared" si="12"/>
        <v>600</v>
      </c>
    </row>
    <row r="118" spans="1:10" x14ac:dyDescent="0.2">
      <c r="A118" s="20" t="s">
        <v>14</v>
      </c>
      <c r="B118" t="s">
        <v>13</v>
      </c>
      <c r="C118">
        <v>3</v>
      </c>
      <c r="D118" s="19">
        <f t="shared" si="13"/>
        <v>600</v>
      </c>
      <c r="F118">
        <v>600</v>
      </c>
      <c r="G118" s="7">
        <v>1</v>
      </c>
      <c r="H118">
        <f t="shared" si="12"/>
        <v>600</v>
      </c>
    </row>
    <row r="119" spans="1:10" x14ac:dyDescent="0.2">
      <c r="A119" s="20" t="s">
        <v>14</v>
      </c>
      <c r="B119" t="s">
        <v>13</v>
      </c>
      <c r="C119">
        <v>4</v>
      </c>
      <c r="D119" s="19">
        <f t="shared" si="13"/>
        <v>600</v>
      </c>
      <c r="F119">
        <v>600</v>
      </c>
      <c r="G119" s="7">
        <v>1</v>
      </c>
      <c r="H119">
        <f t="shared" si="12"/>
        <v>600</v>
      </c>
    </row>
    <row r="120" spans="1:10" x14ac:dyDescent="0.2">
      <c r="A120" s="20" t="s">
        <v>14</v>
      </c>
      <c r="B120" t="s">
        <v>13</v>
      </c>
      <c r="C120">
        <v>5</v>
      </c>
      <c r="D120" s="19">
        <f t="shared" si="13"/>
        <v>1950</v>
      </c>
      <c r="F120">
        <f>$F$116+1350</f>
        <v>1950</v>
      </c>
      <c r="G120" s="7">
        <v>1</v>
      </c>
      <c r="H120">
        <f t="shared" si="12"/>
        <v>1950</v>
      </c>
      <c r="I120" t="s">
        <v>101</v>
      </c>
    </row>
    <row r="121" spans="1:10" x14ac:dyDescent="0.2">
      <c r="A121" s="20" t="s">
        <v>14</v>
      </c>
      <c r="B121" t="s">
        <v>13</v>
      </c>
      <c r="C121">
        <v>6</v>
      </c>
      <c r="D121" s="19">
        <f t="shared" si="13"/>
        <v>1950</v>
      </c>
      <c r="F121">
        <f t="shared" ref="F121:F123" si="18">$F$116+1350</f>
        <v>1950</v>
      </c>
      <c r="G121" s="7">
        <v>1</v>
      </c>
      <c r="H121">
        <f t="shared" si="12"/>
        <v>1950</v>
      </c>
    </row>
    <row r="122" spans="1:10" x14ac:dyDescent="0.2">
      <c r="A122" s="20" t="s">
        <v>14</v>
      </c>
      <c r="B122" t="s">
        <v>13</v>
      </c>
      <c r="C122">
        <v>7</v>
      </c>
      <c r="D122" s="19">
        <f t="shared" si="13"/>
        <v>1950</v>
      </c>
      <c r="F122">
        <f t="shared" si="18"/>
        <v>1950</v>
      </c>
      <c r="G122" s="7">
        <v>1</v>
      </c>
      <c r="H122">
        <f t="shared" si="12"/>
        <v>1950</v>
      </c>
    </row>
    <row r="123" spans="1:10" x14ac:dyDescent="0.2">
      <c r="A123" s="20" t="s">
        <v>14</v>
      </c>
      <c r="B123" t="s">
        <v>13</v>
      </c>
      <c r="C123">
        <v>8</v>
      </c>
      <c r="D123" s="19">
        <f t="shared" si="13"/>
        <v>1950</v>
      </c>
      <c r="F123">
        <f t="shared" si="18"/>
        <v>1950</v>
      </c>
      <c r="G123" s="7">
        <v>1</v>
      </c>
      <c r="H123">
        <f t="shared" si="12"/>
        <v>1950</v>
      </c>
    </row>
    <row r="124" spans="1:10" s="8" customFormat="1" x14ac:dyDescent="0.2">
      <c r="A124" s="21" t="s">
        <v>19</v>
      </c>
      <c r="B124" s="8" t="s">
        <v>20</v>
      </c>
      <c r="C124" s="8">
        <v>1</v>
      </c>
      <c r="D124" s="22">
        <f t="shared" si="13"/>
        <v>600</v>
      </c>
      <c r="F124" s="8">
        <v>600</v>
      </c>
      <c r="G124" s="9">
        <v>1</v>
      </c>
      <c r="H124" s="8">
        <f t="shared" ref="H124:H187" si="19">F124*G124</f>
        <v>600</v>
      </c>
      <c r="J124" s="8" t="s">
        <v>102</v>
      </c>
    </row>
    <row r="125" spans="1:10" x14ac:dyDescent="0.2">
      <c r="A125" s="20" t="s">
        <v>19</v>
      </c>
      <c r="B125" t="s">
        <v>20</v>
      </c>
      <c r="C125">
        <v>2</v>
      </c>
      <c r="D125" s="19">
        <f t="shared" ref="D125:D188" si="20">H125</f>
        <v>1400</v>
      </c>
      <c r="F125">
        <f>$F$124+800</f>
        <v>1400</v>
      </c>
      <c r="G125" s="7">
        <v>1</v>
      </c>
      <c r="H125">
        <f t="shared" si="19"/>
        <v>1400</v>
      </c>
      <c r="I125" t="s">
        <v>103</v>
      </c>
      <c r="J125" s="4"/>
    </row>
    <row r="126" spans="1:10" x14ac:dyDescent="0.2">
      <c r="A126" s="20" t="s">
        <v>19</v>
      </c>
      <c r="B126" t="s">
        <v>20</v>
      </c>
      <c r="C126">
        <v>3</v>
      </c>
      <c r="D126" s="19">
        <f t="shared" si="20"/>
        <v>1400</v>
      </c>
      <c r="F126">
        <f t="shared" ref="F126:F127" si="21">$F$124+800</f>
        <v>1400</v>
      </c>
      <c r="G126" s="7">
        <v>1</v>
      </c>
      <c r="H126">
        <f t="shared" si="19"/>
        <v>1400</v>
      </c>
    </row>
    <row r="127" spans="1:10" x14ac:dyDescent="0.2">
      <c r="A127" s="20" t="s">
        <v>19</v>
      </c>
      <c r="B127" t="s">
        <v>20</v>
      </c>
      <c r="C127">
        <v>4</v>
      </c>
      <c r="D127" s="19">
        <f t="shared" si="20"/>
        <v>1400</v>
      </c>
      <c r="F127">
        <f t="shared" si="21"/>
        <v>1400</v>
      </c>
      <c r="G127" s="7">
        <v>1</v>
      </c>
      <c r="H127">
        <f t="shared" si="19"/>
        <v>1400</v>
      </c>
    </row>
    <row r="128" spans="1:10" x14ac:dyDescent="0.2">
      <c r="A128" s="20" t="s">
        <v>19</v>
      </c>
      <c r="B128" t="s">
        <v>20</v>
      </c>
      <c r="C128">
        <v>5</v>
      </c>
      <c r="D128" s="19">
        <f t="shared" si="20"/>
        <v>2400</v>
      </c>
      <c r="F128">
        <f>$F$124+800+1000</f>
        <v>2400</v>
      </c>
      <c r="G128" s="7">
        <v>1</v>
      </c>
      <c r="H128">
        <f t="shared" si="19"/>
        <v>2400</v>
      </c>
      <c r="I128" t="s">
        <v>85</v>
      </c>
    </row>
    <row r="129" spans="1:10" x14ac:dyDescent="0.2">
      <c r="A129" s="20" t="s">
        <v>19</v>
      </c>
      <c r="B129" t="s">
        <v>20</v>
      </c>
      <c r="C129">
        <v>6</v>
      </c>
      <c r="D129" s="19">
        <f t="shared" si="20"/>
        <v>2400</v>
      </c>
      <c r="F129">
        <f t="shared" ref="F129:F131" si="22">$F$124+800+1000</f>
        <v>2400</v>
      </c>
      <c r="G129" s="7">
        <v>1</v>
      </c>
      <c r="H129">
        <f t="shared" si="19"/>
        <v>2400</v>
      </c>
    </row>
    <row r="130" spans="1:10" x14ac:dyDescent="0.2">
      <c r="A130" s="20" t="s">
        <v>19</v>
      </c>
      <c r="B130" t="s">
        <v>20</v>
      </c>
      <c r="C130">
        <v>7</v>
      </c>
      <c r="D130" s="19">
        <f t="shared" si="20"/>
        <v>2400</v>
      </c>
      <c r="F130">
        <f t="shared" si="22"/>
        <v>2400</v>
      </c>
      <c r="G130" s="7">
        <v>1</v>
      </c>
      <c r="H130">
        <f t="shared" si="19"/>
        <v>2400</v>
      </c>
    </row>
    <row r="131" spans="1:10" x14ac:dyDescent="0.2">
      <c r="A131" s="20" t="s">
        <v>19</v>
      </c>
      <c r="B131" t="s">
        <v>20</v>
      </c>
      <c r="C131">
        <v>8</v>
      </c>
      <c r="D131" s="19">
        <f t="shared" si="20"/>
        <v>2400</v>
      </c>
      <c r="F131">
        <f t="shared" si="22"/>
        <v>2400</v>
      </c>
      <c r="G131" s="7">
        <v>1</v>
      </c>
      <c r="H131">
        <f t="shared" si="19"/>
        <v>2400</v>
      </c>
    </row>
    <row r="132" spans="1:10" s="8" customFormat="1" x14ac:dyDescent="0.2">
      <c r="A132" s="21" t="s">
        <v>21</v>
      </c>
      <c r="B132" s="8" t="s">
        <v>20</v>
      </c>
      <c r="C132" s="8">
        <v>1</v>
      </c>
      <c r="D132" s="22">
        <f t="shared" si="20"/>
        <v>400</v>
      </c>
      <c r="F132" s="8">
        <v>400</v>
      </c>
      <c r="G132" s="9">
        <v>1</v>
      </c>
      <c r="H132" s="8">
        <f t="shared" si="19"/>
        <v>400</v>
      </c>
      <c r="J132" s="8" t="s">
        <v>104</v>
      </c>
    </row>
    <row r="133" spans="1:10" x14ac:dyDescent="0.2">
      <c r="A133" s="20" t="s">
        <v>21</v>
      </c>
      <c r="B133" t="s">
        <v>20</v>
      </c>
      <c r="C133">
        <v>2</v>
      </c>
      <c r="D133" s="19">
        <f t="shared" si="20"/>
        <v>400</v>
      </c>
      <c r="F133">
        <v>400</v>
      </c>
      <c r="G133" s="7">
        <v>1</v>
      </c>
      <c r="H133">
        <f t="shared" si="19"/>
        <v>400</v>
      </c>
    </row>
    <row r="134" spans="1:10" x14ac:dyDescent="0.2">
      <c r="A134" s="20" t="s">
        <v>21</v>
      </c>
      <c r="B134" t="s">
        <v>20</v>
      </c>
      <c r="C134">
        <v>3</v>
      </c>
      <c r="D134" s="19">
        <f t="shared" si="20"/>
        <v>400</v>
      </c>
      <c r="F134">
        <v>400</v>
      </c>
      <c r="G134" s="7">
        <v>1</v>
      </c>
      <c r="H134">
        <f t="shared" si="19"/>
        <v>400</v>
      </c>
    </row>
    <row r="135" spans="1:10" x14ac:dyDescent="0.2">
      <c r="A135" s="20" t="s">
        <v>21</v>
      </c>
      <c r="B135" t="s">
        <v>20</v>
      </c>
      <c r="C135">
        <v>4</v>
      </c>
      <c r="D135" s="19">
        <f t="shared" si="20"/>
        <v>400</v>
      </c>
      <c r="F135">
        <v>400</v>
      </c>
      <c r="G135" s="7">
        <v>1</v>
      </c>
      <c r="H135">
        <f t="shared" si="19"/>
        <v>400</v>
      </c>
    </row>
    <row r="136" spans="1:10" x14ac:dyDescent="0.2">
      <c r="A136" s="20" t="s">
        <v>21</v>
      </c>
      <c r="B136" t="s">
        <v>20</v>
      </c>
      <c r="C136">
        <v>5</v>
      </c>
      <c r="D136" s="19">
        <f t="shared" si="20"/>
        <v>400</v>
      </c>
      <c r="F136">
        <v>400</v>
      </c>
      <c r="G136" s="7">
        <v>1</v>
      </c>
      <c r="H136">
        <f t="shared" si="19"/>
        <v>400</v>
      </c>
      <c r="J136" t="s">
        <v>105</v>
      </c>
    </row>
    <row r="137" spans="1:10" x14ac:dyDescent="0.2">
      <c r="A137" s="20" t="s">
        <v>21</v>
      </c>
      <c r="B137" t="s">
        <v>20</v>
      </c>
      <c r="C137">
        <v>6</v>
      </c>
      <c r="D137" s="19">
        <f t="shared" si="20"/>
        <v>400</v>
      </c>
      <c r="F137">
        <v>400</v>
      </c>
      <c r="G137" s="7">
        <v>1</v>
      </c>
      <c r="H137">
        <f t="shared" si="19"/>
        <v>400</v>
      </c>
    </row>
    <row r="138" spans="1:10" x14ac:dyDescent="0.2">
      <c r="A138" s="20" t="s">
        <v>21</v>
      </c>
      <c r="B138" t="s">
        <v>20</v>
      </c>
      <c r="C138">
        <v>7</v>
      </c>
      <c r="D138" s="19">
        <f t="shared" si="20"/>
        <v>400</v>
      </c>
      <c r="F138">
        <v>400</v>
      </c>
      <c r="G138" s="7">
        <v>1</v>
      </c>
      <c r="H138">
        <f t="shared" si="19"/>
        <v>400</v>
      </c>
    </row>
    <row r="139" spans="1:10" x14ac:dyDescent="0.2">
      <c r="A139" s="20" t="s">
        <v>21</v>
      </c>
      <c r="B139" t="s">
        <v>20</v>
      </c>
      <c r="C139">
        <v>8</v>
      </c>
      <c r="D139" s="19">
        <f t="shared" si="20"/>
        <v>400</v>
      </c>
      <c r="F139">
        <v>400</v>
      </c>
      <c r="G139" s="7">
        <v>1</v>
      </c>
      <c r="H139">
        <f t="shared" si="19"/>
        <v>400</v>
      </c>
    </row>
    <row r="140" spans="1:10" s="8" customFormat="1" x14ac:dyDescent="0.2">
      <c r="A140" s="21" t="s">
        <v>22</v>
      </c>
      <c r="B140" s="8" t="s">
        <v>20</v>
      </c>
      <c r="C140" s="8">
        <v>1</v>
      </c>
      <c r="D140" s="22">
        <f t="shared" si="20"/>
        <v>300</v>
      </c>
      <c r="F140" s="8">
        <v>300</v>
      </c>
      <c r="G140" s="9">
        <v>1</v>
      </c>
      <c r="H140" s="8">
        <f t="shared" si="19"/>
        <v>300</v>
      </c>
    </row>
    <row r="141" spans="1:10" x14ac:dyDescent="0.2">
      <c r="A141" s="20" t="s">
        <v>22</v>
      </c>
      <c r="B141" t="s">
        <v>20</v>
      </c>
      <c r="C141">
        <v>2</v>
      </c>
      <c r="D141" s="19">
        <f t="shared" si="20"/>
        <v>900</v>
      </c>
      <c r="F141">
        <f>F$140 + 600</f>
        <v>900</v>
      </c>
      <c r="G141" s="7">
        <v>1</v>
      </c>
      <c r="H141">
        <f t="shared" si="19"/>
        <v>900</v>
      </c>
      <c r="I141" t="s">
        <v>106</v>
      </c>
    </row>
    <row r="142" spans="1:10" x14ac:dyDescent="0.2">
      <c r="A142" s="20" t="s">
        <v>22</v>
      </c>
      <c r="B142" t="s">
        <v>20</v>
      </c>
      <c r="C142">
        <v>3</v>
      </c>
      <c r="D142" s="19">
        <f t="shared" si="20"/>
        <v>1900</v>
      </c>
      <c r="F142">
        <f>F$140 + 600 +1000</f>
        <v>1900</v>
      </c>
      <c r="G142" s="7">
        <v>1</v>
      </c>
      <c r="H142">
        <f t="shared" si="19"/>
        <v>1900</v>
      </c>
      <c r="I142" t="s">
        <v>77</v>
      </c>
    </row>
    <row r="143" spans="1:10" x14ac:dyDescent="0.2">
      <c r="A143" s="20" t="s">
        <v>22</v>
      </c>
      <c r="B143" t="s">
        <v>20</v>
      </c>
      <c r="C143">
        <v>4</v>
      </c>
      <c r="D143" s="19">
        <f t="shared" si="20"/>
        <v>1900</v>
      </c>
      <c r="F143">
        <f t="shared" ref="F143" si="23">F$140 + 600 +1000</f>
        <v>1900</v>
      </c>
      <c r="G143" s="7">
        <v>1</v>
      </c>
      <c r="H143">
        <f t="shared" si="19"/>
        <v>1900</v>
      </c>
    </row>
    <row r="144" spans="1:10" x14ac:dyDescent="0.2">
      <c r="A144" s="20" t="s">
        <v>22</v>
      </c>
      <c r="B144" t="s">
        <v>20</v>
      </c>
      <c r="C144">
        <v>5</v>
      </c>
      <c r="D144" s="19">
        <f t="shared" si="20"/>
        <v>3400</v>
      </c>
      <c r="F144">
        <f>F$140 + 600 +1000+1500</f>
        <v>3400</v>
      </c>
      <c r="G144" s="7">
        <v>1</v>
      </c>
      <c r="H144">
        <f t="shared" si="19"/>
        <v>3400</v>
      </c>
      <c r="I144" t="s">
        <v>107</v>
      </c>
    </row>
    <row r="145" spans="1:10" x14ac:dyDescent="0.2">
      <c r="A145" s="20" t="s">
        <v>22</v>
      </c>
      <c r="B145" t="s">
        <v>20</v>
      </c>
      <c r="C145">
        <v>6</v>
      </c>
      <c r="D145" s="19">
        <f t="shared" si="20"/>
        <v>3400</v>
      </c>
      <c r="F145">
        <f t="shared" ref="F145:F147" si="24">F$140 + 600 +1000+1500</f>
        <v>3400</v>
      </c>
      <c r="G145" s="7">
        <v>1</v>
      </c>
      <c r="H145">
        <f t="shared" si="19"/>
        <v>3400</v>
      </c>
    </row>
    <row r="146" spans="1:10" x14ac:dyDescent="0.2">
      <c r="A146" s="20" t="s">
        <v>22</v>
      </c>
      <c r="B146" t="s">
        <v>20</v>
      </c>
      <c r="C146">
        <v>7</v>
      </c>
      <c r="D146" s="19">
        <f t="shared" si="20"/>
        <v>3400</v>
      </c>
      <c r="F146">
        <f t="shared" si="24"/>
        <v>3400</v>
      </c>
      <c r="G146" s="7">
        <v>1</v>
      </c>
      <c r="H146">
        <f t="shared" si="19"/>
        <v>3400</v>
      </c>
    </row>
    <row r="147" spans="1:10" x14ac:dyDescent="0.2">
      <c r="A147" s="20" t="s">
        <v>22</v>
      </c>
      <c r="B147" t="s">
        <v>20</v>
      </c>
      <c r="C147">
        <v>8</v>
      </c>
      <c r="D147" s="19">
        <f t="shared" si="20"/>
        <v>3400</v>
      </c>
      <c r="F147">
        <f t="shared" si="24"/>
        <v>3400</v>
      </c>
      <c r="G147" s="7">
        <v>1</v>
      </c>
      <c r="H147">
        <f t="shared" si="19"/>
        <v>3400</v>
      </c>
    </row>
    <row r="148" spans="1:10" s="8" customFormat="1" x14ac:dyDescent="0.2">
      <c r="A148" s="21" t="s">
        <v>14</v>
      </c>
      <c r="B148" s="8" t="s">
        <v>20</v>
      </c>
      <c r="C148" s="8">
        <v>1</v>
      </c>
      <c r="D148" s="22">
        <f t="shared" si="20"/>
        <v>500</v>
      </c>
      <c r="F148" s="8">
        <v>500</v>
      </c>
      <c r="G148" s="9">
        <v>1</v>
      </c>
      <c r="H148" s="8">
        <f t="shared" si="19"/>
        <v>500</v>
      </c>
      <c r="J148" s="8" t="s">
        <v>100</v>
      </c>
    </row>
    <row r="149" spans="1:10" x14ac:dyDescent="0.2">
      <c r="A149" s="20" t="s">
        <v>14</v>
      </c>
      <c r="B149" t="s">
        <v>20</v>
      </c>
      <c r="C149">
        <v>2</v>
      </c>
      <c r="D149" s="19">
        <f t="shared" si="20"/>
        <v>1344</v>
      </c>
      <c r="F149">
        <f>F$148+844</f>
        <v>1344</v>
      </c>
      <c r="G149" s="7">
        <v>1</v>
      </c>
      <c r="H149">
        <f t="shared" si="19"/>
        <v>1344</v>
      </c>
      <c r="I149" t="s">
        <v>108</v>
      </c>
    </row>
    <row r="150" spans="1:10" x14ac:dyDescent="0.2">
      <c r="A150" s="20" t="s">
        <v>14</v>
      </c>
      <c r="B150" t="s">
        <v>20</v>
      </c>
      <c r="C150">
        <v>3</v>
      </c>
      <c r="D150" s="19">
        <f t="shared" si="20"/>
        <v>1844</v>
      </c>
      <c r="F150">
        <f>F$148+844+500</f>
        <v>1844</v>
      </c>
      <c r="G150" s="7">
        <v>1</v>
      </c>
      <c r="H150">
        <f t="shared" si="19"/>
        <v>1844</v>
      </c>
      <c r="I150" t="s">
        <v>94</v>
      </c>
    </row>
    <row r="151" spans="1:10" x14ac:dyDescent="0.2">
      <c r="A151" s="20" t="s">
        <v>14</v>
      </c>
      <c r="B151" t="s">
        <v>20</v>
      </c>
      <c r="C151">
        <v>4</v>
      </c>
      <c r="D151" s="19">
        <f t="shared" si="20"/>
        <v>1844</v>
      </c>
      <c r="F151">
        <f t="shared" ref="F151" si="25">F$148+844+500</f>
        <v>1844</v>
      </c>
      <c r="G151" s="7">
        <v>1</v>
      </c>
      <c r="H151">
        <f t="shared" si="19"/>
        <v>1844</v>
      </c>
    </row>
    <row r="152" spans="1:10" x14ac:dyDescent="0.2">
      <c r="A152" s="20" t="s">
        <v>14</v>
      </c>
      <c r="B152" t="s">
        <v>20</v>
      </c>
      <c r="C152">
        <v>5</v>
      </c>
      <c r="D152" s="19">
        <f t="shared" si="20"/>
        <v>2574</v>
      </c>
      <c r="F152">
        <f>F$148+844+500+730</f>
        <v>2574</v>
      </c>
      <c r="G152" s="7">
        <v>1</v>
      </c>
      <c r="H152">
        <f t="shared" si="19"/>
        <v>2574</v>
      </c>
      <c r="I152" t="s">
        <v>109</v>
      </c>
      <c r="J152" s="4"/>
    </row>
    <row r="153" spans="1:10" x14ac:dyDescent="0.2">
      <c r="A153" s="20" t="s">
        <v>14</v>
      </c>
      <c r="B153" t="s">
        <v>20</v>
      </c>
      <c r="C153">
        <v>6</v>
      </c>
      <c r="D153" s="19">
        <f t="shared" si="20"/>
        <v>2574</v>
      </c>
      <c r="F153">
        <f t="shared" ref="F153:F155" si="26">F$148+844+500+730</f>
        <v>2574</v>
      </c>
      <c r="G153" s="7">
        <v>1</v>
      </c>
      <c r="H153">
        <f t="shared" si="19"/>
        <v>2574</v>
      </c>
    </row>
    <row r="154" spans="1:10" x14ac:dyDescent="0.2">
      <c r="A154" s="20" t="s">
        <v>14</v>
      </c>
      <c r="B154" t="s">
        <v>20</v>
      </c>
      <c r="C154">
        <v>7</v>
      </c>
      <c r="D154" s="19">
        <f t="shared" si="20"/>
        <v>2574</v>
      </c>
      <c r="F154">
        <f t="shared" si="26"/>
        <v>2574</v>
      </c>
      <c r="G154" s="7">
        <v>1</v>
      </c>
      <c r="H154">
        <f t="shared" si="19"/>
        <v>2574</v>
      </c>
    </row>
    <row r="155" spans="1:10" x14ac:dyDescent="0.2">
      <c r="A155" s="20" t="s">
        <v>14</v>
      </c>
      <c r="B155" t="s">
        <v>20</v>
      </c>
      <c r="C155">
        <v>8</v>
      </c>
      <c r="D155" s="19">
        <f t="shared" si="20"/>
        <v>2574</v>
      </c>
      <c r="F155">
        <f t="shared" si="26"/>
        <v>2574</v>
      </c>
      <c r="G155" s="7">
        <v>1</v>
      </c>
      <c r="H155">
        <f t="shared" si="19"/>
        <v>2574</v>
      </c>
    </row>
    <row r="156" spans="1:10" s="8" customFormat="1" x14ac:dyDescent="0.2">
      <c r="A156" s="21" t="s">
        <v>9</v>
      </c>
      <c r="B156" s="8" t="s">
        <v>12</v>
      </c>
      <c r="C156" s="8">
        <v>1</v>
      </c>
      <c r="D156" s="22">
        <f t="shared" si="20"/>
        <v>0</v>
      </c>
      <c r="F156" s="8">
        <v>0</v>
      </c>
      <c r="G156" s="9">
        <v>1</v>
      </c>
      <c r="H156" s="8">
        <f t="shared" si="19"/>
        <v>0</v>
      </c>
    </row>
    <row r="157" spans="1:10" x14ac:dyDescent="0.2">
      <c r="A157" s="20" t="s">
        <v>9</v>
      </c>
      <c r="B157" t="s">
        <v>12</v>
      </c>
      <c r="C157">
        <v>2</v>
      </c>
      <c r="D157" s="19">
        <f t="shared" si="20"/>
        <v>0</v>
      </c>
      <c r="F157">
        <v>0</v>
      </c>
      <c r="G157" s="7">
        <v>1</v>
      </c>
      <c r="H157">
        <f t="shared" si="19"/>
        <v>0</v>
      </c>
    </row>
    <row r="158" spans="1:10" x14ac:dyDescent="0.2">
      <c r="A158" s="20" t="s">
        <v>9</v>
      </c>
      <c r="B158" t="s">
        <v>12</v>
      </c>
      <c r="C158">
        <v>3</v>
      </c>
      <c r="D158" s="19">
        <f t="shared" si="20"/>
        <v>0</v>
      </c>
      <c r="F158">
        <v>0</v>
      </c>
      <c r="G158" s="7">
        <v>1</v>
      </c>
      <c r="H158">
        <f t="shared" si="19"/>
        <v>0</v>
      </c>
    </row>
    <row r="159" spans="1:10" x14ac:dyDescent="0.2">
      <c r="A159" s="20" t="s">
        <v>9</v>
      </c>
      <c r="B159" t="s">
        <v>12</v>
      </c>
      <c r="C159">
        <v>4</v>
      </c>
      <c r="D159" s="19">
        <f t="shared" si="20"/>
        <v>0</v>
      </c>
      <c r="F159">
        <v>0</v>
      </c>
      <c r="G159" s="7">
        <v>1</v>
      </c>
      <c r="H159">
        <f t="shared" si="19"/>
        <v>0</v>
      </c>
    </row>
    <row r="160" spans="1:10" x14ac:dyDescent="0.2">
      <c r="A160" s="20" t="s">
        <v>9</v>
      </c>
      <c r="B160" t="s">
        <v>12</v>
      </c>
      <c r="C160">
        <v>5</v>
      </c>
      <c r="D160" s="19">
        <f t="shared" si="20"/>
        <v>0</v>
      </c>
      <c r="F160">
        <v>0</v>
      </c>
      <c r="G160" s="7">
        <v>1</v>
      </c>
      <c r="H160">
        <f t="shared" si="19"/>
        <v>0</v>
      </c>
    </row>
    <row r="161" spans="1:10" x14ac:dyDescent="0.2">
      <c r="A161" s="20" t="s">
        <v>9</v>
      </c>
      <c r="B161" t="s">
        <v>12</v>
      </c>
      <c r="C161">
        <v>6</v>
      </c>
      <c r="D161" s="19">
        <f t="shared" si="20"/>
        <v>0</v>
      </c>
      <c r="F161">
        <v>0</v>
      </c>
      <c r="G161" s="7">
        <v>1</v>
      </c>
      <c r="H161">
        <f t="shared" si="19"/>
        <v>0</v>
      </c>
    </row>
    <row r="162" spans="1:10" x14ac:dyDescent="0.2">
      <c r="A162" s="20" t="s">
        <v>9</v>
      </c>
      <c r="B162" t="s">
        <v>12</v>
      </c>
      <c r="C162">
        <v>7</v>
      </c>
      <c r="D162" s="19">
        <f t="shared" si="20"/>
        <v>0</v>
      </c>
      <c r="F162">
        <v>0</v>
      </c>
      <c r="G162" s="7">
        <v>1</v>
      </c>
      <c r="H162">
        <f t="shared" si="19"/>
        <v>0</v>
      </c>
    </row>
    <row r="163" spans="1:10" x14ac:dyDescent="0.2">
      <c r="A163" s="20" t="s">
        <v>9</v>
      </c>
      <c r="B163" t="s">
        <v>12</v>
      </c>
      <c r="C163">
        <v>8</v>
      </c>
      <c r="D163" s="19">
        <f t="shared" si="20"/>
        <v>0</v>
      </c>
      <c r="F163">
        <v>0</v>
      </c>
      <c r="G163" s="7">
        <v>1</v>
      </c>
      <c r="H163">
        <f t="shared" si="19"/>
        <v>0</v>
      </c>
    </row>
    <row r="164" spans="1:10" s="8" customFormat="1" x14ac:dyDescent="0.2">
      <c r="A164" s="21" t="s">
        <v>10</v>
      </c>
      <c r="B164" s="8" t="s">
        <v>12</v>
      </c>
      <c r="C164" s="8">
        <v>1</v>
      </c>
      <c r="D164" s="22">
        <f t="shared" si="20"/>
        <v>0</v>
      </c>
      <c r="F164" s="8">
        <v>0</v>
      </c>
      <c r="G164" s="9">
        <v>1</v>
      </c>
      <c r="H164" s="8">
        <f t="shared" si="19"/>
        <v>0</v>
      </c>
    </row>
    <row r="165" spans="1:10" x14ac:dyDescent="0.2">
      <c r="A165" s="20" t="s">
        <v>10</v>
      </c>
      <c r="B165" t="s">
        <v>12</v>
      </c>
      <c r="C165">
        <v>2</v>
      </c>
      <c r="D165" s="19">
        <f t="shared" si="20"/>
        <v>0</v>
      </c>
      <c r="F165">
        <v>0</v>
      </c>
      <c r="G165" s="7">
        <v>1</v>
      </c>
      <c r="H165">
        <f t="shared" si="19"/>
        <v>0</v>
      </c>
    </row>
    <row r="166" spans="1:10" x14ac:dyDescent="0.2">
      <c r="A166" s="20" t="s">
        <v>10</v>
      </c>
      <c r="B166" t="s">
        <v>12</v>
      </c>
      <c r="C166">
        <v>3</v>
      </c>
      <c r="D166" s="19">
        <f t="shared" si="20"/>
        <v>0</v>
      </c>
      <c r="F166">
        <v>0</v>
      </c>
      <c r="G166" s="7">
        <v>1</v>
      </c>
      <c r="H166">
        <f t="shared" si="19"/>
        <v>0</v>
      </c>
    </row>
    <row r="167" spans="1:10" x14ac:dyDescent="0.2">
      <c r="A167" s="20" t="s">
        <v>10</v>
      </c>
      <c r="B167" t="s">
        <v>12</v>
      </c>
      <c r="C167">
        <v>4</v>
      </c>
      <c r="D167" s="19">
        <f t="shared" si="20"/>
        <v>0</v>
      </c>
      <c r="F167">
        <v>0</v>
      </c>
      <c r="G167" s="7">
        <v>1</v>
      </c>
      <c r="H167">
        <f t="shared" si="19"/>
        <v>0</v>
      </c>
    </row>
    <row r="168" spans="1:10" x14ac:dyDescent="0.2">
      <c r="A168" s="20" t="s">
        <v>10</v>
      </c>
      <c r="B168" t="s">
        <v>12</v>
      </c>
      <c r="C168">
        <v>5</v>
      </c>
      <c r="D168" s="19">
        <f t="shared" si="20"/>
        <v>0</v>
      </c>
      <c r="F168">
        <v>0</v>
      </c>
      <c r="G168" s="7">
        <v>1</v>
      </c>
      <c r="H168">
        <f t="shared" si="19"/>
        <v>0</v>
      </c>
    </row>
    <row r="169" spans="1:10" x14ac:dyDescent="0.2">
      <c r="A169" s="20" t="s">
        <v>10</v>
      </c>
      <c r="B169" t="s">
        <v>12</v>
      </c>
      <c r="C169">
        <v>6</v>
      </c>
      <c r="D169" s="19">
        <f t="shared" si="20"/>
        <v>0</v>
      </c>
      <c r="F169">
        <v>0</v>
      </c>
      <c r="G169" s="7">
        <v>1</v>
      </c>
      <c r="H169">
        <f t="shared" si="19"/>
        <v>0</v>
      </c>
    </row>
    <row r="170" spans="1:10" x14ac:dyDescent="0.2">
      <c r="A170" s="20" t="s">
        <v>10</v>
      </c>
      <c r="B170" t="s">
        <v>12</v>
      </c>
      <c r="C170">
        <v>7</v>
      </c>
      <c r="D170" s="19">
        <f t="shared" si="20"/>
        <v>0</v>
      </c>
      <c r="F170">
        <v>0</v>
      </c>
      <c r="G170" s="7">
        <v>1</v>
      </c>
      <c r="H170">
        <f t="shared" si="19"/>
        <v>0</v>
      </c>
    </row>
    <row r="171" spans="1:10" x14ac:dyDescent="0.2">
      <c r="A171" s="20" t="s">
        <v>10</v>
      </c>
      <c r="B171" t="s">
        <v>12</v>
      </c>
      <c r="C171">
        <v>8</v>
      </c>
      <c r="D171" s="19">
        <f t="shared" si="20"/>
        <v>0</v>
      </c>
      <c r="F171">
        <v>0</v>
      </c>
      <c r="G171" s="7">
        <v>1</v>
      </c>
      <c r="H171">
        <f t="shared" si="19"/>
        <v>0</v>
      </c>
    </row>
    <row r="172" spans="1:10" s="8" customFormat="1" x14ac:dyDescent="0.2">
      <c r="A172" s="21" t="s">
        <v>14</v>
      </c>
      <c r="B172" s="8" t="s">
        <v>12</v>
      </c>
      <c r="C172" s="8">
        <v>1</v>
      </c>
      <c r="D172" s="22">
        <f t="shared" si="20"/>
        <v>600</v>
      </c>
      <c r="F172" s="8">
        <v>600</v>
      </c>
      <c r="G172" s="9">
        <v>1</v>
      </c>
      <c r="H172" s="8">
        <f t="shared" si="19"/>
        <v>600</v>
      </c>
      <c r="J172" s="8" t="s">
        <v>110</v>
      </c>
    </row>
    <row r="173" spans="1:10" x14ac:dyDescent="0.2">
      <c r="A173" s="20" t="s">
        <v>14</v>
      </c>
      <c r="B173" t="s">
        <v>12</v>
      </c>
      <c r="C173">
        <v>2</v>
      </c>
      <c r="D173" s="19">
        <f t="shared" si="20"/>
        <v>600</v>
      </c>
      <c r="F173">
        <v>600</v>
      </c>
      <c r="G173" s="7">
        <v>1</v>
      </c>
      <c r="H173">
        <f t="shared" si="19"/>
        <v>600</v>
      </c>
    </row>
    <row r="174" spans="1:10" x14ac:dyDescent="0.2">
      <c r="A174" s="20" t="s">
        <v>14</v>
      </c>
      <c r="B174" t="s">
        <v>12</v>
      </c>
      <c r="C174">
        <v>3</v>
      </c>
      <c r="D174" s="19">
        <f t="shared" si="20"/>
        <v>2200</v>
      </c>
      <c r="F174">
        <f>F$172+1600</f>
        <v>2200</v>
      </c>
      <c r="G174" s="7">
        <v>1</v>
      </c>
      <c r="H174">
        <f t="shared" si="19"/>
        <v>2200</v>
      </c>
      <c r="I174" t="s">
        <v>111</v>
      </c>
    </row>
    <row r="175" spans="1:10" x14ac:dyDescent="0.2">
      <c r="A175" s="20" t="s">
        <v>14</v>
      </c>
      <c r="B175" t="s">
        <v>12</v>
      </c>
      <c r="C175">
        <v>4</v>
      </c>
      <c r="D175" s="19">
        <f t="shared" si="20"/>
        <v>2200</v>
      </c>
      <c r="F175">
        <f t="shared" ref="F175:F179" si="27">F$172+1600</f>
        <v>2200</v>
      </c>
      <c r="G175" s="7">
        <v>1</v>
      </c>
      <c r="H175">
        <f t="shared" si="19"/>
        <v>2200</v>
      </c>
      <c r="J175" s="4"/>
    </row>
    <row r="176" spans="1:10" x14ac:dyDescent="0.2">
      <c r="A176" s="20" t="s">
        <v>14</v>
      </c>
      <c r="B176" t="s">
        <v>12</v>
      </c>
      <c r="C176">
        <v>5</v>
      </c>
      <c r="D176" s="19">
        <f t="shared" si="20"/>
        <v>2200</v>
      </c>
      <c r="F176">
        <f t="shared" si="27"/>
        <v>2200</v>
      </c>
      <c r="G176" s="7">
        <v>1</v>
      </c>
      <c r="H176">
        <f t="shared" si="19"/>
        <v>2200</v>
      </c>
    </row>
    <row r="177" spans="1:9" x14ac:dyDescent="0.2">
      <c r="A177" s="20" t="s">
        <v>14</v>
      </c>
      <c r="B177" t="s">
        <v>12</v>
      </c>
      <c r="C177">
        <v>6</v>
      </c>
      <c r="D177" s="19">
        <f t="shared" si="20"/>
        <v>2200</v>
      </c>
      <c r="F177">
        <f t="shared" si="27"/>
        <v>2200</v>
      </c>
      <c r="G177" s="7">
        <v>1</v>
      </c>
      <c r="H177">
        <f t="shared" si="19"/>
        <v>2200</v>
      </c>
    </row>
    <row r="178" spans="1:9" x14ac:dyDescent="0.2">
      <c r="A178" s="20" t="s">
        <v>14</v>
      </c>
      <c r="B178" t="s">
        <v>12</v>
      </c>
      <c r="C178">
        <v>7</v>
      </c>
      <c r="D178" s="19">
        <f t="shared" si="20"/>
        <v>2200</v>
      </c>
      <c r="F178">
        <f t="shared" si="27"/>
        <v>2200</v>
      </c>
      <c r="G178" s="7">
        <v>1</v>
      </c>
      <c r="H178">
        <f t="shared" si="19"/>
        <v>2200</v>
      </c>
    </row>
    <row r="179" spans="1:9" x14ac:dyDescent="0.2">
      <c r="A179" s="20" t="s">
        <v>14</v>
      </c>
      <c r="B179" t="s">
        <v>12</v>
      </c>
      <c r="C179">
        <v>8</v>
      </c>
      <c r="D179" s="19">
        <f t="shared" si="20"/>
        <v>2200</v>
      </c>
      <c r="F179">
        <f t="shared" si="27"/>
        <v>2200</v>
      </c>
      <c r="G179" s="7">
        <v>1</v>
      </c>
      <c r="H179">
        <f t="shared" si="19"/>
        <v>2200</v>
      </c>
    </row>
    <row r="180" spans="1:9" s="8" customFormat="1" x14ac:dyDescent="0.2">
      <c r="A180" s="21" t="s">
        <v>11</v>
      </c>
      <c r="B180" s="8" t="s">
        <v>12</v>
      </c>
      <c r="C180" s="8">
        <v>1</v>
      </c>
      <c r="D180" s="22">
        <f t="shared" si="20"/>
        <v>1500</v>
      </c>
      <c r="F180" s="8">
        <v>1500</v>
      </c>
      <c r="G180" s="9">
        <v>1</v>
      </c>
      <c r="H180" s="8">
        <f t="shared" si="19"/>
        <v>1500</v>
      </c>
    </row>
    <row r="181" spans="1:9" x14ac:dyDescent="0.2">
      <c r="A181" s="20" t="s">
        <v>11</v>
      </c>
      <c r="B181" t="s">
        <v>12</v>
      </c>
      <c r="C181">
        <v>2</v>
      </c>
      <c r="D181" s="19">
        <f t="shared" si="20"/>
        <v>1650</v>
      </c>
      <c r="F181">
        <f>F$180+150</f>
        <v>1650</v>
      </c>
      <c r="G181" s="7">
        <v>1</v>
      </c>
      <c r="H181">
        <f t="shared" si="19"/>
        <v>1650</v>
      </c>
      <c r="I181" t="s">
        <v>112</v>
      </c>
    </row>
    <row r="182" spans="1:9" x14ac:dyDescent="0.2">
      <c r="A182" s="20" t="s">
        <v>11</v>
      </c>
      <c r="B182" t="s">
        <v>12</v>
      </c>
      <c r="C182">
        <v>3</v>
      </c>
      <c r="D182" s="19">
        <f t="shared" si="20"/>
        <v>1650</v>
      </c>
      <c r="F182">
        <f t="shared" ref="F182:F183" si="28">F$180+150</f>
        <v>1650</v>
      </c>
      <c r="G182" s="7">
        <v>1</v>
      </c>
      <c r="H182">
        <f t="shared" si="19"/>
        <v>1650</v>
      </c>
    </row>
    <row r="183" spans="1:9" x14ac:dyDescent="0.2">
      <c r="A183" s="20" t="s">
        <v>11</v>
      </c>
      <c r="B183" t="s">
        <v>12</v>
      </c>
      <c r="C183">
        <v>4</v>
      </c>
      <c r="D183" s="19">
        <f t="shared" si="20"/>
        <v>1650</v>
      </c>
      <c r="F183">
        <f t="shared" si="28"/>
        <v>1650</v>
      </c>
      <c r="G183" s="7">
        <v>1</v>
      </c>
      <c r="H183">
        <f t="shared" si="19"/>
        <v>1650</v>
      </c>
    </row>
    <row r="184" spans="1:9" x14ac:dyDescent="0.2">
      <c r="A184" s="20" t="s">
        <v>11</v>
      </c>
      <c r="B184" t="s">
        <v>12</v>
      </c>
      <c r="C184">
        <v>5</v>
      </c>
      <c r="D184" s="19">
        <f t="shared" si="20"/>
        <v>3650</v>
      </c>
      <c r="F184">
        <f>F$180+150+2000</f>
        <v>3650</v>
      </c>
      <c r="G184" s="7">
        <v>1</v>
      </c>
      <c r="H184">
        <f t="shared" si="19"/>
        <v>3650</v>
      </c>
      <c r="I184" t="s">
        <v>113</v>
      </c>
    </row>
    <row r="185" spans="1:9" x14ac:dyDescent="0.2">
      <c r="A185" s="20" t="s">
        <v>11</v>
      </c>
      <c r="B185" t="s">
        <v>12</v>
      </c>
      <c r="C185">
        <v>6</v>
      </c>
      <c r="D185" s="19">
        <f t="shared" si="20"/>
        <v>3650</v>
      </c>
      <c r="F185">
        <f t="shared" ref="F185:F187" si="29">F$180+150+2000</f>
        <v>3650</v>
      </c>
      <c r="G185" s="7">
        <v>1</v>
      </c>
      <c r="H185">
        <f t="shared" si="19"/>
        <v>3650</v>
      </c>
    </row>
    <row r="186" spans="1:9" x14ac:dyDescent="0.2">
      <c r="A186" s="20" t="s">
        <v>11</v>
      </c>
      <c r="B186" t="s">
        <v>12</v>
      </c>
      <c r="C186">
        <v>7</v>
      </c>
      <c r="D186" s="19">
        <f t="shared" si="20"/>
        <v>3650</v>
      </c>
      <c r="F186">
        <f t="shared" si="29"/>
        <v>3650</v>
      </c>
      <c r="G186" s="7">
        <v>1</v>
      </c>
      <c r="H186">
        <f t="shared" si="19"/>
        <v>3650</v>
      </c>
    </row>
    <row r="187" spans="1:9" x14ac:dyDescent="0.2">
      <c r="A187" s="20" t="s">
        <v>11</v>
      </c>
      <c r="B187" t="s">
        <v>12</v>
      </c>
      <c r="C187">
        <v>8</v>
      </c>
      <c r="D187" s="19">
        <f t="shared" si="20"/>
        <v>3650</v>
      </c>
      <c r="F187">
        <f t="shared" si="29"/>
        <v>3650</v>
      </c>
      <c r="G187" s="7">
        <v>1</v>
      </c>
      <c r="H187">
        <f t="shared" si="19"/>
        <v>3650</v>
      </c>
    </row>
    <row r="188" spans="1:9" s="8" customFormat="1" x14ac:dyDescent="0.2">
      <c r="A188" s="21" t="s">
        <v>8</v>
      </c>
      <c r="B188" s="8" t="s">
        <v>7</v>
      </c>
      <c r="C188" s="8">
        <v>1</v>
      </c>
      <c r="D188" s="22">
        <f t="shared" si="20"/>
        <v>2100</v>
      </c>
      <c r="F188" s="8">
        <v>2100</v>
      </c>
      <c r="G188" s="9">
        <v>1</v>
      </c>
      <c r="H188" s="8">
        <f t="shared" ref="H188:H251" si="30">F188*G188</f>
        <v>2100</v>
      </c>
    </row>
    <row r="189" spans="1:9" x14ac:dyDescent="0.2">
      <c r="A189" s="20" t="s">
        <v>8</v>
      </c>
      <c r="B189" t="s">
        <v>7</v>
      </c>
      <c r="C189">
        <v>2</v>
      </c>
      <c r="D189" s="19">
        <f t="shared" ref="D189:D252" si="31">H189</f>
        <v>2600</v>
      </c>
      <c r="F189">
        <f>$F$188+500</f>
        <v>2600</v>
      </c>
      <c r="G189" s="7">
        <v>1</v>
      </c>
      <c r="H189">
        <f t="shared" si="30"/>
        <v>2600</v>
      </c>
      <c r="I189" t="s">
        <v>114</v>
      </c>
    </row>
    <row r="190" spans="1:9" x14ac:dyDescent="0.2">
      <c r="A190" s="20" t="s">
        <v>8</v>
      </c>
      <c r="B190" t="s">
        <v>7</v>
      </c>
      <c r="C190">
        <v>3</v>
      </c>
      <c r="D190" s="19">
        <f t="shared" si="31"/>
        <v>3100</v>
      </c>
      <c r="F190">
        <f>$F$188+500+500</f>
        <v>3100</v>
      </c>
      <c r="G190" s="7">
        <v>1</v>
      </c>
      <c r="H190">
        <f t="shared" si="30"/>
        <v>3100</v>
      </c>
      <c r="I190" t="s">
        <v>115</v>
      </c>
    </row>
    <row r="191" spans="1:9" x14ac:dyDescent="0.2">
      <c r="A191" s="20" t="s">
        <v>8</v>
      </c>
      <c r="B191" t="s">
        <v>7</v>
      </c>
      <c r="C191">
        <v>4</v>
      </c>
      <c r="D191" s="19">
        <f t="shared" si="31"/>
        <v>3100</v>
      </c>
      <c r="F191">
        <f t="shared" ref="F191" si="32">$F$188+500+500</f>
        <v>3100</v>
      </c>
      <c r="G191" s="7">
        <v>1</v>
      </c>
      <c r="H191">
        <f t="shared" si="30"/>
        <v>3100</v>
      </c>
    </row>
    <row r="192" spans="1:9" x14ac:dyDescent="0.2">
      <c r="A192" s="20" t="s">
        <v>8</v>
      </c>
      <c r="B192" t="s">
        <v>7</v>
      </c>
      <c r="C192">
        <v>5</v>
      </c>
      <c r="D192" s="19">
        <f t="shared" si="31"/>
        <v>4250</v>
      </c>
      <c r="F192">
        <f>$F$188+500+500+1150</f>
        <v>4250</v>
      </c>
      <c r="G192" s="7">
        <v>1</v>
      </c>
      <c r="H192">
        <f t="shared" si="30"/>
        <v>4250</v>
      </c>
      <c r="I192" t="s">
        <v>116</v>
      </c>
    </row>
    <row r="193" spans="1:9" x14ac:dyDescent="0.2">
      <c r="A193" s="20" t="s">
        <v>8</v>
      </c>
      <c r="B193" t="s">
        <v>7</v>
      </c>
      <c r="C193">
        <v>6</v>
      </c>
      <c r="D193" s="19">
        <f t="shared" si="31"/>
        <v>4250</v>
      </c>
      <c r="F193">
        <f t="shared" ref="F193:F195" si="33">$F$188+500+500+1150</f>
        <v>4250</v>
      </c>
      <c r="G193" s="7">
        <v>1</v>
      </c>
      <c r="H193">
        <f t="shared" si="30"/>
        <v>4250</v>
      </c>
    </row>
    <row r="194" spans="1:9" x14ac:dyDescent="0.2">
      <c r="A194" s="20" t="s">
        <v>8</v>
      </c>
      <c r="B194" t="s">
        <v>7</v>
      </c>
      <c r="C194">
        <v>7</v>
      </c>
      <c r="D194" s="19">
        <f t="shared" si="31"/>
        <v>4250</v>
      </c>
      <c r="F194">
        <f t="shared" si="33"/>
        <v>4250</v>
      </c>
      <c r="G194" s="7">
        <v>1</v>
      </c>
      <c r="H194">
        <f t="shared" si="30"/>
        <v>4250</v>
      </c>
    </row>
    <row r="195" spans="1:9" x14ac:dyDescent="0.2">
      <c r="A195" s="20" t="s">
        <v>8</v>
      </c>
      <c r="B195" t="s">
        <v>7</v>
      </c>
      <c r="C195">
        <v>8</v>
      </c>
      <c r="D195" s="19">
        <f t="shared" si="31"/>
        <v>4250</v>
      </c>
      <c r="F195">
        <f t="shared" si="33"/>
        <v>4250</v>
      </c>
      <c r="G195" s="7">
        <v>1</v>
      </c>
      <c r="H195">
        <f t="shared" si="30"/>
        <v>4250</v>
      </c>
    </row>
    <row r="196" spans="1:9" s="8" customFormat="1" x14ac:dyDescent="0.2">
      <c r="A196" s="21" t="s">
        <v>23</v>
      </c>
      <c r="B196" s="8" t="s">
        <v>7</v>
      </c>
      <c r="C196" s="8">
        <v>1</v>
      </c>
      <c r="D196" s="22">
        <f t="shared" si="31"/>
        <v>800</v>
      </c>
      <c r="F196" s="8">
        <v>800</v>
      </c>
      <c r="G196" s="9">
        <v>1</v>
      </c>
      <c r="H196" s="8">
        <f t="shared" si="30"/>
        <v>800</v>
      </c>
    </row>
    <row r="197" spans="1:9" x14ac:dyDescent="0.2">
      <c r="A197" s="20" t="s">
        <v>23</v>
      </c>
      <c r="B197" t="s">
        <v>7</v>
      </c>
      <c r="C197">
        <v>2</v>
      </c>
      <c r="D197" s="19">
        <f t="shared" si="31"/>
        <v>800</v>
      </c>
      <c r="F197">
        <v>800</v>
      </c>
      <c r="G197" s="7">
        <v>1</v>
      </c>
      <c r="H197">
        <f t="shared" si="30"/>
        <v>800</v>
      </c>
    </row>
    <row r="198" spans="1:9" x14ac:dyDescent="0.2">
      <c r="A198" s="20" t="s">
        <v>23</v>
      </c>
      <c r="B198" t="s">
        <v>7</v>
      </c>
      <c r="C198">
        <v>3</v>
      </c>
      <c r="D198" s="19">
        <f t="shared" si="31"/>
        <v>800</v>
      </c>
      <c r="F198">
        <v>800</v>
      </c>
      <c r="G198" s="7">
        <v>1</v>
      </c>
      <c r="H198">
        <f t="shared" si="30"/>
        <v>800</v>
      </c>
    </row>
    <row r="199" spans="1:9" x14ac:dyDescent="0.2">
      <c r="A199" s="20" t="s">
        <v>23</v>
      </c>
      <c r="B199" t="s">
        <v>7</v>
      </c>
      <c r="C199">
        <v>4</v>
      </c>
      <c r="D199" s="19">
        <f t="shared" si="31"/>
        <v>800</v>
      </c>
      <c r="F199">
        <v>800</v>
      </c>
      <c r="G199" s="7">
        <v>1</v>
      </c>
      <c r="H199">
        <f t="shared" si="30"/>
        <v>800</v>
      </c>
    </row>
    <row r="200" spans="1:9" x14ac:dyDescent="0.2">
      <c r="A200" s="20" t="s">
        <v>23</v>
      </c>
      <c r="B200" t="s">
        <v>7</v>
      </c>
      <c r="C200">
        <v>5</v>
      </c>
      <c r="D200" s="19">
        <f t="shared" si="31"/>
        <v>1800</v>
      </c>
      <c r="F200">
        <f>F$197+1000</f>
        <v>1800</v>
      </c>
      <c r="G200" s="7">
        <v>1</v>
      </c>
      <c r="H200">
        <f t="shared" si="30"/>
        <v>1800</v>
      </c>
      <c r="I200" t="s">
        <v>117</v>
      </c>
    </row>
    <row r="201" spans="1:9" x14ac:dyDescent="0.2">
      <c r="A201" s="20" t="s">
        <v>23</v>
      </c>
      <c r="B201" t="s">
        <v>7</v>
      </c>
      <c r="C201">
        <v>6</v>
      </c>
      <c r="D201" s="19">
        <f t="shared" si="31"/>
        <v>1800</v>
      </c>
      <c r="F201">
        <f t="shared" ref="F201:F203" si="34">F$197+1000</f>
        <v>1800</v>
      </c>
      <c r="G201" s="7">
        <v>1</v>
      </c>
      <c r="H201">
        <f t="shared" si="30"/>
        <v>1800</v>
      </c>
    </row>
    <row r="202" spans="1:9" x14ac:dyDescent="0.2">
      <c r="A202" s="20" t="s">
        <v>23</v>
      </c>
      <c r="B202" t="s">
        <v>7</v>
      </c>
      <c r="C202">
        <v>7</v>
      </c>
      <c r="D202" s="19">
        <f t="shared" si="31"/>
        <v>1800</v>
      </c>
      <c r="F202">
        <f t="shared" si="34"/>
        <v>1800</v>
      </c>
      <c r="G202" s="7">
        <v>1</v>
      </c>
      <c r="H202">
        <f t="shared" si="30"/>
        <v>1800</v>
      </c>
    </row>
    <row r="203" spans="1:9" x14ac:dyDescent="0.2">
      <c r="A203" s="20" t="s">
        <v>23</v>
      </c>
      <c r="B203" t="s">
        <v>7</v>
      </c>
      <c r="C203">
        <v>8</v>
      </c>
      <c r="D203" s="19">
        <f t="shared" si="31"/>
        <v>1800</v>
      </c>
      <c r="F203">
        <f t="shared" si="34"/>
        <v>1800</v>
      </c>
      <c r="G203" s="7">
        <v>1</v>
      </c>
      <c r="H203">
        <f t="shared" si="30"/>
        <v>1800</v>
      </c>
    </row>
    <row r="204" spans="1:9" s="8" customFormat="1" x14ac:dyDescent="0.2">
      <c r="A204" s="21" t="s">
        <v>24</v>
      </c>
      <c r="B204" s="8" t="s">
        <v>7</v>
      </c>
      <c r="C204" s="8">
        <v>1</v>
      </c>
      <c r="D204" s="22">
        <f t="shared" si="31"/>
        <v>1800</v>
      </c>
      <c r="F204" s="8">
        <v>1800</v>
      </c>
      <c r="G204" s="9">
        <v>1</v>
      </c>
      <c r="H204" s="8">
        <f t="shared" si="30"/>
        <v>1800</v>
      </c>
    </row>
    <row r="205" spans="1:9" x14ac:dyDescent="0.2">
      <c r="A205" s="20" t="s">
        <v>24</v>
      </c>
      <c r="B205" t="s">
        <v>7</v>
      </c>
      <c r="C205">
        <v>2</v>
      </c>
      <c r="D205" s="19">
        <f t="shared" si="31"/>
        <v>1800</v>
      </c>
      <c r="F205">
        <v>1800</v>
      </c>
      <c r="G205" s="7">
        <v>1</v>
      </c>
      <c r="H205">
        <f t="shared" si="30"/>
        <v>1800</v>
      </c>
    </row>
    <row r="206" spans="1:9" x14ac:dyDescent="0.2">
      <c r="A206" s="20" t="s">
        <v>24</v>
      </c>
      <c r="B206" t="s">
        <v>7</v>
      </c>
      <c r="C206">
        <v>3</v>
      </c>
      <c r="D206" s="19">
        <f t="shared" si="31"/>
        <v>1800</v>
      </c>
      <c r="F206">
        <v>1800</v>
      </c>
      <c r="G206" s="7">
        <v>1</v>
      </c>
      <c r="H206">
        <f t="shared" si="30"/>
        <v>1800</v>
      </c>
    </row>
    <row r="207" spans="1:9" x14ac:dyDescent="0.2">
      <c r="A207" s="20" t="s">
        <v>24</v>
      </c>
      <c r="B207" t="s">
        <v>7</v>
      </c>
      <c r="C207">
        <v>4</v>
      </c>
      <c r="D207" s="19">
        <f t="shared" si="31"/>
        <v>1800</v>
      </c>
      <c r="F207">
        <v>1800</v>
      </c>
      <c r="G207" s="7">
        <v>1</v>
      </c>
      <c r="H207">
        <f t="shared" si="30"/>
        <v>1800</v>
      </c>
    </row>
    <row r="208" spans="1:9" x14ac:dyDescent="0.2">
      <c r="A208" s="20" t="s">
        <v>24</v>
      </c>
      <c r="B208" t="s">
        <v>7</v>
      </c>
      <c r="C208">
        <v>5</v>
      </c>
      <c r="D208" s="19">
        <f t="shared" si="31"/>
        <v>2300</v>
      </c>
      <c r="F208">
        <f>F$205+500</f>
        <v>2300</v>
      </c>
      <c r="G208" s="7">
        <v>1</v>
      </c>
      <c r="H208">
        <f t="shared" si="30"/>
        <v>2300</v>
      </c>
      <c r="I208" t="s">
        <v>118</v>
      </c>
    </row>
    <row r="209" spans="1:9" x14ac:dyDescent="0.2">
      <c r="A209" s="20" t="s">
        <v>24</v>
      </c>
      <c r="B209" t="s">
        <v>7</v>
      </c>
      <c r="C209">
        <v>6</v>
      </c>
      <c r="D209" s="19">
        <f t="shared" si="31"/>
        <v>2300</v>
      </c>
      <c r="F209">
        <f t="shared" ref="F209:F211" si="35">F$205+500</f>
        <v>2300</v>
      </c>
      <c r="G209" s="7">
        <v>1</v>
      </c>
      <c r="H209">
        <f t="shared" si="30"/>
        <v>2300</v>
      </c>
    </row>
    <row r="210" spans="1:9" x14ac:dyDescent="0.2">
      <c r="A210" s="20" t="s">
        <v>24</v>
      </c>
      <c r="B210" t="s">
        <v>7</v>
      </c>
      <c r="C210">
        <v>7</v>
      </c>
      <c r="D210" s="19">
        <f t="shared" si="31"/>
        <v>2300</v>
      </c>
      <c r="F210">
        <f t="shared" si="35"/>
        <v>2300</v>
      </c>
      <c r="G210" s="7">
        <v>1</v>
      </c>
      <c r="H210">
        <f t="shared" si="30"/>
        <v>2300</v>
      </c>
    </row>
    <row r="211" spans="1:9" x14ac:dyDescent="0.2">
      <c r="A211" s="20" t="s">
        <v>24</v>
      </c>
      <c r="B211" t="s">
        <v>7</v>
      </c>
      <c r="C211">
        <v>8</v>
      </c>
      <c r="D211" s="19">
        <f t="shared" si="31"/>
        <v>2300</v>
      </c>
      <c r="F211">
        <f t="shared" si="35"/>
        <v>2300</v>
      </c>
      <c r="G211" s="7">
        <v>1</v>
      </c>
      <c r="H211">
        <f t="shared" si="30"/>
        <v>2300</v>
      </c>
    </row>
    <row r="212" spans="1:9" s="8" customFormat="1" x14ac:dyDescent="0.2">
      <c r="A212" s="21" t="s">
        <v>34</v>
      </c>
      <c r="B212" s="8" t="s">
        <v>25</v>
      </c>
      <c r="C212" s="8">
        <v>1</v>
      </c>
      <c r="D212" s="22">
        <f t="shared" si="31"/>
        <v>1400</v>
      </c>
      <c r="F212" s="8">
        <v>1400</v>
      </c>
      <c r="G212" s="9">
        <v>1</v>
      </c>
      <c r="H212" s="8">
        <f t="shared" si="30"/>
        <v>1400</v>
      </c>
    </row>
    <row r="213" spans="1:9" x14ac:dyDescent="0.2">
      <c r="A213" s="20" t="s">
        <v>34</v>
      </c>
      <c r="B213" t="s">
        <v>25</v>
      </c>
      <c r="C213">
        <v>2</v>
      </c>
      <c r="D213" s="19">
        <f t="shared" si="31"/>
        <v>2800</v>
      </c>
      <c r="F213">
        <f>F$212+1400</f>
        <v>2800</v>
      </c>
      <c r="G213" s="7">
        <v>1</v>
      </c>
      <c r="H213">
        <f t="shared" si="30"/>
        <v>2800</v>
      </c>
      <c r="I213" t="s">
        <v>119</v>
      </c>
    </row>
    <row r="214" spans="1:9" x14ac:dyDescent="0.2">
      <c r="A214" s="20" t="s">
        <v>34</v>
      </c>
      <c r="B214" t="s">
        <v>25</v>
      </c>
      <c r="C214">
        <v>3</v>
      </c>
      <c r="D214" s="19">
        <f t="shared" si="31"/>
        <v>2800</v>
      </c>
      <c r="F214">
        <f t="shared" ref="F214:F219" si="36">F$212+1400</f>
        <v>2800</v>
      </c>
      <c r="G214" s="7">
        <v>1</v>
      </c>
      <c r="H214">
        <f t="shared" si="30"/>
        <v>2800</v>
      </c>
    </row>
    <row r="215" spans="1:9" x14ac:dyDescent="0.2">
      <c r="A215" s="20" t="s">
        <v>34</v>
      </c>
      <c r="B215" t="s">
        <v>25</v>
      </c>
      <c r="C215">
        <v>4</v>
      </c>
      <c r="D215" s="19">
        <f t="shared" si="31"/>
        <v>2800</v>
      </c>
      <c r="F215">
        <f t="shared" si="36"/>
        <v>2800</v>
      </c>
      <c r="G215" s="7">
        <v>1</v>
      </c>
      <c r="H215">
        <f t="shared" si="30"/>
        <v>2800</v>
      </c>
    </row>
    <row r="216" spans="1:9" x14ac:dyDescent="0.2">
      <c r="A216" s="20" t="s">
        <v>34</v>
      </c>
      <c r="B216" t="s">
        <v>25</v>
      </c>
      <c r="C216">
        <v>5</v>
      </c>
      <c r="D216" s="19">
        <f t="shared" si="31"/>
        <v>2800</v>
      </c>
      <c r="F216">
        <f t="shared" si="36"/>
        <v>2800</v>
      </c>
      <c r="G216" s="7">
        <v>1</v>
      </c>
      <c r="H216">
        <f t="shared" si="30"/>
        <v>2800</v>
      </c>
    </row>
    <row r="217" spans="1:9" x14ac:dyDescent="0.2">
      <c r="A217" s="20" t="s">
        <v>34</v>
      </c>
      <c r="B217" t="s">
        <v>25</v>
      </c>
      <c r="C217">
        <v>6</v>
      </c>
      <c r="D217" s="19">
        <f t="shared" si="31"/>
        <v>2800</v>
      </c>
      <c r="F217">
        <f t="shared" si="36"/>
        <v>2800</v>
      </c>
      <c r="G217" s="7">
        <v>1</v>
      </c>
      <c r="H217">
        <f t="shared" si="30"/>
        <v>2800</v>
      </c>
    </row>
    <row r="218" spans="1:9" x14ac:dyDescent="0.2">
      <c r="A218" s="20" t="s">
        <v>34</v>
      </c>
      <c r="B218" t="s">
        <v>25</v>
      </c>
      <c r="C218">
        <v>7</v>
      </c>
      <c r="D218" s="19">
        <f t="shared" si="31"/>
        <v>2800</v>
      </c>
      <c r="F218">
        <f t="shared" si="36"/>
        <v>2800</v>
      </c>
      <c r="G218" s="7">
        <v>1</v>
      </c>
      <c r="H218">
        <f t="shared" si="30"/>
        <v>2800</v>
      </c>
    </row>
    <row r="219" spans="1:9" x14ac:dyDescent="0.2">
      <c r="A219" s="20" t="s">
        <v>34</v>
      </c>
      <c r="B219" t="s">
        <v>25</v>
      </c>
      <c r="C219">
        <v>8</v>
      </c>
      <c r="D219" s="19">
        <f t="shared" si="31"/>
        <v>2800</v>
      </c>
      <c r="F219">
        <f t="shared" si="36"/>
        <v>2800</v>
      </c>
      <c r="G219" s="7">
        <v>1</v>
      </c>
      <c r="H219">
        <f t="shared" si="30"/>
        <v>2800</v>
      </c>
    </row>
    <row r="220" spans="1:9" s="8" customFormat="1" x14ac:dyDescent="0.2">
      <c r="A220" s="21" t="s">
        <v>18</v>
      </c>
      <c r="B220" s="8" t="s">
        <v>25</v>
      </c>
      <c r="C220" s="8">
        <v>1</v>
      </c>
      <c r="D220" s="22">
        <f t="shared" si="31"/>
        <v>700</v>
      </c>
      <c r="F220" s="8">
        <v>700</v>
      </c>
      <c r="G220" s="9">
        <v>1</v>
      </c>
      <c r="H220" s="8">
        <f t="shared" si="30"/>
        <v>700</v>
      </c>
    </row>
    <row r="221" spans="1:9" x14ac:dyDescent="0.2">
      <c r="A221" s="20" t="s">
        <v>18</v>
      </c>
      <c r="B221" t="s">
        <v>25</v>
      </c>
      <c r="C221">
        <v>2</v>
      </c>
      <c r="D221" s="19">
        <f t="shared" si="31"/>
        <v>700</v>
      </c>
      <c r="F221">
        <v>700</v>
      </c>
      <c r="G221" s="7">
        <v>1</v>
      </c>
      <c r="H221">
        <f t="shared" si="30"/>
        <v>700</v>
      </c>
    </row>
    <row r="222" spans="1:9" x14ac:dyDescent="0.2">
      <c r="A222" s="20" t="s">
        <v>18</v>
      </c>
      <c r="B222" t="s">
        <v>25</v>
      </c>
      <c r="C222">
        <v>3</v>
      </c>
      <c r="D222" s="19">
        <f t="shared" si="31"/>
        <v>700</v>
      </c>
      <c r="F222">
        <v>700</v>
      </c>
      <c r="G222" s="7">
        <v>1</v>
      </c>
      <c r="H222">
        <f t="shared" si="30"/>
        <v>700</v>
      </c>
    </row>
    <row r="223" spans="1:9" x14ac:dyDescent="0.2">
      <c r="A223" s="20" t="s">
        <v>18</v>
      </c>
      <c r="B223" t="s">
        <v>25</v>
      </c>
      <c r="C223">
        <v>4</v>
      </c>
      <c r="D223" s="19">
        <f t="shared" si="31"/>
        <v>700</v>
      </c>
      <c r="F223">
        <v>700</v>
      </c>
      <c r="G223" s="7">
        <v>1</v>
      </c>
      <c r="H223">
        <f t="shared" si="30"/>
        <v>700</v>
      </c>
    </row>
    <row r="224" spans="1:9" x14ac:dyDescent="0.2">
      <c r="A224" s="20" t="s">
        <v>18</v>
      </c>
      <c r="B224" t="s">
        <v>25</v>
      </c>
      <c r="C224">
        <v>5</v>
      </c>
      <c r="D224" s="19">
        <f t="shared" si="31"/>
        <v>700</v>
      </c>
      <c r="F224">
        <v>700</v>
      </c>
      <c r="G224" s="7">
        <v>1</v>
      </c>
      <c r="H224">
        <f t="shared" si="30"/>
        <v>700</v>
      </c>
    </row>
    <row r="225" spans="1:10" x14ac:dyDescent="0.2">
      <c r="A225" s="20" t="s">
        <v>18</v>
      </c>
      <c r="B225" t="s">
        <v>25</v>
      </c>
      <c r="C225">
        <v>6</v>
      </c>
      <c r="D225" s="19">
        <f t="shared" si="31"/>
        <v>700</v>
      </c>
      <c r="F225">
        <v>700</v>
      </c>
      <c r="G225" s="7">
        <v>1</v>
      </c>
      <c r="H225">
        <f t="shared" si="30"/>
        <v>700</v>
      </c>
    </row>
    <row r="226" spans="1:10" x14ac:dyDescent="0.2">
      <c r="A226" s="20" t="s">
        <v>18</v>
      </c>
      <c r="B226" t="s">
        <v>25</v>
      </c>
      <c r="C226">
        <v>7</v>
      </c>
      <c r="D226" s="19">
        <f t="shared" si="31"/>
        <v>700</v>
      </c>
      <c r="F226">
        <v>700</v>
      </c>
      <c r="G226" s="7">
        <v>1</v>
      </c>
      <c r="H226">
        <f t="shared" si="30"/>
        <v>700</v>
      </c>
    </row>
    <row r="227" spans="1:10" x14ac:dyDescent="0.2">
      <c r="A227" s="20" t="s">
        <v>18</v>
      </c>
      <c r="B227" t="s">
        <v>25</v>
      </c>
      <c r="C227">
        <v>8</v>
      </c>
      <c r="D227" s="19">
        <f t="shared" si="31"/>
        <v>700</v>
      </c>
      <c r="F227">
        <v>700</v>
      </c>
      <c r="G227" s="7">
        <v>1</v>
      </c>
      <c r="H227">
        <f t="shared" si="30"/>
        <v>700</v>
      </c>
    </row>
    <row r="228" spans="1:10" s="8" customFormat="1" x14ac:dyDescent="0.2">
      <c r="A228" s="23" t="s">
        <v>26</v>
      </c>
      <c r="B228" s="8" t="s">
        <v>25</v>
      </c>
      <c r="C228" s="8">
        <v>1</v>
      </c>
      <c r="D228" s="22">
        <f t="shared" si="31"/>
        <v>1632</v>
      </c>
      <c r="F228" s="8">
        <v>1632</v>
      </c>
      <c r="G228" s="9">
        <v>1</v>
      </c>
      <c r="H228" s="8">
        <f t="shared" si="30"/>
        <v>1632</v>
      </c>
      <c r="J228" s="8" t="s">
        <v>96</v>
      </c>
    </row>
    <row r="229" spans="1:10" x14ac:dyDescent="0.2">
      <c r="A229" s="24" t="s">
        <v>26</v>
      </c>
      <c r="B229" t="s">
        <v>25</v>
      </c>
      <c r="C229">
        <v>2</v>
      </c>
      <c r="D229" s="19">
        <f t="shared" si="31"/>
        <v>1632</v>
      </c>
      <c r="F229">
        <v>1632</v>
      </c>
      <c r="G229" s="7">
        <v>1</v>
      </c>
      <c r="H229">
        <f t="shared" si="30"/>
        <v>1632</v>
      </c>
    </row>
    <row r="230" spans="1:10" x14ac:dyDescent="0.2">
      <c r="A230" s="24" t="s">
        <v>26</v>
      </c>
      <c r="B230" t="s">
        <v>25</v>
      </c>
      <c r="C230">
        <v>3</v>
      </c>
      <c r="D230" s="19">
        <f t="shared" si="31"/>
        <v>1632</v>
      </c>
      <c r="F230">
        <v>1632</v>
      </c>
      <c r="G230" s="7">
        <v>1</v>
      </c>
      <c r="H230">
        <f t="shared" si="30"/>
        <v>1632</v>
      </c>
    </row>
    <row r="231" spans="1:10" x14ac:dyDescent="0.2">
      <c r="A231" s="24" t="s">
        <v>26</v>
      </c>
      <c r="B231" t="s">
        <v>25</v>
      </c>
      <c r="C231">
        <v>4</v>
      </c>
      <c r="D231" s="19">
        <f t="shared" si="31"/>
        <v>1632</v>
      </c>
      <c r="F231">
        <v>1632</v>
      </c>
      <c r="G231" s="7">
        <v>1</v>
      </c>
      <c r="H231">
        <f t="shared" si="30"/>
        <v>1632</v>
      </c>
    </row>
    <row r="232" spans="1:10" x14ac:dyDescent="0.2">
      <c r="A232" s="24" t="s">
        <v>26</v>
      </c>
      <c r="B232" t="s">
        <v>25</v>
      </c>
      <c r="C232">
        <v>5</v>
      </c>
      <c r="D232" s="19">
        <f t="shared" si="31"/>
        <v>1632</v>
      </c>
      <c r="F232">
        <v>1632</v>
      </c>
      <c r="G232" s="7">
        <v>1</v>
      </c>
      <c r="H232">
        <f t="shared" si="30"/>
        <v>1632</v>
      </c>
    </row>
    <row r="233" spans="1:10" x14ac:dyDescent="0.2">
      <c r="A233" s="24" t="s">
        <v>26</v>
      </c>
      <c r="B233" t="s">
        <v>25</v>
      </c>
      <c r="C233">
        <v>6</v>
      </c>
      <c r="D233" s="19">
        <f t="shared" si="31"/>
        <v>1632</v>
      </c>
      <c r="F233">
        <v>1632</v>
      </c>
      <c r="G233" s="7">
        <v>1</v>
      </c>
      <c r="H233">
        <f t="shared" si="30"/>
        <v>1632</v>
      </c>
    </row>
    <row r="234" spans="1:10" x14ac:dyDescent="0.2">
      <c r="A234" s="24" t="s">
        <v>26</v>
      </c>
      <c r="B234" t="s">
        <v>25</v>
      </c>
      <c r="C234">
        <v>7</v>
      </c>
      <c r="D234" s="19">
        <f t="shared" si="31"/>
        <v>1632</v>
      </c>
      <c r="F234">
        <v>1632</v>
      </c>
      <c r="G234" s="7">
        <v>1</v>
      </c>
      <c r="H234">
        <f t="shared" si="30"/>
        <v>1632</v>
      </c>
    </row>
    <row r="235" spans="1:10" x14ac:dyDescent="0.2">
      <c r="A235" s="24" t="s">
        <v>26</v>
      </c>
      <c r="B235" t="s">
        <v>25</v>
      </c>
      <c r="C235">
        <v>8</v>
      </c>
      <c r="D235" s="19">
        <f t="shared" si="31"/>
        <v>1632</v>
      </c>
      <c r="F235">
        <v>1632</v>
      </c>
      <c r="G235" s="7">
        <v>1</v>
      </c>
      <c r="H235">
        <f t="shared" si="30"/>
        <v>1632</v>
      </c>
    </row>
    <row r="236" spans="1:10" s="8" customFormat="1" x14ac:dyDescent="0.2">
      <c r="A236" s="21" t="s">
        <v>23</v>
      </c>
      <c r="B236" s="8" t="s">
        <v>25</v>
      </c>
      <c r="C236" s="8">
        <v>1</v>
      </c>
      <c r="D236" s="22">
        <f t="shared" si="31"/>
        <v>0</v>
      </c>
      <c r="F236" s="8">
        <v>0</v>
      </c>
      <c r="G236" s="9">
        <v>1</v>
      </c>
      <c r="H236" s="8">
        <f t="shared" si="30"/>
        <v>0</v>
      </c>
    </row>
    <row r="237" spans="1:10" x14ac:dyDescent="0.2">
      <c r="A237" s="20" t="s">
        <v>23</v>
      </c>
      <c r="B237" t="s">
        <v>25</v>
      </c>
      <c r="C237">
        <v>2</v>
      </c>
      <c r="D237" s="19">
        <f t="shared" si="31"/>
        <v>0</v>
      </c>
      <c r="F237">
        <v>0</v>
      </c>
      <c r="G237" s="7">
        <v>1</v>
      </c>
      <c r="H237">
        <f t="shared" si="30"/>
        <v>0</v>
      </c>
    </row>
    <row r="238" spans="1:10" x14ac:dyDescent="0.2">
      <c r="A238" s="20" t="s">
        <v>23</v>
      </c>
      <c r="B238" t="s">
        <v>25</v>
      </c>
      <c r="C238">
        <v>3</v>
      </c>
      <c r="D238" s="19">
        <f t="shared" si="31"/>
        <v>600</v>
      </c>
      <c r="F238">
        <v>600</v>
      </c>
      <c r="G238" s="7">
        <v>1</v>
      </c>
      <c r="H238">
        <f t="shared" si="30"/>
        <v>600</v>
      </c>
      <c r="I238" t="s">
        <v>120</v>
      </c>
    </row>
    <row r="239" spans="1:10" x14ac:dyDescent="0.2">
      <c r="A239" s="20" t="s">
        <v>23</v>
      </c>
      <c r="B239" t="s">
        <v>25</v>
      </c>
      <c r="C239">
        <v>4</v>
      </c>
      <c r="D239" s="19">
        <f t="shared" si="31"/>
        <v>600</v>
      </c>
      <c r="F239">
        <v>600</v>
      </c>
      <c r="G239" s="7">
        <v>1</v>
      </c>
      <c r="H239">
        <f t="shared" si="30"/>
        <v>600</v>
      </c>
    </row>
    <row r="240" spans="1:10" x14ac:dyDescent="0.2">
      <c r="A240" s="20" t="s">
        <v>23</v>
      </c>
      <c r="B240" t="s">
        <v>25</v>
      </c>
      <c r="C240">
        <v>5</v>
      </c>
      <c r="D240" s="19">
        <f t="shared" si="31"/>
        <v>600</v>
      </c>
      <c r="F240">
        <v>600</v>
      </c>
      <c r="G240" s="7">
        <v>1</v>
      </c>
      <c r="H240">
        <f t="shared" si="30"/>
        <v>600</v>
      </c>
    </row>
    <row r="241" spans="1:9" x14ac:dyDescent="0.2">
      <c r="A241" s="20" t="s">
        <v>23</v>
      </c>
      <c r="B241" t="s">
        <v>25</v>
      </c>
      <c r="C241">
        <v>6</v>
      </c>
      <c r="D241" s="19">
        <f t="shared" si="31"/>
        <v>600</v>
      </c>
      <c r="F241">
        <v>600</v>
      </c>
      <c r="G241" s="7">
        <v>1</v>
      </c>
      <c r="H241">
        <f t="shared" si="30"/>
        <v>600</v>
      </c>
    </row>
    <row r="242" spans="1:9" x14ac:dyDescent="0.2">
      <c r="A242" s="20" t="s">
        <v>23</v>
      </c>
      <c r="B242" t="s">
        <v>25</v>
      </c>
      <c r="C242">
        <v>7</v>
      </c>
      <c r="D242" s="19">
        <f t="shared" si="31"/>
        <v>600</v>
      </c>
      <c r="F242">
        <v>600</v>
      </c>
      <c r="G242" s="7">
        <v>1</v>
      </c>
      <c r="H242">
        <f t="shared" si="30"/>
        <v>600</v>
      </c>
    </row>
    <row r="243" spans="1:9" x14ac:dyDescent="0.2">
      <c r="A243" s="20" t="s">
        <v>23</v>
      </c>
      <c r="B243" t="s">
        <v>25</v>
      </c>
      <c r="C243">
        <v>8</v>
      </c>
      <c r="D243" s="19">
        <f t="shared" si="31"/>
        <v>600</v>
      </c>
      <c r="F243">
        <v>600</v>
      </c>
      <c r="G243" s="7">
        <v>1</v>
      </c>
      <c r="H243">
        <f t="shared" si="30"/>
        <v>600</v>
      </c>
    </row>
    <row r="244" spans="1:9" s="8" customFormat="1" x14ac:dyDescent="0.2">
      <c r="A244" s="21" t="s">
        <v>27</v>
      </c>
      <c r="B244" s="8" t="s">
        <v>25</v>
      </c>
      <c r="C244" s="8">
        <v>1</v>
      </c>
      <c r="D244" s="22">
        <f t="shared" si="31"/>
        <v>2716</v>
      </c>
      <c r="F244" s="8">
        <v>2716</v>
      </c>
      <c r="G244" s="9">
        <v>1</v>
      </c>
      <c r="H244" s="8">
        <f t="shared" si="30"/>
        <v>2716</v>
      </c>
    </row>
    <row r="245" spans="1:9" x14ac:dyDescent="0.2">
      <c r="A245" s="20" t="s">
        <v>27</v>
      </c>
      <c r="B245" t="s">
        <v>25</v>
      </c>
      <c r="C245">
        <v>2</v>
      </c>
      <c r="D245" s="19">
        <f t="shared" si="31"/>
        <v>2716</v>
      </c>
      <c r="F245">
        <v>2716</v>
      </c>
      <c r="G245" s="7">
        <v>1</v>
      </c>
      <c r="H245">
        <f t="shared" si="30"/>
        <v>2716</v>
      </c>
    </row>
    <row r="246" spans="1:9" x14ac:dyDescent="0.2">
      <c r="A246" s="20" t="s">
        <v>27</v>
      </c>
      <c r="B246" t="s">
        <v>25</v>
      </c>
      <c r="C246">
        <v>3</v>
      </c>
      <c r="D246" s="19">
        <f t="shared" si="31"/>
        <v>3216</v>
      </c>
      <c r="F246">
        <f t="shared" ref="F246:F251" si="37">F$244+500</f>
        <v>3216</v>
      </c>
      <c r="G246" s="7">
        <v>1</v>
      </c>
      <c r="H246">
        <f t="shared" si="30"/>
        <v>3216</v>
      </c>
      <c r="I246" t="s">
        <v>115</v>
      </c>
    </row>
    <row r="247" spans="1:9" x14ac:dyDescent="0.2">
      <c r="A247" s="20" t="s">
        <v>27</v>
      </c>
      <c r="B247" t="s">
        <v>25</v>
      </c>
      <c r="C247">
        <v>4</v>
      </c>
      <c r="D247" s="19">
        <f t="shared" si="31"/>
        <v>3216</v>
      </c>
      <c r="F247">
        <f t="shared" si="37"/>
        <v>3216</v>
      </c>
      <c r="G247" s="7">
        <v>1</v>
      </c>
      <c r="H247">
        <f t="shared" si="30"/>
        <v>3216</v>
      </c>
    </row>
    <row r="248" spans="1:9" x14ac:dyDescent="0.2">
      <c r="A248" s="20" t="s">
        <v>27</v>
      </c>
      <c r="B248" t="s">
        <v>25</v>
      </c>
      <c r="C248">
        <v>5</v>
      </c>
      <c r="D248" s="19">
        <f t="shared" si="31"/>
        <v>3216</v>
      </c>
      <c r="F248">
        <f t="shared" si="37"/>
        <v>3216</v>
      </c>
      <c r="G248" s="7">
        <v>1</v>
      </c>
      <c r="H248">
        <f t="shared" si="30"/>
        <v>3216</v>
      </c>
    </row>
    <row r="249" spans="1:9" x14ac:dyDescent="0.2">
      <c r="A249" s="20" t="s">
        <v>27</v>
      </c>
      <c r="B249" t="s">
        <v>25</v>
      </c>
      <c r="C249">
        <v>6</v>
      </c>
      <c r="D249" s="19">
        <f t="shared" si="31"/>
        <v>3216</v>
      </c>
      <c r="F249">
        <f t="shared" si="37"/>
        <v>3216</v>
      </c>
      <c r="G249" s="7">
        <v>1</v>
      </c>
      <c r="H249">
        <f t="shared" si="30"/>
        <v>3216</v>
      </c>
    </row>
    <row r="250" spans="1:9" x14ac:dyDescent="0.2">
      <c r="A250" s="20" t="s">
        <v>27</v>
      </c>
      <c r="B250" t="s">
        <v>25</v>
      </c>
      <c r="C250">
        <v>7</v>
      </c>
      <c r="D250" s="19">
        <f t="shared" si="31"/>
        <v>3216</v>
      </c>
      <c r="F250">
        <f t="shared" si="37"/>
        <v>3216</v>
      </c>
      <c r="G250" s="7">
        <v>1</v>
      </c>
      <c r="H250">
        <f t="shared" si="30"/>
        <v>3216</v>
      </c>
    </row>
    <row r="251" spans="1:9" x14ac:dyDescent="0.2">
      <c r="A251" s="20" t="s">
        <v>27</v>
      </c>
      <c r="B251" t="s">
        <v>25</v>
      </c>
      <c r="C251">
        <v>8</v>
      </c>
      <c r="D251" s="19">
        <f t="shared" si="31"/>
        <v>3216</v>
      </c>
      <c r="F251">
        <f t="shared" si="37"/>
        <v>3216</v>
      </c>
      <c r="G251" s="7">
        <v>1</v>
      </c>
      <c r="H251">
        <f t="shared" si="30"/>
        <v>3216</v>
      </c>
    </row>
    <row r="252" spans="1:9" s="8" customFormat="1" x14ac:dyDescent="0.2">
      <c r="A252" s="21" t="s">
        <v>28</v>
      </c>
      <c r="B252" s="8" t="s">
        <v>29</v>
      </c>
      <c r="C252" s="8">
        <v>1</v>
      </c>
      <c r="D252" s="22">
        <f t="shared" si="31"/>
        <v>1016</v>
      </c>
      <c r="F252" s="8">
        <v>1016</v>
      </c>
      <c r="G252" s="9">
        <v>1</v>
      </c>
      <c r="H252" s="8">
        <f t="shared" ref="H252:H315" si="38">F252*G252</f>
        <v>1016</v>
      </c>
    </row>
    <row r="253" spans="1:9" x14ac:dyDescent="0.2">
      <c r="A253" s="20" t="s">
        <v>28</v>
      </c>
      <c r="B253" t="s">
        <v>29</v>
      </c>
      <c r="C253">
        <v>2</v>
      </c>
      <c r="D253" s="19">
        <f t="shared" ref="D253:D316" si="39">H253</f>
        <v>1016</v>
      </c>
      <c r="F253">
        <v>1016</v>
      </c>
      <c r="G253" s="7">
        <v>1</v>
      </c>
      <c r="H253">
        <f t="shared" si="38"/>
        <v>1016</v>
      </c>
    </row>
    <row r="254" spans="1:9" x14ac:dyDescent="0.2">
      <c r="A254" s="20" t="s">
        <v>28</v>
      </c>
      <c r="B254" t="s">
        <v>29</v>
      </c>
      <c r="C254">
        <v>3</v>
      </c>
      <c r="D254" s="19">
        <f t="shared" si="39"/>
        <v>1016</v>
      </c>
      <c r="F254">
        <v>1016</v>
      </c>
      <c r="G254" s="7">
        <v>1</v>
      </c>
      <c r="H254">
        <f t="shared" si="38"/>
        <v>1016</v>
      </c>
    </row>
    <row r="255" spans="1:9" x14ac:dyDescent="0.2">
      <c r="A255" s="20" t="s">
        <v>28</v>
      </c>
      <c r="B255" t="s">
        <v>29</v>
      </c>
      <c r="C255">
        <v>4</v>
      </c>
      <c r="D255" s="19">
        <f t="shared" si="39"/>
        <v>1016</v>
      </c>
      <c r="F255">
        <v>1016</v>
      </c>
      <c r="G255" s="7">
        <v>1</v>
      </c>
      <c r="H255">
        <f t="shared" si="38"/>
        <v>1016</v>
      </c>
    </row>
    <row r="256" spans="1:9" x14ac:dyDescent="0.2">
      <c r="A256" s="20" t="s">
        <v>28</v>
      </c>
      <c r="B256" t="s">
        <v>29</v>
      </c>
      <c r="C256">
        <v>5</v>
      </c>
      <c r="D256" s="19">
        <f t="shared" si="39"/>
        <v>1516</v>
      </c>
      <c r="F256">
        <f>$F$255+500</f>
        <v>1516</v>
      </c>
      <c r="G256" s="7">
        <v>1</v>
      </c>
      <c r="H256">
        <f t="shared" si="38"/>
        <v>1516</v>
      </c>
      <c r="I256" t="s">
        <v>118</v>
      </c>
    </row>
    <row r="257" spans="1:9" x14ac:dyDescent="0.2">
      <c r="A257" s="20" t="s">
        <v>28</v>
      </c>
      <c r="B257" t="s">
        <v>29</v>
      </c>
      <c r="C257">
        <v>6</v>
      </c>
      <c r="D257" s="19">
        <f t="shared" si="39"/>
        <v>1516</v>
      </c>
      <c r="F257">
        <f t="shared" ref="F257:F259" si="40">$F$255+500</f>
        <v>1516</v>
      </c>
      <c r="G257" s="7">
        <v>1</v>
      </c>
      <c r="H257">
        <f t="shared" si="38"/>
        <v>1516</v>
      </c>
    </row>
    <row r="258" spans="1:9" x14ac:dyDescent="0.2">
      <c r="A258" s="20" t="s">
        <v>28</v>
      </c>
      <c r="B258" t="s">
        <v>29</v>
      </c>
      <c r="C258">
        <v>7</v>
      </c>
      <c r="D258" s="19">
        <f t="shared" si="39"/>
        <v>1516</v>
      </c>
      <c r="F258">
        <f t="shared" si="40"/>
        <v>1516</v>
      </c>
      <c r="G258" s="7">
        <v>1</v>
      </c>
      <c r="H258">
        <f t="shared" si="38"/>
        <v>1516</v>
      </c>
    </row>
    <row r="259" spans="1:9" x14ac:dyDescent="0.2">
      <c r="A259" s="20" t="s">
        <v>28</v>
      </c>
      <c r="B259" t="s">
        <v>29</v>
      </c>
      <c r="C259">
        <v>8</v>
      </c>
      <c r="D259" s="19">
        <f t="shared" si="39"/>
        <v>1516</v>
      </c>
      <c r="F259">
        <f t="shared" si="40"/>
        <v>1516</v>
      </c>
      <c r="G259" s="7">
        <v>1</v>
      </c>
      <c r="H259">
        <f t="shared" si="38"/>
        <v>1516</v>
      </c>
    </row>
    <row r="260" spans="1:9" s="8" customFormat="1" x14ac:dyDescent="0.2">
      <c r="A260" s="21" t="s">
        <v>30</v>
      </c>
      <c r="B260" s="8" t="s">
        <v>29</v>
      </c>
      <c r="C260" s="8">
        <v>1</v>
      </c>
      <c r="D260" s="22">
        <f t="shared" si="39"/>
        <v>900</v>
      </c>
      <c r="F260" s="8">
        <v>900</v>
      </c>
      <c r="G260" s="9">
        <v>1</v>
      </c>
      <c r="H260" s="8">
        <f t="shared" si="38"/>
        <v>900</v>
      </c>
    </row>
    <row r="261" spans="1:9" x14ac:dyDescent="0.2">
      <c r="A261" s="20" t="s">
        <v>30</v>
      </c>
      <c r="B261" t="s">
        <v>29</v>
      </c>
      <c r="C261">
        <v>2</v>
      </c>
      <c r="D261" s="19">
        <f t="shared" si="39"/>
        <v>1500</v>
      </c>
      <c r="F261">
        <f>F$260+600</f>
        <v>1500</v>
      </c>
      <c r="G261" s="7">
        <v>1</v>
      </c>
      <c r="H261">
        <f t="shared" si="38"/>
        <v>1500</v>
      </c>
      <c r="I261" t="s">
        <v>121</v>
      </c>
    </row>
    <row r="262" spans="1:9" x14ac:dyDescent="0.2">
      <c r="A262" s="20" t="s">
        <v>30</v>
      </c>
      <c r="B262" t="s">
        <v>29</v>
      </c>
      <c r="C262">
        <v>3</v>
      </c>
      <c r="D262" s="19">
        <f t="shared" si="39"/>
        <v>1500</v>
      </c>
      <c r="F262">
        <f t="shared" ref="F262:F263" si="41">F$260+600</f>
        <v>1500</v>
      </c>
      <c r="G262" s="7">
        <v>1</v>
      </c>
      <c r="H262">
        <f t="shared" si="38"/>
        <v>1500</v>
      </c>
    </row>
    <row r="263" spans="1:9" x14ac:dyDescent="0.2">
      <c r="A263" s="20" t="s">
        <v>30</v>
      </c>
      <c r="B263" t="s">
        <v>29</v>
      </c>
      <c r="C263">
        <v>4</v>
      </c>
      <c r="D263" s="19">
        <f t="shared" si="39"/>
        <v>1500</v>
      </c>
      <c r="F263">
        <f t="shared" si="41"/>
        <v>1500</v>
      </c>
      <c r="G263" s="7">
        <v>1</v>
      </c>
      <c r="H263">
        <f t="shared" si="38"/>
        <v>1500</v>
      </c>
    </row>
    <row r="264" spans="1:9" x14ac:dyDescent="0.2">
      <c r="A264" s="20" t="s">
        <v>30</v>
      </c>
      <c r="B264" t="s">
        <v>29</v>
      </c>
      <c r="C264">
        <v>5</v>
      </c>
      <c r="D264" s="19">
        <f t="shared" si="39"/>
        <v>2000</v>
      </c>
      <c r="F264">
        <f>F$260+600+500</f>
        <v>2000</v>
      </c>
      <c r="G264" s="7">
        <v>1</v>
      </c>
      <c r="H264">
        <f t="shared" si="38"/>
        <v>2000</v>
      </c>
      <c r="I264" t="s">
        <v>118</v>
      </c>
    </row>
    <row r="265" spans="1:9" x14ac:dyDescent="0.2">
      <c r="A265" s="20" t="s">
        <v>30</v>
      </c>
      <c r="B265" t="s">
        <v>29</v>
      </c>
      <c r="C265">
        <v>6</v>
      </c>
      <c r="D265" s="19">
        <f t="shared" si="39"/>
        <v>2000</v>
      </c>
      <c r="F265">
        <f t="shared" ref="F265:F267" si="42">F$260+600+500</f>
        <v>2000</v>
      </c>
      <c r="G265" s="7">
        <v>1</v>
      </c>
      <c r="H265">
        <f t="shared" si="38"/>
        <v>2000</v>
      </c>
    </row>
    <row r="266" spans="1:9" x14ac:dyDescent="0.2">
      <c r="A266" s="20" t="s">
        <v>30</v>
      </c>
      <c r="B266" t="s">
        <v>29</v>
      </c>
      <c r="C266">
        <v>7</v>
      </c>
      <c r="D266" s="19">
        <f t="shared" si="39"/>
        <v>2000</v>
      </c>
      <c r="F266">
        <f t="shared" si="42"/>
        <v>2000</v>
      </c>
      <c r="G266" s="7">
        <v>1</v>
      </c>
      <c r="H266">
        <f t="shared" si="38"/>
        <v>2000</v>
      </c>
    </row>
    <row r="267" spans="1:9" x14ac:dyDescent="0.2">
      <c r="A267" s="20" t="s">
        <v>30</v>
      </c>
      <c r="B267" t="s">
        <v>29</v>
      </c>
      <c r="C267">
        <v>8</v>
      </c>
      <c r="D267" s="19">
        <f t="shared" si="39"/>
        <v>2000</v>
      </c>
      <c r="F267">
        <f t="shared" si="42"/>
        <v>2000</v>
      </c>
      <c r="G267" s="7">
        <v>1</v>
      </c>
      <c r="H267">
        <f t="shared" si="38"/>
        <v>2000</v>
      </c>
    </row>
    <row r="268" spans="1:9" s="8" customFormat="1" x14ac:dyDescent="0.2">
      <c r="A268" s="21" t="s">
        <v>27</v>
      </c>
      <c r="B268" s="8" t="s">
        <v>29</v>
      </c>
      <c r="C268" s="8">
        <v>1</v>
      </c>
      <c r="D268" s="22">
        <f t="shared" si="39"/>
        <v>0</v>
      </c>
      <c r="F268" s="8">
        <v>0</v>
      </c>
      <c r="G268" s="9">
        <v>1</v>
      </c>
      <c r="H268" s="8">
        <f t="shared" si="38"/>
        <v>0</v>
      </c>
    </row>
    <row r="269" spans="1:9" x14ac:dyDescent="0.2">
      <c r="A269" s="20" t="s">
        <v>27</v>
      </c>
      <c r="B269" t="s">
        <v>29</v>
      </c>
      <c r="C269">
        <v>2</v>
      </c>
      <c r="D269" s="19">
        <f t="shared" si="39"/>
        <v>0</v>
      </c>
      <c r="F269">
        <v>0</v>
      </c>
      <c r="G269" s="7">
        <v>1</v>
      </c>
      <c r="H269">
        <f t="shared" si="38"/>
        <v>0</v>
      </c>
    </row>
    <row r="270" spans="1:9" x14ac:dyDescent="0.2">
      <c r="A270" s="20" t="s">
        <v>27</v>
      </c>
      <c r="B270" t="s">
        <v>29</v>
      </c>
      <c r="C270">
        <v>3</v>
      </c>
      <c r="D270" s="19">
        <f t="shared" si="39"/>
        <v>0</v>
      </c>
      <c r="F270">
        <v>0</v>
      </c>
      <c r="G270" s="7">
        <v>1</v>
      </c>
      <c r="H270">
        <f t="shared" si="38"/>
        <v>0</v>
      </c>
    </row>
    <row r="271" spans="1:9" x14ac:dyDescent="0.2">
      <c r="A271" s="20" t="s">
        <v>27</v>
      </c>
      <c r="B271" t="s">
        <v>29</v>
      </c>
      <c r="C271">
        <v>4</v>
      </c>
      <c r="D271" s="19">
        <f t="shared" si="39"/>
        <v>0</v>
      </c>
      <c r="F271">
        <v>0</v>
      </c>
      <c r="G271" s="7">
        <v>1</v>
      </c>
      <c r="H271">
        <f t="shared" si="38"/>
        <v>0</v>
      </c>
    </row>
    <row r="272" spans="1:9" x14ac:dyDescent="0.2">
      <c r="A272" s="20" t="s">
        <v>27</v>
      </c>
      <c r="B272" t="s">
        <v>29</v>
      </c>
      <c r="C272">
        <v>5</v>
      </c>
      <c r="D272" s="19">
        <f t="shared" si="39"/>
        <v>0</v>
      </c>
      <c r="F272">
        <v>0</v>
      </c>
      <c r="G272" s="7">
        <v>1</v>
      </c>
      <c r="H272">
        <f t="shared" si="38"/>
        <v>0</v>
      </c>
    </row>
    <row r="273" spans="1:9" x14ac:dyDescent="0.2">
      <c r="A273" s="20" t="s">
        <v>27</v>
      </c>
      <c r="B273" t="s">
        <v>29</v>
      </c>
      <c r="C273">
        <v>6</v>
      </c>
      <c r="D273" s="19">
        <f t="shared" si="39"/>
        <v>0</v>
      </c>
      <c r="F273">
        <v>0</v>
      </c>
      <c r="G273" s="7">
        <v>1</v>
      </c>
      <c r="H273">
        <f t="shared" si="38"/>
        <v>0</v>
      </c>
    </row>
    <row r="274" spans="1:9" x14ac:dyDescent="0.2">
      <c r="A274" s="20" t="s">
        <v>27</v>
      </c>
      <c r="B274" t="s">
        <v>29</v>
      </c>
      <c r="C274">
        <v>7</v>
      </c>
      <c r="D274" s="19">
        <f t="shared" si="39"/>
        <v>0</v>
      </c>
      <c r="F274">
        <v>0</v>
      </c>
      <c r="G274" s="7">
        <v>1</v>
      </c>
      <c r="H274">
        <f t="shared" si="38"/>
        <v>0</v>
      </c>
    </row>
    <row r="275" spans="1:9" x14ac:dyDescent="0.2">
      <c r="A275" s="20" t="s">
        <v>27</v>
      </c>
      <c r="B275" t="s">
        <v>29</v>
      </c>
      <c r="C275">
        <v>8</v>
      </c>
      <c r="D275" s="19">
        <f t="shared" si="39"/>
        <v>0</v>
      </c>
      <c r="F275">
        <v>0</v>
      </c>
      <c r="G275" s="7">
        <v>1</v>
      </c>
      <c r="H275">
        <f t="shared" si="38"/>
        <v>0</v>
      </c>
    </row>
    <row r="276" spans="1:9" s="8" customFormat="1" x14ac:dyDescent="0.2">
      <c r="A276" s="23" t="s">
        <v>33</v>
      </c>
      <c r="B276" s="8" t="s">
        <v>28</v>
      </c>
      <c r="C276" s="8">
        <v>1</v>
      </c>
      <c r="D276" s="22">
        <f t="shared" si="39"/>
        <v>0</v>
      </c>
      <c r="F276" s="8">
        <v>0</v>
      </c>
      <c r="G276" s="9">
        <v>1</v>
      </c>
      <c r="H276" s="8">
        <f t="shared" si="38"/>
        <v>0</v>
      </c>
      <c r="I276" s="8" t="s">
        <v>180</v>
      </c>
    </row>
    <row r="277" spans="1:9" x14ac:dyDescent="0.2">
      <c r="A277" s="24" t="s">
        <v>33</v>
      </c>
      <c r="B277" t="s">
        <v>28</v>
      </c>
      <c r="C277">
        <v>2</v>
      </c>
      <c r="D277" s="19">
        <f t="shared" si="39"/>
        <v>0</v>
      </c>
      <c r="F277">
        <v>0</v>
      </c>
      <c r="G277" s="7">
        <v>1</v>
      </c>
      <c r="H277">
        <f t="shared" si="38"/>
        <v>0</v>
      </c>
    </row>
    <row r="278" spans="1:9" x14ac:dyDescent="0.2">
      <c r="A278" s="24" t="s">
        <v>33</v>
      </c>
      <c r="B278" t="s">
        <v>28</v>
      </c>
      <c r="C278">
        <v>3</v>
      </c>
      <c r="D278" s="19">
        <f t="shared" si="39"/>
        <v>1500</v>
      </c>
      <c r="F278">
        <f>$F$277+1500</f>
        <v>1500</v>
      </c>
      <c r="G278" s="7">
        <v>1</v>
      </c>
      <c r="H278">
        <f t="shared" si="38"/>
        <v>1500</v>
      </c>
      <c r="I278" t="s">
        <v>122</v>
      </c>
    </row>
    <row r="279" spans="1:9" x14ac:dyDescent="0.2">
      <c r="A279" s="24" t="s">
        <v>33</v>
      </c>
      <c r="B279" t="s">
        <v>28</v>
      </c>
      <c r="C279">
        <v>4</v>
      </c>
      <c r="D279" s="19">
        <f t="shared" si="39"/>
        <v>1500</v>
      </c>
      <c r="F279">
        <f t="shared" ref="F279:F283" si="43">$F$277+1500</f>
        <v>1500</v>
      </c>
      <c r="G279" s="7">
        <v>1</v>
      </c>
      <c r="H279">
        <f t="shared" si="38"/>
        <v>1500</v>
      </c>
    </row>
    <row r="280" spans="1:9" x14ac:dyDescent="0.2">
      <c r="A280" s="24" t="s">
        <v>33</v>
      </c>
      <c r="B280" t="s">
        <v>28</v>
      </c>
      <c r="C280">
        <v>5</v>
      </c>
      <c r="D280" s="19">
        <f t="shared" si="39"/>
        <v>1500</v>
      </c>
      <c r="F280">
        <f t="shared" si="43"/>
        <v>1500</v>
      </c>
      <c r="G280" s="7">
        <v>1</v>
      </c>
      <c r="H280">
        <f t="shared" si="38"/>
        <v>1500</v>
      </c>
    </row>
    <row r="281" spans="1:9" x14ac:dyDescent="0.2">
      <c r="A281" s="24" t="s">
        <v>33</v>
      </c>
      <c r="B281" t="s">
        <v>28</v>
      </c>
      <c r="C281">
        <v>6</v>
      </c>
      <c r="D281" s="19">
        <f t="shared" si="39"/>
        <v>1500</v>
      </c>
      <c r="F281">
        <f t="shared" si="43"/>
        <v>1500</v>
      </c>
      <c r="G281" s="7">
        <v>1</v>
      </c>
      <c r="H281">
        <f t="shared" si="38"/>
        <v>1500</v>
      </c>
    </row>
    <row r="282" spans="1:9" x14ac:dyDescent="0.2">
      <c r="A282" s="24" t="s">
        <v>33</v>
      </c>
      <c r="B282" t="s">
        <v>28</v>
      </c>
      <c r="C282">
        <v>7</v>
      </c>
      <c r="D282" s="19">
        <f t="shared" si="39"/>
        <v>1500</v>
      </c>
      <c r="F282">
        <f t="shared" si="43"/>
        <v>1500</v>
      </c>
      <c r="G282" s="7">
        <v>1</v>
      </c>
      <c r="H282">
        <f t="shared" si="38"/>
        <v>1500</v>
      </c>
    </row>
    <row r="283" spans="1:9" x14ac:dyDescent="0.2">
      <c r="A283" s="24" t="s">
        <v>33</v>
      </c>
      <c r="B283" t="s">
        <v>28</v>
      </c>
      <c r="C283">
        <v>8</v>
      </c>
      <c r="D283" s="19">
        <f t="shared" si="39"/>
        <v>1500</v>
      </c>
      <c r="F283">
        <f t="shared" si="43"/>
        <v>1500</v>
      </c>
      <c r="G283" s="7">
        <v>1</v>
      </c>
      <c r="H283">
        <f t="shared" si="38"/>
        <v>1500</v>
      </c>
    </row>
    <row r="284" spans="1:9" s="8" customFormat="1" x14ac:dyDescent="0.2">
      <c r="A284" s="21" t="s">
        <v>27</v>
      </c>
      <c r="B284" s="8" t="s">
        <v>28</v>
      </c>
      <c r="C284" s="8">
        <v>1</v>
      </c>
      <c r="D284" s="22">
        <f t="shared" si="39"/>
        <v>2300</v>
      </c>
      <c r="F284" s="8">
        <v>2300</v>
      </c>
      <c r="G284" s="9">
        <v>1</v>
      </c>
      <c r="H284" s="8">
        <f t="shared" si="38"/>
        <v>2300</v>
      </c>
    </row>
    <row r="285" spans="1:9" x14ac:dyDescent="0.2">
      <c r="A285" s="20" t="s">
        <v>27</v>
      </c>
      <c r="B285" t="s">
        <v>28</v>
      </c>
      <c r="C285">
        <v>2</v>
      </c>
      <c r="D285" s="19">
        <f t="shared" si="39"/>
        <v>3200</v>
      </c>
      <c r="F285">
        <f>F$284+900</f>
        <v>3200</v>
      </c>
      <c r="G285" s="7">
        <v>1</v>
      </c>
      <c r="H285">
        <f t="shared" si="38"/>
        <v>3200</v>
      </c>
      <c r="I285" t="s">
        <v>123</v>
      </c>
    </row>
    <row r="286" spans="1:9" x14ac:dyDescent="0.2">
      <c r="A286" s="20" t="s">
        <v>27</v>
      </c>
      <c r="B286" t="s">
        <v>28</v>
      </c>
      <c r="C286">
        <v>3</v>
      </c>
      <c r="D286" s="19">
        <f t="shared" si="39"/>
        <v>4000</v>
      </c>
      <c r="F286">
        <f>F$284+900+800</f>
        <v>4000</v>
      </c>
      <c r="G286" s="7">
        <v>1</v>
      </c>
      <c r="H286">
        <f t="shared" si="38"/>
        <v>4000</v>
      </c>
      <c r="I286" t="s">
        <v>124</v>
      </c>
    </row>
    <row r="287" spans="1:9" x14ac:dyDescent="0.2">
      <c r="A287" s="20" t="s">
        <v>27</v>
      </c>
      <c r="B287" t="s">
        <v>28</v>
      </c>
      <c r="C287">
        <v>4</v>
      </c>
      <c r="D287" s="19">
        <f t="shared" si="39"/>
        <v>4000</v>
      </c>
      <c r="F287">
        <f t="shared" ref="F287" si="44">F$284+900+800</f>
        <v>4000</v>
      </c>
      <c r="G287" s="7">
        <v>1</v>
      </c>
      <c r="H287">
        <f t="shared" si="38"/>
        <v>4000</v>
      </c>
    </row>
    <row r="288" spans="1:9" x14ac:dyDescent="0.2">
      <c r="A288" s="20" t="s">
        <v>27</v>
      </c>
      <c r="B288" t="s">
        <v>28</v>
      </c>
      <c r="C288">
        <v>5</v>
      </c>
      <c r="D288" s="19">
        <f t="shared" si="39"/>
        <v>4200</v>
      </c>
      <c r="F288">
        <f>F$284+900+800+200</f>
        <v>4200</v>
      </c>
      <c r="G288" s="7">
        <v>1</v>
      </c>
      <c r="H288">
        <f t="shared" si="38"/>
        <v>4200</v>
      </c>
      <c r="I288" t="s">
        <v>125</v>
      </c>
    </row>
    <row r="289" spans="1:9" x14ac:dyDescent="0.2">
      <c r="A289" s="20" t="s">
        <v>27</v>
      </c>
      <c r="B289" t="s">
        <v>28</v>
      </c>
      <c r="C289">
        <v>6</v>
      </c>
      <c r="D289" s="19">
        <f t="shared" si="39"/>
        <v>4200</v>
      </c>
      <c r="F289">
        <f t="shared" ref="F289:F291" si="45">F$284+900+800+200</f>
        <v>4200</v>
      </c>
      <c r="G289" s="7">
        <v>1</v>
      </c>
      <c r="H289">
        <f t="shared" si="38"/>
        <v>4200</v>
      </c>
    </row>
    <row r="290" spans="1:9" x14ac:dyDescent="0.2">
      <c r="A290" s="20" t="s">
        <v>27</v>
      </c>
      <c r="B290" t="s">
        <v>28</v>
      </c>
      <c r="C290">
        <v>7</v>
      </c>
      <c r="D290" s="19">
        <f t="shared" si="39"/>
        <v>4200</v>
      </c>
      <c r="F290">
        <f t="shared" si="45"/>
        <v>4200</v>
      </c>
      <c r="G290" s="7">
        <v>1</v>
      </c>
      <c r="H290">
        <f t="shared" si="38"/>
        <v>4200</v>
      </c>
    </row>
    <row r="291" spans="1:9" x14ac:dyDescent="0.2">
      <c r="A291" s="20" t="s">
        <v>27</v>
      </c>
      <c r="B291" t="s">
        <v>28</v>
      </c>
      <c r="C291">
        <v>8</v>
      </c>
      <c r="D291" s="19">
        <f t="shared" si="39"/>
        <v>4200</v>
      </c>
      <c r="F291">
        <f t="shared" si="45"/>
        <v>4200</v>
      </c>
      <c r="G291" s="7">
        <v>1</v>
      </c>
      <c r="H291">
        <f t="shared" si="38"/>
        <v>4200</v>
      </c>
    </row>
    <row r="292" spans="1:9" s="8" customFormat="1" x14ac:dyDescent="0.2">
      <c r="A292" s="21" t="s">
        <v>34</v>
      </c>
      <c r="B292" s="8" t="s">
        <v>15</v>
      </c>
      <c r="C292" s="8">
        <v>1</v>
      </c>
      <c r="D292" s="22">
        <f t="shared" si="39"/>
        <v>2000</v>
      </c>
      <c r="F292" s="8">
        <v>2000</v>
      </c>
      <c r="G292" s="9">
        <v>1</v>
      </c>
      <c r="H292" s="8">
        <f t="shared" si="38"/>
        <v>2000</v>
      </c>
    </row>
    <row r="293" spans="1:9" x14ac:dyDescent="0.2">
      <c r="A293" s="20" t="s">
        <v>34</v>
      </c>
      <c r="B293" t="s">
        <v>15</v>
      </c>
      <c r="C293">
        <v>2</v>
      </c>
      <c r="D293" s="19">
        <f t="shared" si="39"/>
        <v>3000</v>
      </c>
      <c r="F293">
        <f>F292+1000</f>
        <v>3000</v>
      </c>
      <c r="G293" s="7">
        <v>1</v>
      </c>
      <c r="H293">
        <f t="shared" si="38"/>
        <v>3000</v>
      </c>
      <c r="I293" t="s">
        <v>91</v>
      </c>
    </row>
    <row r="294" spans="1:9" x14ac:dyDescent="0.2">
      <c r="A294" s="20" t="s">
        <v>34</v>
      </c>
      <c r="B294" t="s">
        <v>15</v>
      </c>
      <c r="C294">
        <v>3</v>
      </c>
      <c r="D294" s="19">
        <f t="shared" si="39"/>
        <v>4400</v>
      </c>
      <c r="F294">
        <f>F$293+1400</f>
        <v>4400</v>
      </c>
      <c r="G294" s="7">
        <v>1</v>
      </c>
      <c r="H294">
        <f t="shared" si="38"/>
        <v>4400</v>
      </c>
      <c r="I294" t="s">
        <v>126</v>
      </c>
    </row>
    <row r="295" spans="1:9" x14ac:dyDescent="0.2">
      <c r="A295" s="20" t="s">
        <v>34</v>
      </c>
      <c r="B295" t="s">
        <v>15</v>
      </c>
      <c r="C295">
        <v>4</v>
      </c>
      <c r="D295" s="19">
        <f t="shared" si="39"/>
        <v>4400</v>
      </c>
      <c r="F295">
        <f>F$293+1400</f>
        <v>4400</v>
      </c>
      <c r="G295" s="7">
        <v>1</v>
      </c>
      <c r="H295">
        <f t="shared" si="38"/>
        <v>4400</v>
      </c>
    </row>
    <row r="296" spans="1:9" x14ac:dyDescent="0.2">
      <c r="A296" s="20" t="s">
        <v>34</v>
      </c>
      <c r="B296" t="s">
        <v>15</v>
      </c>
      <c r="C296">
        <v>5</v>
      </c>
      <c r="D296" s="19">
        <f t="shared" si="39"/>
        <v>7800</v>
      </c>
      <c r="F296">
        <f>$F$295+3400</f>
        <v>7800</v>
      </c>
      <c r="G296" s="7">
        <v>1</v>
      </c>
      <c r="H296">
        <f t="shared" si="38"/>
        <v>7800</v>
      </c>
      <c r="I296" t="s">
        <v>127</v>
      </c>
    </row>
    <row r="297" spans="1:9" x14ac:dyDescent="0.2">
      <c r="A297" s="20" t="s">
        <v>34</v>
      </c>
      <c r="B297" t="s">
        <v>15</v>
      </c>
      <c r="C297">
        <v>6</v>
      </c>
      <c r="D297" s="19">
        <f t="shared" si="39"/>
        <v>7800</v>
      </c>
      <c r="F297">
        <f t="shared" ref="F297:F299" si="46">$F$295+3400</f>
        <v>7800</v>
      </c>
      <c r="G297" s="7">
        <v>1</v>
      </c>
      <c r="H297">
        <f t="shared" si="38"/>
        <v>7800</v>
      </c>
    </row>
    <row r="298" spans="1:9" x14ac:dyDescent="0.2">
      <c r="A298" s="20" t="s">
        <v>34</v>
      </c>
      <c r="B298" t="s">
        <v>15</v>
      </c>
      <c r="C298">
        <v>7</v>
      </c>
      <c r="D298" s="19">
        <f t="shared" si="39"/>
        <v>7800</v>
      </c>
      <c r="F298">
        <f t="shared" si="46"/>
        <v>7800</v>
      </c>
      <c r="G298" s="7">
        <v>1</v>
      </c>
      <c r="H298">
        <f t="shared" si="38"/>
        <v>7800</v>
      </c>
    </row>
    <row r="299" spans="1:9" x14ac:dyDescent="0.2">
      <c r="A299" s="20" t="s">
        <v>34</v>
      </c>
      <c r="B299" t="s">
        <v>15</v>
      </c>
      <c r="C299">
        <v>8</v>
      </c>
      <c r="D299" s="19">
        <f t="shared" si="39"/>
        <v>7800</v>
      </c>
      <c r="F299">
        <f t="shared" si="46"/>
        <v>7800</v>
      </c>
      <c r="G299" s="7">
        <v>1</v>
      </c>
      <c r="H299">
        <f t="shared" si="38"/>
        <v>7800</v>
      </c>
    </row>
    <row r="300" spans="1:9" s="8" customFormat="1" x14ac:dyDescent="0.2">
      <c r="A300" s="21" t="s">
        <v>35</v>
      </c>
      <c r="B300" s="8" t="s">
        <v>15</v>
      </c>
      <c r="C300" s="8">
        <v>1</v>
      </c>
      <c r="D300" s="22">
        <f t="shared" si="39"/>
        <v>0</v>
      </c>
      <c r="F300" s="8">
        <v>0</v>
      </c>
      <c r="G300" s="9">
        <v>1</v>
      </c>
      <c r="H300" s="8">
        <f t="shared" si="38"/>
        <v>0</v>
      </c>
    </row>
    <row r="301" spans="1:9" x14ac:dyDescent="0.2">
      <c r="A301" s="20" t="s">
        <v>35</v>
      </c>
      <c r="B301" t="s">
        <v>15</v>
      </c>
      <c r="C301">
        <v>2</v>
      </c>
      <c r="D301" s="19">
        <f t="shared" si="39"/>
        <v>0</v>
      </c>
      <c r="F301">
        <v>0</v>
      </c>
      <c r="G301" s="7">
        <v>1</v>
      </c>
      <c r="H301">
        <f t="shared" si="38"/>
        <v>0</v>
      </c>
    </row>
    <row r="302" spans="1:9" x14ac:dyDescent="0.2">
      <c r="A302" s="20" t="s">
        <v>35</v>
      </c>
      <c r="B302" t="s">
        <v>15</v>
      </c>
      <c r="C302">
        <v>3</v>
      </c>
      <c r="D302" s="19">
        <f t="shared" si="39"/>
        <v>699.99999999999898</v>
      </c>
      <c r="F302">
        <v>699.99999999999898</v>
      </c>
      <c r="G302" s="7">
        <v>1</v>
      </c>
      <c r="H302">
        <f t="shared" si="38"/>
        <v>699.99999999999898</v>
      </c>
      <c r="I302" t="s">
        <v>128</v>
      </c>
    </row>
    <row r="303" spans="1:9" x14ac:dyDescent="0.2">
      <c r="A303" s="20" t="s">
        <v>35</v>
      </c>
      <c r="B303" t="s">
        <v>15</v>
      </c>
      <c r="C303">
        <v>4</v>
      </c>
      <c r="D303" s="19">
        <f t="shared" si="39"/>
        <v>699.99999999999898</v>
      </c>
      <c r="F303">
        <v>699.99999999999898</v>
      </c>
      <c r="G303" s="7">
        <v>1</v>
      </c>
      <c r="H303">
        <f t="shared" si="38"/>
        <v>699.99999999999898</v>
      </c>
    </row>
    <row r="304" spans="1:9" x14ac:dyDescent="0.2">
      <c r="A304" s="20" t="s">
        <v>35</v>
      </c>
      <c r="B304" t="s">
        <v>15</v>
      </c>
      <c r="C304">
        <v>5</v>
      </c>
      <c r="D304" s="19">
        <f t="shared" si="39"/>
        <v>1400</v>
      </c>
      <c r="F304">
        <v>1400</v>
      </c>
      <c r="G304" s="7">
        <v>1</v>
      </c>
      <c r="H304">
        <f t="shared" si="38"/>
        <v>1400</v>
      </c>
      <c r="I304" t="s">
        <v>129</v>
      </c>
    </row>
    <row r="305" spans="1:10" x14ac:dyDescent="0.2">
      <c r="A305" s="20" t="s">
        <v>35</v>
      </c>
      <c r="B305" t="s">
        <v>15</v>
      </c>
      <c r="C305">
        <v>6</v>
      </c>
      <c r="D305" s="19">
        <f t="shared" si="39"/>
        <v>1400</v>
      </c>
      <c r="F305">
        <v>1400</v>
      </c>
      <c r="G305" s="7">
        <v>1</v>
      </c>
      <c r="H305">
        <f t="shared" si="38"/>
        <v>1400</v>
      </c>
    </row>
    <row r="306" spans="1:10" x14ac:dyDescent="0.2">
      <c r="A306" s="20" t="s">
        <v>35</v>
      </c>
      <c r="B306" t="s">
        <v>15</v>
      </c>
      <c r="C306">
        <v>7</v>
      </c>
      <c r="D306" s="19">
        <f t="shared" si="39"/>
        <v>1400</v>
      </c>
      <c r="F306">
        <v>1400</v>
      </c>
      <c r="G306" s="7">
        <v>1</v>
      </c>
      <c r="H306">
        <f t="shared" si="38"/>
        <v>1400</v>
      </c>
    </row>
    <row r="307" spans="1:10" x14ac:dyDescent="0.2">
      <c r="A307" s="20" t="s">
        <v>35</v>
      </c>
      <c r="B307" t="s">
        <v>15</v>
      </c>
      <c r="C307">
        <v>8</v>
      </c>
      <c r="D307" s="19">
        <f t="shared" si="39"/>
        <v>1400</v>
      </c>
      <c r="F307">
        <v>1400</v>
      </c>
      <c r="G307" s="7">
        <v>1</v>
      </c>
      <c r="H307">
        <f t="shared" si="38"/>
        <v>1400</v>
      </c>
    </row>
    <row r="308" spans="1:10" s="8" customFormat="1" x14ac:dyDescent="0.2">
      <c r="A308" s="21" t="s">
        <v>10</v>
      </c>
      <c r="B308" s="8" t="s">
        <v>15</v>
      </c>
      <c r="C308" s="8">
        <v>1</v>
      </c>
      <c r="D308" s="22">
        <f t="shared" si="39"/>
        <v>4350</v>
      </c>
      <c r="F308" s="8">
        <v>4350</v>
      </c>
      <c r="G308" s="9">
        <v>1</v>
      </c>
      <c r="H308" s="8">
        <f t="shared" si="38"/>
        <v>4350</v>
      </c>
    </row>
    <row r="309" spans="1:10" x14ac:dyDescent="0.2">
      <c r="A309" s="20" t="s">
        <v>10</v>
      </c>
      <c r="B309" t="s">
        <v>15</v>
      </c>
      <c r="C309">
        <v>2</v>
      </c>
      <c r="D309" s="19">
        <f t="shared" si="39"/>
        <v>5550</v>
      </c>
      <c r="F309">
        <f>$F$308+1200</f>
        <v>5550</v>
      </c>
      <c r="G309" s="7">
        <v>1</v>
      </c>
      <c r="H309">
        <f t="shared" si="38"/>
        <v>5550</v>
      </c>
      <c r="I309" t="s">
        <v>130</v>
      </c>
    </row>
    <row r="310" spans="1:10" x14ac:dyDescent="0.2">
      <c r="A310" s="20" t="s">
        <v>10</v>
      </c>
      <c r="B310" t="s">
        <v>15</v>
      </c>
      <c r="C310">
        <v>3</v>
      </c>
      <c r="D310" s="19">
        <f t="shared" si="39"/>
        <v>7350</v>
      </c>
      <c r="F310">
        <f>$F$308+1000+2000</f>
        <v>7350</v>
      </c>
      <c r="G310" s="7">
        <v>1</v>
      </c>
      <c r="H310">
        <f t="shared" si="38"/>
        <v>7350</v>
      </c>
      <c r="I310" t="s">
        <v>95</v>
      </c>
    </row>
    <row r="311" spans="1:10" x14ac:dyDescent="0.2">
      <c r="A311" s="20" t="s">
        <v>10</v>
      </c>
      <c r="B311" t="s">
        <v>15</v>
      </c>
      <c r="C311">
        <v>4</v>
      </c>
      <c r="D311" s="19">
        <f t="shared" si="39"/>
        <v>7350</v>
      </c>
      <c r="F311">
        <f t="shared" ref="F311:F315" si="47">$F$308+1000+2000</f>
        <v>7350</v>
      </c>
      <c r="G311" s="7">
        <v>1</v>
      </c>
      <c r="H311">
        <f t="shared" si="38"/>
        <v>7350</v>
      </c>
    </row>
    <row r="312" spans="1:10" x14ac:dyDescent="0.2">
      <c r="A312" s="20" t="s">
        <v>10</v>
      </c>
      <c r="B312" t="s">
        <v>15</v>
      </c>
      <c r="C312">
        <v>5</v>
      </c>
      <c r="D312" s="19">
        <f t="shared" si="39"/>
        <v>7350</v>
      </c>
      <c r="F312">
        <f t="shared" si="47"/>
        <v>7350</v>
      </c>
      <c r="G312" s="7">
        <v>1</v>
      </c>
      <c r="H312">
        <f t="shared" si="38"/>
        <v>7350</v>
      </c>
    </row>
    <row r="313" spans="1:10" x14ac:dyDescent="0.2">
      <c r="A313" s="20" t="s">
        <v>10</v>
      </c>
      <c r="B313" t="s">
        <v>15</v>
      </c>
      <c r="C313">
        <v>6</v>
      </c>
      <c r="D313" s="19">
        <f t="shared" si="39"/>
        <v>7350</v>
      </c>
      <c r="F313">
        <f t="shared" si="47"/>
        <v>7350</v>
      </c>
      <c r="G313" s="7">
        <v>1</v>
      </c>
      <c r="H313">
        <f t="shared" si="38"/>
        <v>7350</v>
      </c>
    </row>
    <row r="314" spans="1:10" x14ac:dyDescent="0.2">
      <c r="A314" s="20" t="s">
        <v>10</v>
      </c>
      <c r="B314" t="s">
        <v>15</v>
      </c>
      <c r="C314">
        <v>7</v>
      </c>
      <c r="D314" s="19">
        <f t="shared" si="39"/>
        <v>7350</v>
      </c>
      <c r="F314">
        <f t="shared" si="47"/>
        <v>7350</v>
      </c>
      <c r="G314" s="7">
        <v>1</v>
      </c>
      <c r="H314">
        <f t="shared" si="38"/>
        <v>7350</v>
      </c>
    </row>
    <row r="315" spans="1:10" x14ac:dyDescent="0.2">
      <c r="A315" s="20" t="s">
        <v>10</v>
      </c>
      <c r="B315" t="s">
        <v>15</v>
      </c>
      <c r="C315">
        <v>8</v>
      </c>
      <c r="D315" s="19">
        <f t="shared" si="39"/>
        <v>7350</v>
      </c>
      <c r="F315">
        <f t="shared" si="47"/>
        <v>7350</v>
      </c>
      <c r="G315" s="7">
        <v>1</v>
      </c>
      <c r="H315">
        <f t="shared" si="38"/>
        <v>7350</v>
      </c>
    </row>
    <row r="316" spans="1:10" s="8" customFormat="1" x14ac:dyDescent="0.2">
      <c r="A316" s="21" t="s">
        <v>17</v>
      </c>
      <c r="B316" s="8" t="s">
        <v>15</v>
      </c>
      <c r="C316" s="8">
        <v>1</v>
      </c>
      <c r="D316" s="22">
        <f t="shared" si="39"/>
        <v>380</v>
      </c>
      <c r="F316" s="8">
        <v>380</v>
      </c>
      <c r="G316" s="9">
        <v>1</v>
      </c>
      <c r="H316" s="8">
        <f t="shared" ref="H316:H371" si="48">F316*G316</f>
        <v>380</v>
      </c>
      <c r="J316" s="8" t="s">
        <v>131</v>
      </c>
    </row>
    <row r="317" spans="1:10" x14ac:dyDescent="0.2">
      <c r="A317" s="20" t="s">
        <v>17</v>
      </c>
      <c r="B317" t="s">
        <v>15</v>
      </c>
      <c r="C317">
        <v>2</v>
      </c>
      <c r="D317" s="19">
        <f t="shared" ref="D317:D372" si="49">H317</f>
        <v>380</v>
      </c>
      <c r="F317">
        <v>380</v>
      </c>
      <c r="G317" s="7">
        <v>1</v>
      </c>
      <c r="H317">
        <f t="shared" si="48"/>
        <v>380</v>
      </c>
    </row>
    <row r="318" spans="1:10" x14ac:dyDescent="0.2">
      <c r="A318" s="20" t="s">
        <v>17</v>
      </c>
      <c r="B318" t="s">
        <v>15</v>
      </c>
      <c r="C318">
        <v>3</v>
      </c>
      <c r="D318" s="19">
        <f t="shared" si="49"/>
        <v>380</v>
      </c>
      <c r="F318">
        <v>380</v>
      </c>
      <c r="G318" s="7">
        <v>1</v>
      </c>
      <c r="H318">
        <f t="shared" si="48"/>
        <v>380</v>
      </c>
    </row>
    <row r="319" spans="1:10" x14ac:dyDescent="0.2">
      <c r="A319" s="20" t="s">
        <v>17</v>
      </c>
      <c r="B319" t="s">
        <v>15</v>
      </c>
      <c r="C319">
        <v>4</v>
      </c>
      <c r="D319" s="19">
        <f t="shared" si="49"/>
        <v>380</v>
      </c>
      <c r="F319">
        <v>380</v>
      </c>
      <c r="G319" s="7">
        <v>1</v>
      </c>
      <c r="H319">
        <f t="shared" si="48"/>
        <v>380</v>
      </c>
    </row>
    <row r="320" spans="1:10" x14ac:dyDescent="0.2">
      <c r="A320" s="20" t="s">
        <v>17</v>
      </c>
      <c r="B320" t="s">
        <v>15</v>
      </c>
      <c r="C320">
        <v>5</v>
      </c>
      <c r="D320" s="19">
        <f t="shared" si="49"/>
        <v>380</v>
      </c>
      <c r="F320">
        <v>380</v>
      </c>
      <c r="G320" s="7">
        <v>1</v>
      </c>
      <c r="H320">
        <f t="shared" si="48"/>
        <v>380</v>
      </c>
    </row>
    <row r="321" spans="1:9" x14ac:dyDescent="0.2">
      <c r="A321" s="20" t="s">
        <v>17</v>
      </c>
      <c r="B321" t="s">
        <v>15</v>
      </c>
      <c r="C321">
        <v>6</v>
      </c>
      <c r="D321" s="19">
        <f t="shared" si="49"/>
        <v>380</v>
      </c>
      <c r="F321">
        <v>380</v>
      </c>
      <c r="G321" s="7">
        <v>1</v>
      </c>
      <c r="H321">
        <f t="shared" si="48"/>
        <v>380</v>
      </c>
    </row>
    <row r="322" spans="1:9" x14ac:dyDescent="0.2">
      <c r="A322" s="20" t="s">
        <v>17</v>
      </c>
      <c r="B322" t="s">
        <v>15</v>
      </c>
      <c r="C322">
        <v>7</v>
      </c>
      <c r="D322" s="19">
        <f t="shared" si="49"/>
        <v>380</v>
      </c>
      <c r="F322">
        <v>380</v>
      </c>
      <c r="G322" s="7">
        <v>1</v>
      </c>
      <c r="H322">
        <f t="shared" si="48"/>
        <v>380</v>
      </c>
    </row>
    <row r="323" spans="1:9" x14ac:dyDescent="0.2">
      <c r="A323" s="20" t="s">
        <v>17</v>
      </c>
      <c r="B323" t="s">
        <v>15</v>
      </c>
      <c r="C323">
        <v>8</v>
      </c>
      <c r="D323" s="19">
        <f t="shared" si="49"/>
        <v>380</v>
      </c>
      <c r="F323">
        <v>380</v>
      </c>
      <c r="G323" s="7">
        <v>1</v>
      </c>
      <c r="H323">
        <f t="shared" si="48"/>
        <v>380</v>
      </c>
    </row>
    <row r="324" spans="1:9" s="8" customFormat="1" x14ac:dyDescent="0.2">
      <c r="A324" s="21" t="s">
        <v>25</v>
      </c>
      <c r="B324" s="8" t="s">
        <v>8</v>
      </c>
      <c r="C324" s="8">
        <v>1</v>
      </c>
      <c r="D324" s="22">
        <f t="shared" si="49"/>
        <v>2765</v>
      </c>
      <c r="F324" s="8">
        <v>2765</v>
      </c>
      <c r="G324" s="9">
        <v>1</v>
      </c>
      <c r="H324" s="8">
        <f t="shared" si="48"/>
        <v>2765</v>
      </c>
    </row>
    <row r="325" spans="1:9" x14ac:dyDescent="0.2">
      <c r="A325" s="20" t="s">
        <v>25</v>
      </c>
      <c r="B325" t="s">
        <v>8</v>
      </c>
      <c r="C325">
        <v>2</v>
      </c>
      <c r="D325" s="19">
        <f t="shared" si="49"/>
        <v>4765</v>
      </c>
      <c r="F325">
        <f>F$324+2000</f>
        <v>4765</v>
      </c>
      <c r="G325" s="7">
        <v>1</v>
      </c>
      <c r="H325">
        <f t="shared" si="48"/>
        <v>4765</v>
      </c>
      <c r="I325" t="s">
        <v>132</v>
      </c>
    </row>
    <row r="326" spans="1:9" x14ac:dyDescent="0.2">
      <c r="A326" s="20" t="s">
        <v>25</v>
      </c>
      <c r="B326" t="s">
        <v>8</v>
      </c>
      <c r="C326">
        <v>3</v>
      </c>
      <c r="D326" s="19">
        <f t="shared" si="49"/>
        <v>4765</v>
      </c>
      <c r="F326">
        <f t="shared" ref="F326:F331" si="50">F$324+2000</f>
        <v>4765</v>
      </c>
      <c r="G326" s="7">
        <v>1</v>
      </c>
      <c r="H326">
        <f t="shared" si="48"/>
        <v>4765</v>
      </c>
    </row>
    <row r="327" spans="1:9" x14ac:dyDescent="0.2">
      <c r="A327" s="20" t="s">
        <v>25</v>
      </c>
      <c r="B327" t="s">
        <v>8</v>
      </c>
      <c r="C327">
        <v>4</v>
      </c>
      <c r="D327" s="19">
        <f t="shared" si="49"/>
        <v>4765</v>
      </c>
      <c r="F327">
        <f t="shared" si="50"/>
        <v>4765</v>
      </c>
      <c r="G327" s="7">
        <v>1</v>
      </c>
      <c r="H327">
        <f t="shared" si="48"/>
        <v>4765</v>
      </c>
    </row>
    <row r="328" spans="1:9" x14ac:dyDescent="0.2">
      <c r="A328" s="20" t="s">
        <v>25</v>
      </c>
      <c r="B328" t="s">
        <v>8</v>
      </c>
      <c r="C328">
        <v>5</v>
      </c>
      <c r="D328" s="19">
        <f t="shared" si="49"/>
        <v>4765</v>
      </c>
      <c r="F328">
        <f t="shared" si="50"/>
        <v>4765</v>
      </c>
      <c r="G328" s="7">
        <v>1</v>
      </c>
      <c r="H328">
        <f t="shared" si="48"/>
        <v>4765</v>
      </c>
    </row>
    <row r="329" spans="1:9" x14ac:dyDescent="0.2">
      <c r="A329" s="20" t="s">
        <v>25</v>
      </c>
      <c r="B329" t="s">
        <v>8</v>
      </c>
      <c r="C329">
        <v>6</v>
      </c>
      <c r="D329" s="19">
        <f t="shared" si="49"/>
        <v>4765</v>
      </c>
      <c r="F329">
        <f t="shared" si="50"/>
        <v>4765</v>
      </c>
      <c r="G329" s="7">
        <v>1</v>
      </c>
      <c r="H329">
        <f t="shared" si="48"/>
        <v>4765</v>
      </c>
    </row>
    <row r="330" spans="1:9" x14ac:dyDescent="0.2">
      <c r="A330" s="20" t="s">
        <v>25</v>
      </c>
      <c r="B330" t="s">
        <v>8</v>
      </c>
      <c r="C330">
        <v>7</v>
      </c>
      <c r="D330" s="19">
        <f t="shared" si="49"/>
        <v>4765</v>
      </c>
      <c r="F330">
        <f t="shared" si="50"/>
        <v>4765</v>
      </c>
      <c r="G330" s="7">
        <v>1</v>
      </c>
      <c r="H330">
        <f t="shared" si="48"/>
        <v>4765</v>
      </c>
    </row>
    <row r="331" spans="1:9" x14ac:dyDescent="0.2">
      <c r="A331" s="20" t="s">
        <v>25</v>
      </c>
      <c r="B331" t="s">
        <v>8</v>
      </c>
      <c r="C331">
        <v>8</v>
      </c>
      <c r="D331" s="19">
        <f t="shared" si="49"/>
        <v>4765</v>
      </c>
      <c r="F331">
        <f t="shared" si="50"/>
        <v>4765</v>
      </c>
      <c r="G331" s="7">
        <v>1</v>
      </c>
      <c r="H331">
        <f t="shared" si="48"/>
        <v>4765</v>
      </c>
    </row>
    <row r="332" spans="1:9" s="8" customFormat="1" x14ac:dyDescent="0.2">
      <c r="A332" s="21" t="s">
        <v>15</v>
      </c>
      <c r="B332" s="8" t="s">
        <v>8</v>
      </c>
      <c r="C332" s="8">
        <v>1</v>
      </c>
      <c r="D332" s="22">
        <f t="shared" si="49"/>
        <v>2300</v>
      </c>
      <c r="F332" s="8">
        <v>2300</v>
      </c>
      <c r="G332" s="9">
        <v>1</v>
      </c>
      <c r="H332" s="8">
        <f t="shared" si="48"/>
        <v>2300</v>
      </c>
    </row>
    <row r="333" spans="1:9" x14ac:dyDescent="0.2">
      <c r="A333" s="20" t="s">
        <v>15</v>
      </c>
      <c r="B333" t="s">
        <v>8</v>
      </c>
      <c r="C333">
        <v>2</v>
      </c>
      <c r="D333" s="19">
        <f t="shared" si="49"/>
        <v>2300</v>
      </c>
      <c r="F333">
        <v>2300</v>
      </c>
      <c r="G333" s="7">
        <v>1</v>
      </c>
      <c r="H333">
        <f t="shared" si="48"/>
        <v>2300</v>
      </c>
    </row>
    <row r="334" spans="1:9" x14ac:dyDescent="0.2">
      <c r="A334" s="20" t="s">
        <v>15</v>
      </c>
      <c r="B334" t="s">
        <v>8</v>
      </c>
      <c r="C334">
        <v>3</v>
      </c>
      <c r="D334" s="19">
        <f t="shared" si="49"/>
        <v>4100</v>
      </c>
      <c r="F334">
        <f>F$333+1800</f>
        <v>4100</v>
      </c>
      <c r="G334" s="7">
        <v>1</v>
      </c>
      <c r="H334">
        <f t="shared" si="48"/>
        <v>4100</v>
      </c>
      <c r="I334" t="s">
        <v>133</v>
      </c>
    </row>
    <row r="335" spans="1:9" x14ac:dyDescent="0.2">
      <c r="A335" s="20" t="s">
        <v>15</v>
      </c>
      <c r="B335" t="s">
        <v>8</v>
      </c>
      <c r="C335">
        <v>4</v>
      </c>
      <c r="D335" s="19">
        <f t="shared" si="49"/>
        <v>4100</v>
      </c>
      <c r="F335">
        <f t="shared" ref="F335:F339" si="51">F$333+1800</f>
        <v>4100</v>
      </c>
      <c r="G335" s="7">
        <v>1</v>
      </c>
      <c r="H335">
        <f t="shared" si="48"/>
        <v>4100</v>
      </c>
    </row>
    <row r="336" spans="1:9" x14ac:dyDescent="0.2">
      <c r="A336" s="20" t="s">
        <v>15</v>
      </c>
      <c r="B336" t="s">
        <v>8</v>
      </c>
      <c r="C336">
        <v>5</v>
      </c>
      <c r="D336" s="19">
        <f t="shared" si="49"/>
        <v>4100</v>
      </c>
      <c r="F336">
        <f t="shared" si="51"/>
        <v>4100</v>
      </c>
      <c r="G336" s="7">
        <v>1</v>
      </c>
      <c r="H336">
        <f t="shared" si="48"/>
        <v>4100</v>
      </c>
    </row>
    <row r="337" spans="1:10" x14ac:dyDescent="0.2">
      <c r="A337" s="20" t="s">
        <v>15</v>
      </c>
      <c r="B337" t="s">
        <v>8</v>
      </c>
      <c r="C337">
        <v>6</v>
      </c>
      <c r="D337" s="19">
        <f t="shared" si="49"/>
        <v>4100</v>
      </c>
      <c r="F337">
        <f t="shared" si="51"/>
        <v>4100</v>
      </c>
      <c r="G337" s="7">
        <v>1</v>
      </c>
      <c r="H337">
        <f t="shared" si="48"/>
        <v>4100</v>
      </c>
    </row>
    <row r="338" spans="1:10" x14ac:dyDescent="0.2">
      <c r="A338" s="20" t="s">
        <v>15</v>
      </c>
      <c r="B338" t="s">
        <v>8</v>
      </c>
      <c r="C338">
        <v>7</v>
      </c>
      <c r="D338" s="19">
        <f t="shared" si="49"/>
        <v>4100</v>
      </c>
      <c r="F338">
        <f t="shared" si="51"/>
        <v>4100</v>
      </c>
      <c r="G338" s="7">
        <v>1</v>
      </c>
      <c r="H338">
        <f t="shared" si="48"/>
        <v>4100</v>
      </c>
    </row>
    <row r="339" spans="1:10" x14ac:dyDescent="0.2">
      <c r="A339" s="20" t="s">
        <v>15</v>
      </c>
      <c r="B339" t="s">
        <v>8</v>
      </c>
      <c r="C339">
        <v>8</v>
      </c>
      <c r="D339" s="19">
        <f t="shared" si="49"/>
        <v>4100</v>
      </c>
      <c r="F339">
        <f t="shared" si="51"/>
        <v>4100</v>
      </c>
      <c r="G339" s="7">
        <v>1</v>
      </c>
      <c r="H339">
        <f t="shared" si="48"/>
        <v>4100</v>
      </c>
    </row>
    <row r="340" spans="1:10" s="8" customFormat="1" x14ac:dyDescent="0.2">
      <c r="A340" s="21" t="s">
        <v>17</v>
      </c>
      <c r="B340" s="8" t="s">
        <v>8</v>
      </c>
      <c r="C340" s="8">
        <v>1</v>
      </c>
      <c r="D340" s="22">
        <f t="shared" si="49"/>
        <v>2300</v>
      </c>
      <c r="F340" s="8">
        <v>2300</v>
      </c>
      <c r="G340" s="9">
        <v>1</v>
      </c>
      <c r="H340" s="8">
        <f t="shared" si="48"/>
        <v>2300</v>
      </c>
      <c r="J340" s="8" t="s">
        <v>134</v>
      </c>
    </row>
    <row r="341" spans="1:10" x14ac:dyDescent="0.2">
      <c r="A341" s="20" t="s">
        <v>17</v>
      </c>
      <c r="B341" t="s">
        <v>8</v>
      </c>
      <c r="C341">
        <v>2</v>
      </c>
      <c r="D341" s="19">
        <f t="shared" si="49"/>
        <v>2300</v>
      </c>
      <c r="F341">
        <v>2300</v>
      </c>
      <c r="G341" s="7">
        <v>1</v>
      </c>
      <c r="H341">
        <f t="shared" si="48"/>
        <v>2300</v>
      </c>
    </row>
    <row r="342" spans="1:10" x14ac:dyDescent="0.2">
      <c r="A342" s="20" t="s">
        <v>17</v>
      </c>
      <c r="B342" t="s">
        <v>8</v>
      </c>
      <c r="C342">
        <v>3</v>
      </c>
      <c r="D342" s="19">
        <f t="shared" si="49"/>
        <v>2300</v>
      </c>
      <c r="F342">
        <v>2300</v>
      </c>
      <c r="G342" s="7">
        <v>1</v>
      </c>
      <c r="H342">
        <f t="shared" si="48"/>
        <v>2300</v>
      </c>
    </row>
    <row r="343" spans="1:10" x14ac:dyDescent="0.2">
      <c r="A343" s="20" t="s">
        <v>17</v>
      </c>
      <c r="B343" t="s">
        <v>8</v>
      </c>
      <c r="C343">
        <v>4</v>
      </c>
      <c r="D343" s="19">
        <f t="shared" si="49"/>
        <v>2300</v>
      </c>
      <c r="F343">
        <v>2300</v>
      </c>
      <c r="G343" s="7">
        <v>1</v>
      </c>
      <c r="H343">
        <f t="shared" si="48"/>
        <v>2300</v>
      </c>
    </row>
    <row r="344" spans="1:10" x14ac:dyDescent="0.2">
      <c r="A344" s="20" t="s">
        <v>17</v>
      </c>
      <c r="B344" t="s">
        <v>8</v>
      </c>
      <c r="C344">
        <v>5</v>
      </c>
      <c r="D344" s="19">
        <f t="shared" si="49"/>
        <v>2300</v>
      </c>
      <c r="F344">
        <v>2300</v>
      </c>
      <c r="G344" s="7">
        <v>1</v>
      </c>
      <c r="H344">
        <f t="shared" si="48"/>
        <v>2300</v>
      </c>
    </row>
    <row r="345" spans="1:10" x14ac:dyDescent="0.2">
      <c r="A345" s="20" t="s">
        <v>17</v>
      </c>
      <c r="B345" t="s">
        <v>8</v>
      </c>
      <c r="C345">
        <v>6</v>
      </c>
      <c r="D345" s="19">
        <f t="shared" si="49"/>
        <v>2300</v>
      </c>
      <c r="F345">
        <v>2300</v>
      </c>
      <c r="G345" s="7">
        <v>1</v>
      </c>
      <c r="H345">
        <f t="shared" si="48"/>
        <v>2300</v>
      </c>
    </row>
    <row r="346" spans="1:10" x14ac:dyDescent="0.2">
      <c r="A346" s="20" t="s">
        <v>17</v>
      </c>
      <c r="B346" t="s">
        <v>8</v>
      </c>
      <c r="C346">
        <v>7</v>
      </c>
      <c r="D346" s="19">
        <f t="shared" si="49"/>
        <v>2300</v>
      </c>
      <c r="F346">
        <v>2300</v>
      </c>
      <c r="G346" s="7">
        <v>1</v>
      </c>
      <c r="H346">
        <f t="shared" si="48"/>
        <v>2300</v>
      </c>
    </row>
    <row r="347" spans="1:10" x14ac:dyDescent="0.2">
      <c r="A347" s="20" t="s">
        <v>17</v>
      </c>
      <c r="B347" t="s">
        <v>8</v>
      </c>
      <c r="C347">
        <v>8</v>
      </c>
      <c r="D347" s="19">
        <f t="shared" si="49"/>
        <v>2300</v>
      </c>
      <c r="F347">
        <v>2300</v>
      </c>
      <c r="G347" s="7">
        <v>1</v>
      </c>
      <c r="H347">
        <f t="shared" si="48"/>
        <v>2300</v>
      </c>
    </row>
    <row r="348" spans="1:10" s="8" customFormat="1" x14ac:dyDescent="0.2">
      <c r="A348" s="21" t="s">
        <v>18</v>
      </c>
      <c r="B348" s="8" t="s">
        <v>8</v>
      </c>
      <c r="C348" s="8">
        <v>1</v>
      </c>
      <c r="D348" s="22">
        <f t="shared" si="49"/>
        <v>4250</v>
      </c>
      <c r="F348" s="8">
        <v>4250</v>
      </c>
      <c r="G348" s="9">
        <v>1</v>
      </c>
      <c r="H348" s="8">
        <f t="shared" si="48"/>
        <v>4250</v>
      </c>
    </row>
    <row r="349" spans="1:10" x14ac:dyDescent="0.2">
      <c r="A349" s="20" t="s">
        <v>18</v>
      </c>
      <c r="B349" t="s">
        <v>8</v>
      </c>
      <c r="C349">
        <v>2</v>
      </c>
      <c r="D349" s="19">
        <f t="shared" si="49"/>
        <v>5150</v>
      </c>
      <c r="F349">
        <f>F$348+900</f>
        <v>5150</v>
      </c>
      <c r="G349" s="7">
        <v>1</v>
      </c>
      <c r="H349">
        <f t="shared" si="48"/>
        <v>5150</v>
      </c>
      <c r="I349" t="s">
        <v>123</v>
      </c>
    </row>
    <row r="350" spans="1:10" x14ac:dyDescent="0.2">
      <c r="A350" s="20" t="s">
        <v>18</v>
      </c>
      <c r="B350" t="s">
        <v>8</v>
      </c>
      <c r="C350">
        <v>3</v>
      </c>
      <c r="D350" s="19">
        <f t="shared" si="49"/>
        <v>5150</v>
      </c>
      <c r="F350">
        <f t="shared" ref="F350:F351" si="52">F$348+900</f>
        <v>5150</v>
      </c>
      <c r="G350" s="7">
        <v>1</v>
      </c>
      <c r="H350">
        <f t="shared" si="48"/>
        <v>5150</v>
      </c>
    </row>
    <row r="351" spans="1:10" x14ac:dyDescent="0.2">
      <c r="A351" s="20" t="s">
        <v>18</v>
      </c>
      <c r="B351" t="s">
        <v>8</v>
      </c>
      <c r="C351">
        <v>4</v>
      </c>
      <c r="D351" s="19">
        <f t="shared" si="49"/>
        <v>5150</v>
      </c>
      <c r="F351">
        <f t="shared" si="52"/>
        <v>5150</v>
      </c>
      <c r="G351" s="7">
        <v>1</v>
      </c>
      <c r="H351">
        <f t="shared" si="48"/>
        <v>5150</v>
      </c>
    </row>
    <row r="352" spans="1:10" x14ac:dyDescent="0.2">
      <c r="A352" s="20" t="s">
        <v>18</v>
      </c>
      <c r="B352" t="s">
        <v>8</v>
      </c>
      <c r="C352">
        <v>5</v>
      </c>
      <c r="D352" s="19">
        <f t="shared" si="49"/>
        <v>6150</v>
      </c>
      <c r="F352">
        <f>F$348+900+1000</f>
        <v>6150</v>
      </c>
      <c r="G352" s="7">
        <v>1</v>
      </c>
      <c r="H352">
        <f t="shared" si="48"/>
        <v>6150</v>
      </c>
      <c r="I352" t="s">
        <v>117</v>
      </c>
    </row>
    <row r="353" spans="1:11" x14ac:dyDescent="0.2">
      <c r="A353" s="20" t="s">
        <v>18</v>
      </c>
      <c r="B353" t="s">
        <v>8</v>
      </c>
      <c r="C353">
        <v>6</v>
      </c>
      <c r="D353" s="19">
        <f t="shared" si="49"/>
        <v>6150</v>
      </c>
      <c r="F353">
        <f t="shared" ref="F353:F355" si="53">F$348+900+1000</f>
        <v>6150</v>
      </c>
      <c r="G353" s="7">
        <v>1</v>
      </c>
      <c r="H353">
        <f t="shared" si="48"/>
        <v>6150</v>
      </c>
    </row>
    <row r="354" spans="1:11" x14ac:dyDescent="0.2">
      <c r="A354" s="20" t="s">
        <v>18</v>
      </c>
      <c r="B354" t="s">
        <v>8</v>
      </c>
      <c r="C354">
        <v>7</v>
      </c>
      <c r="D354" s="19">
        <f t="shared" si="49"/>
        <v>6150</v>
      </c>
      <c r="F354">
        <f t="shared" si="53"/>
        <v>6150</v>
      </c>
      <c r="G354" s="7">
        <v>1</v>
      </c>
      <c r="H354">
        <f t="shared" si="48"/>
        <v>6150</v>
      </c>
    </row>
    <row r="355" spans="1:11" x14ac:dyDescent="0.2">
      <c r="A355" s="20" t="s">
        <v>18</v>
      </c>
      <c r="B355" t="s">
        <v>8</v>
      </c>
      <c r="C355">
        <v>8</v>
      </c>
      <c r="D355" s="19">
        <f t="shared" si="49"/>
        <v>6150</v>
      </c>
      <c r="F355">
        <f t="shared" si="53"/>
        <v>6150</v>
      </c>
      <c r="G355" s="7">
        <v>1</v>
      </c>
      <c r="H355">
        <f t="shared" si="48"/>
        <v>6150</v>
      </c>
    </row>
    <row r="356" spans="1:11" s="8" customFormat="1" x14ac:dyDescent="0.2">
      <c r="A356" s="23" t="s">
        <v>26</v>
      </c>
      <c r="B356" s="8" t="s">
        <v>8</v>
      </c>
      <c r="C356" s="8">
        <v>1</v>
      </c>
      <c r="D356" s="22">
        <f t="shared" si="49"/>
        <v>1400</v>
      </c>
      <c r="F356" s="8">
        <v>1400</v>
      </c>
      <c r="G356" s="9">
        <v>1</v>
      </c>
      <c r="H356" s="8">
        <f t="shared" si="48"/>
        <v>1400</v>
      </c>
      <c r="J356" s="8" t="s">
        <v>180</v>
      </c>
    </row>
    <row r="357" spans="1:11" x14ac:dyDescent="0.2">
      <c r="A357" s="24" t="s">
        <v>26</v>
      </c>
      <c r="B357" t="s">
        <v>8</v>
      </c>
      <c r="C357">
        <v>2</v>
      </c>
      <c r="D357" s="19">
        <f t="shared" si="49"/>
        <v>2800</v>
      </c>
      <c r="F357">
        <f>F$356+1400</f>
        <v>2800</v>
      </c>
      <c r="G357" s="7">
        <v>1</v>
      </c>
      <c r="H357">
        <f t="shared" si="48"/>
        <v>2800</v>
      </c>
      <c r="I357" t="s">
        <v>135</v>
      </c>
    </row>
    <row r="358" spans="1:11" x14ac:dyDescent="0.2">
      <c r="A358" s="24" t="s">
        <v>26</v>
      </c>
      <c r="B358" t="s">
        <v>8</v>
      </c>
      <c r="C358">
        <v>3</v>
      </c>
      <c r="D358" s="19">
        <f t="shared" si="49"/>
        <v>2800</v>
      </c>
      <c r="F358">
        <f t="shared" ref="F358:F363" si="54">F$356+1400</f>
        <v>2800</v>
      </c>
      <c r="G358" s="7">
        <v>1</v>
      </c>
      <c r="H358">
        <f t="shared" si="48"/>
        <v>2800</v>
      </c>
    </row>
    <row r="359" spans="1:11" x14ac:dyDescent="0.2">
      <c r="A359" s="24" t="s">
        <v>26</v>
      </c>
      <c r="B359" t="s">
        <v>8</v>
      </c>
      <c r="C359">
        <v>4</v>
      </c>
      <c r="D359" s="19">
        <f t="shared" si="49"/>
        <v>2800</v>
      </c>
      <c r="F359">
        <f t="shared" si="54"/>
        <v>2800</v>
      </c>
      <c r="G359" s="7">
        <v>1</v>
      </c>
      <c r="H359">
        <f t="shared" si="48"/>
        <v>2800</v>
      </c>
    </row>
    <row r="360" spans="1:11" x14ac:dyDescent="0.2">
      <c r="A360" s="24" t="s">
        <v>26</v>
      </c>
      <c r="B360" t="s">
        <v>8</v>
      </c>
      <c r="C360">
        <v>5</v>
      </c>
      <c r="D360" s="19">
        <f t="shared" si="49"/>
        <v>2800</v>
      </c>
      <c r="F360">
        <f t="shared" si="54"/>
        <v>2800</v>
      </c>
      <c r="G360" s="7">
        <v>1</v>
      </c>
      <c r="H360">
        <f t="shared" si="48"/>
        <v>2800</v>
      </c>
    </row>
    <row r="361" spans="1:11" x14ac:dyDescent="0.2">
      <c r="A361" s="24" t="s">
        <v>26</v>
      </c>
      <c r="B361" t="s">
        <v>8</v>
      </c>
      <c r="C361">
        <v>6</v>
      </c>
      <c r="D361" s="19">
        <f t="shared" si="49"/>
        <v>2800</v>
      </c>
      <c r="F361">
        <f t="shared" si="54"/>
        <v>2800</v>
      </c>
      <c r="G361" s="7">
        <v>1</v>
      </c>
      <c r="H361">
        <f t="shared" si="48"/>
        <v>2800</v>
      </c>
    </row>
    <row r="362" spans="1:11" x14ac:dyDescent="0.2">
      <c r="A362" s="24" t="s">
        <v>26</v>
      </c>
      <c r="B362" t="s">
        <v>8</v>
      </c>
      <c r="C362">
        <v>7</v>
      </c>
      <c r="D362" s="19">
        <f t="shared" si="49"/>
        <v>2800</v>
      </c>
      <c r="F362">
        <f t="shared" si="54"/>
        <v>2800</v>
      </c>
      <c r="G362" s="7">
        <v>1</v>
      </c>
      <c r="H362">
        <f t="shared" si="48"/>
        <v>2800</v>
      </c>
    </row>
    <row r="363" spans="1:11" x14ac:dyDescent="0.2">
      <c r="A363" s="24" t="s">
        <v>26</v>
      </c>
      <c r="B363" t="s">
        <v>8</v>
      </c>
      <c r="C363">
        <v>8</v>
      </c>
      <c r="D363" s="19">
        <f t="shared" si="49"/>
        <v>2800</v>
      </c>
      <c r="F363">
        <f t="shared" si="54"/>
        <v>2800</v>
      </c>
      <c r="G363" s="7">
        <v>1</v>
      </c>
      <c r="H363">
        <f t="shared" si="48"/>
        <v>2800</v>
      </c>
    </row>
    <row r="364" spans="1:11" s="8" customFormat="1" x14ac:dyDescent="0.2">
      <c r="A364" s="21" t="s">
        <v>23</v>
      </c>
      <c r="B364" s="8" t="s">
        <v>8</v>
      </c>
      <c r="C364" s="8">
        <v>1</v>
      </c>
      <c r="D364" s="22">
        <f t="shared" si="49"/>
        <v>3500</v>
      </c>
      <c r="F364" s="8">
        <f>2000 + 1500</f>
        <v>3500</v>
      </c>
      <c r="G364" s="9">
        <v>1</v>
      </c>
      <c r="H364" s="8">
        <f t="shared" si="48"/>
        <v>3500</v>
      </c>
      <c r="K364" s="8" t="s">
        <v>136</v>
      </c>
    </row>
    <row r="365" spans="1:11" x14ac:dyDescent="0.2">
      <c r="A365" s="20" t="s">
        <v>23</v>
      </c>
      <c r="B365" t="s">
        <v>8</v>
      </c>
      <c r="C365">
        <v>2</v>
      </c>
      <c r="D365" s="19">
        <f t="shared" si="49"/>
        <v>5500</v>
      </c>
      <c r="F365">
        <f>F$364+2000</f>
        <v>5500</v>
      </c>
      <c r="G365" s="7">
        <v>1</v>
      </c>
      <c r="H365">
        <f t="shared" si="48"/>
        <v>5500</v>
      </c>
      <c r="I365" t="s">
        <v>132</v>
      </c>
    </row>
    <row r="366" spans="1:11" x14ac:dyDescent="0.2">
      <c r="A366" s="20" t="s">
        <v>23</v>
      </c>
      <c r="B366" t="s">
        <v>8</v>
      </c>
      <c r="C366">
        <v>3</v>
      </c>
      <c r="D366" s="19">
        <f t="shared" si="49"/>
        <v>10000</v>
      </c>
      <c r="F366">
        <f>F$364+2000+4500</f>
        <v>10000</v>
      </c>
      <c r="G366" s="7">
        <v>1</v>
      </c>
      <c r="H366">
        <f t="shared" si="48"/>
        <v>10000</v>
      </c>
      <c r="I366" t="s">
        <v>137</v>
      </c>
    </row>
    <row r="367" spans="1:11" x14ac:dyDescent="0.2">
      <c r="A367" s="20" t="s">
        <v>23</v>
      </c>
      <c r="B367" t="s">
        <v>8</v>
      </c>
      <c r="C367">
        <v>4</v>
      </c>
      <c r="D367" s="19">
        <f t="shared" si="49"/>
        <v>10000</v>
      </c>
      <c r="F367">
        <f>F$364+2000+4500</f>
        <v>10000</v>
      </c>
      <c r="G367" s="7">
        <v>1</v>
      </c>
      <c r="H367">
        <f t="shared" si="48"/>
        <v>10000</v>
      </c>
    </row>
    <row r="368" spans="1:11" x14ac:dyDescent="0.2">
      <c r="A368" s="20" t="s">
        <v>23</v>
      </c>
      <c r="B368" t="s">
        <v>8</v>
      </c>
      <c r="C368">
        <v>5</v>
      </c>
      <c r="D368" s="19">
        <f t="shared" si="49"/>
        <v>10400</v>
      </c>
      <c r="F368">
        <f>F$364+2000+4900</f>
        <v>10400</v>
      </c>
      <c r="G368" s="7">
        <v>1</v>
      </c>
      <c r="H368">
        <f t="shared" si="48"/>
        <v>10400</v>
      </c>
      <c r="I368" t="s">
        <v>138</v>
      </c>
    </row>
    <row r="369" spans="1:9" x14ac:dyDescent="0.2">
      <c r="A369" s="20" t="s">
        <v>23</v>
      </c>
      <c r="B369" t="s">
        <v>8</v>
      </c>
      <c r="C369">
        <v>6</v>
      </c>
      <c r="D369" s="19">
        <f t="shared" si="49"/>
        <v>10400</v>
      </c>
      <c r="F369">
        <f t="shared" ref="F369:F371" si="55">F$364+2000+4900</f>
        <v>10400</v>
      </c>
      <c r="G369" s="7">
        <v>1</v>
      </c>
      <c r="H369">
        <f t="shared" si="48"/>
        <v>10400</v>
      </c>
    </row>
    <row r="370" spans="1:9" x14ac:dyDescent="0.2">
      <c r="A370" s="20" t="s">
        <v>23</v>
      </c>
      <c r="B370" t="s">
        <v>8</v>
      </c>
      <c r="C370">
        <v>7</v>
      </c>
      <c r="D370" s="19">
        <f t="shared" si="49"/>
        <v>10400</v>
      </c>
      <c r="F370">
        <f t="shared" si="55"/>
        <v>10400</v>
      </c>
      <c r="G370" s="7">
        <v>1</v>
      </c>
      <c r="H370">
        <f t="shared" si="48"/>
        <v>10400</v>
      </c>
    </row>
    <row r="371" spans="1:9" x14ac:dyDescent="0.2">
      <c r="A371" s="20" t="s">
        <v>23</v>
      </c>
      <c r="B371" t="s">
        <v>8</v>
      </c>
      <c r="C371">
        <v>8</v>
      </c>
      <c r="D371" s="19">
        <f t="shared" si="49"/>
        <v>10400</v>
      </c>
      <c r="F371">
        <f t="shared" si="55"/>
        <v>10400</v>
      </c>
      <c r="G371" s="7">
        <v>1</v>
      </c>
      <c r="H371">
        <f t="shared" si="48"/>
        <v>10400</v>
      </c>
    </row>
    <row r="372" spans="1:9" s="8" customFormat="1" x14ac:dyDescent="0.2">
      <c r="A372" s="21" t="s">
        <v>27</v>
      </c>
      <c r="B372" s="8" t="s">
        <v>8</v>
      </c>
      <c r="C372" s="8">
        <v>1</v>
      </c>
      <c r="D372" s="22">
        <f t="shared" si="49"/>
        <v>615</v>
      </c>
      <c r="F372" s="8">
        <v>615</v>
      </c>
      <c r="G372" s="9">
        <v>1</v>
      </c>
      <c r="H372" s="8">
        <f t="shared" ref="H372:H427" si="56">F372*G372</f>
        <v>615</v>
      </c>
    </row>
    <row r="373" spans="1:9" x14ac:dyDescent="0.2">
      <c r="A373" s="20" t="s">
        <v>27</v>
      </c>
      <c r="B373" t="s">
        <v>8</v>
      </c>
      <c r="C373">
        <v>2</v>
      </c>
      <c r="D373" s="19">
        <f t="shared" ref="D373:D428" si="57">H373</f>
        <v>615</v>
      </c>
      <c r="F373">
        <f>F$372</f>
        <v>615</v>
      </c>
      <c r="G373" s="7">
        <v>1</v>
      </c>
      <c r="H373">
        <f t="shared" si="56"/>
        <v>615</v>
      </c>
    </row>
    <row r="374" spans="1:9" x14ac:dyDescent="0.2">
      <c r="A374" s="20" t="s">
        <v>27</v>
      </c>
      <c r="B374" t="s">
        <v>8</v>
      </c>
      <c r="C374">
        <v>3</v>
      </c>
      <c r="D374" s="19">
        <f t="shared" si="57"/>
        <v>1715</v>
      </c>
      <c r="F374">
        <f>F$372+400+700</f>
        <v>1715</v>
      </c>
      <c r="G374" s="7">
        <v>1</v>
      </c>
      <c r="H374">
        <f t="shared" si="56"/>
        <v>1715</v>
      </c>
      <c r="I374" t="s">
        <v>128</v>
      </c>
    </row>
    <row r="375" spans="1:9" x14ac:dyDescent="0.2">
      <c r="A375" s="20" t="s">
        <v>27</v>
      </c>
      <c r="B375" t="s">
        <v>8</v>
      </c>
      <c r="C375">
        <v>4</v>
      </c>
      <c r="D375" s="19">
        <f t="shared" si="57"/>
        <v>1715</v>
      </c>
      <c r="F375">
        <f t="shared" ref="F375:F379" si="58">F$372+400+700</f>
        <v>1715</v>
      </c>
      <c r="G375" s="7">
        <v>1</v>
      </c>
      <c r="H375">
        <f t="shared" si="56"/>
        <v>1715</v>
      </c>
    </row>
    <row r="376" spans="1:9" x14ac:dyDescent="0.2">
      <c r="A376" s="20" t="s">
        <v>27</v>
      </c>
      <c r="B376" t="s">
        <v>8</v>
      </c>
      <c r="C376">
        <v>5</v>
      </c>
      <c r="D376" s="19">
        <f t="shared" si="57"/>
        <v>1715</v>
      </c>
      <c r="F376">
        <f t="shared" si="58"/>
        <v>1715</v>
      </c>
      <c r="G376" s="7">
        <v>1</v>
      </c>
      <c r="H376">
        <f t="shared" si="56"/>
        <v>1715</v>
      </c>
    </row>
    <row r="377" spans="1:9" x14ac:dyDescent="0.2">
      <c r="A377" s="20" t="s">
        <v>27</v>
      </c>
      <c r="B377" t="s">
        <v>8</v>
      </c>
      <c r="C377">
        <v>6</v>
      </c>
      <c r="D377" s="19">
        <f t="shared" si="57"/>
        <v>1715</v>
      </c>
      <c r="F377">
        <f t="shared" si="58"/>
        <v>1715</v>
      </c>
      <c r="G377" s="7">
        <v>1</v>
      </c>
      <c r="H377">
        <f t="shared" si="56"/>
        <v>1715</v>
      </c>
    </row>
    <row r="378" spans="1:9" x14ac:dyDescent="0.2">
      <c r="A378" s="20" t="s">
        <v>27</v>
      </c>
      <c r="B378" t="s">
        <v>8</v>
      </c>
      <c r="C378">
        <v>7</v>
      </c>
      <c r="D378" s="19">
        <f t="shared" si="57"/>
        <v>1715</v>
      </c>
      <c r="F378">
        <f t="shared" si="58"/>
        <v>1715</v>
      </c>
      <c r="G378" s="7">
        <v>1</v>
      </c>
      <c r="H378">
        <f t="shared" si="56"/>
        <v>1715</v>
      </c>
    </row>
    <row r="379" spans="1:9" x14ac:dyDescent="0.2">
      <c r="A379" s="20" t="s">
        <v>27</v>
      </c>
      <c r="B379" t="s">
        <v>8</v>
      </c>
      <c r="C379">
        <v>8</v>
      </c>
      <c r="D379" s="19">
        <f t="shared" si="57"/>
        <v>1715</v>
      </c>
      <c r="F379">
        <f t="shared" si="58"/>
        <v>1715</v>
      </c>
      <c r="G379" s="7">
        <v>1</v>
      </c>
      <c r="H379">
        <f t="shared" si="56"/>
        <v>1715</v>
      </c>
      <c r="I379" t="s">
        <v>139</v>
      </c>
    </row>
    <row r="380" spans="1:9" s="8" customFormat="1" x14ac:dyDescent="0.2">
      <c r="A380" s="21" t="s">
        <v>35</v>
      </c>
      <c r="B380" s="8" t="s">
        <v>34</v>
      </c>
      <c r="C380" s="8">
        <v>1</v>
      </c>
      <c r="D380" s="22">
        <f t="shared" si="57"/>
        <v>500</v>
      </c>
      <c r="F380" s="8">
        <v>500</v>
      </c>
      <c r="G380" s="9">
        <v>1</v>
      </c>
      <c r="H380" s="8">
        <f t="shared" si="56"/>
        <v>500</v>
      </c>
    </row>
    <row r="381" spans="1:9" x14ac:dyDescent="0.2">
      <c r="A381" s="20" t="s">
        <v>35</v>
      </c>
      <c r="B381" t="s">
        <v>34</v>
      </c>
      <c r="C381">
        <v>2</v>
      </c>
      <c r="D381" s="19">
        <f t="shared" si="57"/>
        <v>1450</v>
      </c>
      <c r="F381">
        <f>F$380+950</f>
        <v>1450</v>
      </c>
      <c r="G381" s="7">
        <v>1</v>
      </c>
      <c r="H381">
        <f t="shared" si="56"/>
        <v>1450</v>
      </c>
      <c r="I381" t="s">
        <v>140</v>
      </c>
    </row>
    <row r="382" spans="1:9" x14ac:dyDescent="0.2">
      <c r="A382" s="20" t="s">
        <v>35</v>
      </c>
      <c r="B382" t="s">
        <v>34</v>
      </c>
      <c r="C382">
        <v>3</v>
      </c>
      <c r="D382" s="19">
        <f t="shared" si="57"/>
        <v>2450</v>
      </c>
      <c r="F382">
        <f>F$380+950+1000</f>
        <v>2450</v>
      </c>
      <c r="G382" s="7">
        <v>1</v>
      </c>
      <c r="H382">
        <f t="shared" si="56"/>
        <v>2450</v>
      </c>
      <c r="I382" t="s">
        <v>141</v>
      </c>
    </row>
    <row r="383" spans="1:9" x14ac:dyDescent="0.2">
      <c r="A383" s="20" t="s">
        <v>35</v>
      </c>
      <c r="B383" t="s">
        <v>34</v>
      </c>
      <c r="C383">
        <v>4</v>
      </c>
      <c r="D383" s="19">
        <f t="shared" si="57"/>
        <v>2450</v>
      </c>
      <c r="F383">
        <f t="shared" ref="F383:F387" si="59">F$380+950+1000</f>
        <v>2450</v>
      </c>
      <c r="G383" s="7">
        <v>1</v>
      </c>
      <c r="H383">
        <f t="shared" si="56"/>
        <v>2450</v>
      </c>
    </row>
    <row r="384" spans="1:9" x14ac:dyDescent="0.2">
      <c r="A384" s="20" t="s">
        <v>35</v>
      </c>
      <c r="B384" t="s">
        <v>34</v>
      </c>
      <c r="C384">
        <v>5</v>
      </c>
      <c r="D384" s="19">
        <f t="shared" si="57"/>
        <v>2450</v>
      </c>
      <c r="F384">
        <f t="shared" si="59"/>
        <v>2450</v>
      </c>
      <c r="G384" s="7">
        <v>1</v>
      </c>
      <c r="H384">
        <f t="shared" si="56"/>
        <v>2450</v>
      </c>
    </row>
    <row r="385" spans="1:10" x14ac:dyDescent="0.2">
      <c r="A385" s="20" t="s">
        <v>35</v>
      </c>
      <c r="B385" t="s">
        <v>34</v>
      </c>
      <c r="C385">
        <v>6</v>
      </c>
      <c r="D385" s="19">
        <f t="shared" si="57"/>
        <v>2450</v>
      </c>
      <c r="F385">
        <f t="shared" si="59"/>
        <v>2450</v>
      </c>
      <c r="G385" s="7">
        <v>1</v>
      </c>
      <c r="H385">
        <f t="shared" si="56"/>
        <v>2450</v>
      </c>
    </row>
    <row r="386" spans="1:10" x14ac:dyDescent="0.2">
      <c r="A386" s="20" t="s">
        <v>35</v>
      </c>
      <c r="B386" t="s">
        <v>34</v>
      </c>
      <c r="C386">
        <v>7</v>
      </c>
      <c r="D386" s="19">
        <f t="shared" si="57"/>
        <v>2450</v>
      </c>
      <c r="F386">
        <f t="shared" si="59"/>
        <v>2450</v>
      </c>
      <c r="G386" s="7">
        <v>1</v>
      </c>
      <c r="H386">
        <f t="shared" si="56"/>
        <v>2450</v>
      </c>
    </row>
    <row r="387" spans="1:10" x14ac:dyDescent="0.2">
      <c r="A387" s="20" t="s">
        <v>35</v>
      </c>
      <c r="B387" t="s">
        <v>34</v>
      </c>
      <c r="C387">
        <v>8</v>
      </c>
      <c r="D387" s="19">
        <f t="shared" si="57"/>
        <v>2450</v>
      </c>
      <c r="F387">
        <f t="shared" si="59"/>
        <v>2450</v>
      </c>
      <c r="G387" s="7">
        <v>1</v>
      </c>
      <c r="H387">
        <f t="shared" si="56"/>
        <v>2450</v>
      </c>
    </row>
    <row r="388" spans="1:10" s="8" customFormat="1" x14ac:dyDescent="0.2">
      <c r="A388" s="21" t="s">
        <v>18</v>
      </c>
      <c r="B388" s="8" t="s">
        <v>34</v>
      </c>
      <c r="C388" s="8">
        <v>1</v>
      </c>
      <c r="D388" s="22">
        <f t="shared" si="57"/>
        <v>1000</v>
      </c>
      <c r="F388" s="8">
        <v>1000</v>
      </c>
      <c r="G388" s="9">
        <v>1</v>
      </c>
      <c r="H388" s="8">
        <f t="shared" si="56"/>
        <v>1000</v>
      </c>
    </row>
    <row r="389" spans="1:10" x14ac:dyDescent="0.2">
      <c r="A389" s="20" t="s">
        <v>18</v>
      </c>
      <c r="B389" t="s">
        <v>34</v>
      </c>
      <c r="C389">
        <v>2</v>
      </c>
      <c r="D389" s="19">
        <f t="shared" si="57"/>
        <v>1000</v>
      </c>
      <c r="F389">
        <v>1000</v>
      </c>
      <c r="G389" s="7">
        <v>1</v>
      </c>
      <c r="H389">
        <f t="shared" si="56"/>
        <v>1000</v>
      </c>
    </row>
    <row r="390" spans="1:10" x14ac:dyDescent="0.2">
      <c r="A390" s="20" t="s">
        <v>18</v>
      </c>
      <c r="B390" t="s">
        <v>34</v>
      </c>
      <c r="C390">
        <v>3</v>
      </c>
      <c r="D390" s="19">
        <f t="shared" si="57"/>
        <v>1000</v>
      </c>
      <c r="F390">
        <v>1000</v>
      </c>
      <c r="G390" s="7">
        <v>1</v>
      </c>
      <c r="H390">
        <f t="shared" si="56"/>
        <v>1000</v>
      </c>
    </row>
    <row r="391" spans="1:10" x14ac:dyDescent="0.2">
      <c r="A391" s="20" t="s">
        <v>18</v>
      </c>
      <c r="B391" t="s">
        <v>34</v>
      </c>
      <c r="C391">
        <v>4</v>
      </c>
      <c r="D391" s="19">
        <f t="shared" si="57"/>
        <v>1000</v>
      </c>
      <c r="F391">
        <v>1000</v>
      </c>
      <c r="G391" s="7">
        <v>1</v>
      </c>
      <c r="H391">
        <f t="shared" si="56"/>
        <v>1000</v>
      </c>
    </row>
    <row r="392" spans="1:10" x14ac:dyDescent="0.2">
      <c r="A392" s="20" t="s">
        <v>18</v>
      </c>
      <c r="B392" t="s">
        <v>34</v>
      </c>
      <c r="C392">
        <v>5</v>
      </c>
      <c r="D392" s="19">
        <f t="shared" si="57"/>
        <v>3000</v>
      </c>
      <c r="F392">
        <f>1000 + 2000</f>
        <v>3000</v>
      </c>
      <c r="G392" s="7">
        <v>1</v>
      </c>
      <c r="H392">
        <f t="shared" si="56"/>
        <v>3000</v>
      </c>
      <c r="I392" t="s">
        <v>142</v>
      </c>
    </row>
    <row r="393" spans="1:10" x14ac:dyDescent="0.2">
      <c r="A393" s="20" t="s">
        <v>18</v>
      </c>
      <c r="B393" t="s">
        <v>34</v>
      </c>
      <c r="C393">
        <v>6</v>
      </c>
      <c r="D393" s="19">
        <f t="shared" si="57"/>
        <v>3000</v>
      </c>
      <c r="F393">
        <f t="shared" ref="F393:F395" si="60">1000 + 2000</f>
        <v>3000</v>
      </c>
      <c r="G393" s="7">
        <v>1</v>
      </c>
      <c r="H393">
        <f t="shared" si="56"/>
        <v>3000</v>
      </c>
    </row>
    <row r="394" spans="1:10" x14ac:dyDescent="0.2">
      <c r="A394" s="20" t="s">
        <v>18</v>
      </c>
      <c r="B394" t="s">
        <v>34</v>
      </c>
      <c r="C394">
        <v>7</v>
      </c>
      <c r="D394" s="19">
        <f t="shared" si="57"/>
        <v>3000</v>
      </c>
      <c r="F394">
        <f t="shared" si="60"/>
        <v>3000</v>
      </c>
      <c r="G394" s="7">
        <v>1</v>
      </c>
      <c r="H394">
        <f t="shared" si="56"/>
        <v>3000</v>
      </c>
    </row>
    <row r="395" spans="1:10" x14ac:dyDescent="0.2">
      <c r="A395" s="20" t="s">
        <v>18</v>
      </c>
      <c r="B395" t="s">
        <v>34</v>
      </c>
      <c r="C395">
        <v>8</v>
      </c>
      <c r="D395" s="19">
        <f t="shared" si="57"/>
        <v>3000</v>
      </c>
      <c r="F395">
        <f t="shared" si="60"/>
        <v>3000</v>
      </c>
      <c r="G395" s="7">
        <v>1</v>
      </c>
      <c r="H395">
        <f t="shared" si="56"/>
        <v>3000</v>
      </c>
    </row>
    <row r="396" spans="1:10" s="8" customFormat="1" x14ac:dyDescent="0.2">
      <c r="A396" s="23" t="s">
        <v>26</v>
      </c>
      <c r="B396" s="8" t="s">
        <v>34</v>
      </c>
      <c r="C396" s="8">
        <v>1</v>
      </c>
      <c r="D396" s="22">
        <f t="shared" si="57"/>
        <v>0</v>
      </c>
      <c r="F396" s="8">
        <v>0</v>
      </c>
      <c r="G396" s="9">
        <v>1</v>
      </c>
      <c r="H396" s="8">
        <f t="shared" si="56"/>
        <v>0</v>
      </c>
      <c r="J396" s="8" t="s">
        <v>96</v>
      </c>
    </row>
    <row r="397" spans="1:10" x14ac:dyDescent="0.2">
      <c r="A397" s="24" t="s">
        <v>26</v>
      </c>
      <c r="B397" t="s">
        <v>34</v>
      </c>
      <c r="C397">
        <v>2</v>
      </c>
      <c r="D397" s="19">
        <f t="shared" si="57"/>
        <v>1400</v>
      </c>
      <c r="F397">
        <v>1400</v>
      </c>
      <c r="G397" s="7">
        <v>1</v>
      </c>
      <c r="H397">
        <f t="shared" si="56"/>
        <v>1400</v>
      </c>
    </row>
    <row r="398" spans="1:10" x14ac:dyDescent="0.2">
      <c r="A398" s="24" t="s">
        <v>26</v>
      </c>
      <c r="B398" t="s">
        <v>34</v>
      </c>
      <c r="C398">
        <v>3</v>
      </c>
      <c r="D398" s="19">
        <f t="shared" si="57"/>
        <v>1400</v>
      </c>
      <c r="F398">
        <v>1400</v>
      </c>
      <c r="G398" s="7">
        <v>1</v>
      </c>
      <c r="H398">
        <f t="shared" si="56"/>
        <v>1400</v>
      </c>
    </row>
    <row r="399" spans="1:10" x14ac:dyDescent="0.2">
      <c r="A399" s="24" t="s">
        <v>26</v>
      </c>
      <c r="B399" t="s">
        <v>34</v>
      </c>
      <c r="C399">
        <v>4</v>
      </c>
      <c r="D399" s="19">
        <f t="shared" si="57"/>
        <v>1400</v>
      </c>
      <c r="F399">
        <v>1400</v>
      </c>
      <c r="G399" s="7">
        <v>1</v>
      </c>
      <c r="H399">
        <f t="shared" si="56"/>
        <v>1400</v>
      </c>
    </row>
    <row r="400" spans="1:10" x14ac:dyDescent="0.2">
      <c r="A400" s="24" t="s">
        <v>26</v>
      </c>
      <c r="B400" t="s">
        <v>34</v>
      </c>
      <c r="C400">
        <v>5</v>
      </c>
      <c r="D400" s="19">
        <f t="shared" si="57"/>
        <v>1400</v>
      </c>
      <c r="F400">
        <v>1400</v>
      </c>
      <c r="G400" s="7">
        <v>1</v>
      </c>
      <c r="H400">
        <f t="shared" si="56"/>
        <v>1400</v>
      </c>
    </row>
    <row r="401" spans="1:10" x14ac:dyDescent="0.2">
      <c r="A401" s="24" t="s">
        <v>26</v>
      </c>
      <c r="B401" t="s">
        <v>34</v>
      </c>
      <c r="C401">
        <v>6</v>
      </c>
      <c r="D401" s="19">
        <f t="shared" si="57"/>
        <v>1400</v>
      </c>
      <c r="F401">
        <v>1400</v>
      </c>
      <c r="G401" s="7">
        <v>1</v>
      </c>
      <c r="H401">
        <f t="shared" si="56"/>
        <v>1400</v>
      </c>
    </row>
    <row r="402" spans="1:10" x14ac:dyDescent="0.2">
      <c r="A402" s="24" t="s">
        <v>26</v>
      </c>
      <c r="B402" t="s">
        <v>34</v>
      </c>
      <c r="C402">
        <v>7</v>
      </c>
      <c r="D402" s="19">
        <f t="shared" si="57"/>
        <v>1400</v>
      </c>
      <c r="F402">
        <v>1400</v>
      </c>
      <c r="G402" s="7">
        <v>1</v>
      </c>
      <c r="H402">
        <f t="shared" si="56"/>
        <v>1400</v>
      </c>
    </row>
    <row r="403" spans="1:10" x14ac:dyDescent="0.2">
      <c r="A403" s="24" t="s">
        <v>26</v>
      </c>
      <c r="B403" t="s">
        <v>34</v>
      </c>
      <c r="C403">
        <v>8</v>
      </c>
      <c r="D403" s="19">
        <f t="shared" si="57"/>
        <v>1400</v>
      </c>
      <c r="F403">
        <v>1400</v>
      </c>
      <c r="G403" s="7">
        <v>1</v>
      </c>
      <c r="H403">
        <f t="shared" si="56"/>
        <v>1400</v>
      </c>
    </row>
    <row r="404" spans="1:10" s="8" customFormat="1" x14ac:dyDescent="0.2">
      <c r="A404" s="23" t="s">
        <v>38</v>
      </c>
      <c r="B404" s="8" t="s">
        <v>34</v>
      </c>
      <c r="C404" s="8">
        <v>1</v>
      </c>
      <c r="D404" s="22">
        <f t="shared" si="57"/>
        <v>0</v>
      </c>
      <c r="F404" s="8">
        <v>0</v>
      </c>
      <c r="G404" s="9">
        <v>1</v>
      </c>
      <c r="H404" s="8">
        <f t="shared" si="56"/>
        <v>0</v>
      </c>
      <c r="J404" s="8" t="s">
        <v>143</v>
      </c>
    </row>
    <row r="405" spans="1:10" x14ac:dyDescent="0.2">
      <c r="A405" s="24" t="s">
        <v>38</v>
      </c>
      <c r="B405" t="s">
        <v>34</v>
      </c>
      <c r="C405">
        <v>2</v>
      </c>
      <c r="D405" s="19">
        <f t="shared" si="57"/>
        <v>0</v>
      </c>
      <c r="F405">
        <v>0</v>
      </c>
      <c r="G405" s="7">
        <v>1</v>
      </c>
      <c r="H405">
        <f t="shared" si="56"/>
        <v>0</v>
      </c>
    </row>
    <row r="406" spans="1:10" x14ac:dyDescent="0.2">
      <c r="A406" s="24" t="s">
        <v>38</v>
      </c>
      <c r="B406" t="s">
        <v>34</v>
      </c>
      <c r="C406">
        <v>3</v>
      </c>
      <c r="D406" s="19">
        <f t="shared" si="57"/>
        <v>1400</v>
      </c>
      <c r="F406">
        <v>1400</v>
      </c>
      <c r="G406" s="7">
        <v>1</v>
      </c>
      <c r="H406">
        <f t="shared" si="56"/>
        <v>1400</v>
      </c>
      <c r="J406" t="s">
        <v>144</v>
      </c>
    </row>
    <row r="407" spans="1:10" x14ac:dyDescent="0.2">
      <c r="A407" s="24" t="s">
        <v>38</v>
      </c>
      <c r="B407" t="s">
        <v>34</v>
      </c>
      <c r="C407">
        <v>4</v>
      </c>
      <c r="D407" s="19">
        <f t="shared" si="57"/>
        <v>1400</v>
      </c>
      <c r="F407">
        <v>1400</v>
      </c>
      <c r="G407" s="7">
        <v>1</v>
      </c>
      <c r="H407">
        <f t="shared" si="56"/>
        <v>1400</v>
      </c>
    </row>
    <row r="408" spans="1:10" x14ac:dyDescent="0.2">
      <c r="A408" s="24" t="s">
        <v>38</v>
      </c>
      <c r="B408" t="s">
        <v>34</v>
      </c>
      <c r="C408">
        <v>5</v>
      </c>
      <c r="D408" s="19">
        <f t="shared" si="57"/>
        <v>1400</v>
      </c>
      <c r="F408">
        <v>1400</v>
      </c>
      <c r="G408" s="7">
        <v>1</v>
      </c>
      <c r="H408">
        <f t="shared" si="56"/>
        <v>1400</v>
      </c>
    </row>
    <row r="409" spans="1:10" x14ac:dyDescent="0.2">
      <c r="A409" s="24" t="s">
        <v>38</v>
      </c>
      <c r="B409" t="s">
        <v>34</v>
      </c>
      <c r="C409">
        <v>6</v>
      </c>
      <c r="D409" s="19">
        <f t="shared" si="57"/>
        <v>1400</v>
      </c>
      <c r="F409">
        <v>1400</v>
      </c>
      <c r="G409" s="7">
        <v>1</v>
      </c>
      <c r="H409">
        <f t="shared" si="56"/>
        <v>1400</v>
      </c>
    </row>
    <row r="410" spans="1:10" x14ac:dyDescent="0.2">
      <c r="A410" s="24" t="s">
        <v>38</v>
      </c>
      <c r="B410" t="s">
        <v>34</v>
      </c>
      <c r="C410">
        <v>7</v>
      </c>
      <c r="D410" s="19">
        <f t="shared" si="57"/>
        <v>1400</v>
      </c>
      <c r="F410">
        <v>1400</v>
      </c>
      <c r="G410" s="7">
        <v>1</v>
      </c>
      <c r="H410">
        <f t="shared" si="56"/>
        <v>1400</v>
      </c>
    </row>
    <row r="411" spans="1:10" x14ac:dyDescent="0.2">
      <c r="A411" s="24" t="s">
        <v>38</v>
      </c>
      <c r="B411" t="s">
        <v>34</v>
      </c>
      <c r="C411">
        <v>8</v>
      </c>
      <c r="D411" s="19">
        <f t="shared" si="57"/>
        <v>1400</v>
      </c>
      <c r="F411">
        <v>1400</v>
      </c>
      <c r="G411" s="7">
        <v>1</v>
      </c>
      <c r="H411">
        <f t="shared" si="56"/>
        <v>1400</v>
      </c>
    </row>
    <row r="412" spans="1:10" s="8" customFormat="1" x14ac:dyDescent="0.2">
      <c r="A412" s="21" t="s">
        <v>10</v>
      </c>
      <c r="B412" s="8" t="s">
        <v>19</v>
      </c>
      <c r="C412" s="8">
        <v>1</v>
      </c>
      <c r="D412" s="22">
        <f t="shared" si="57"/>
        <v>500</v>
      </c>
      <c r="F412" s="8">
        <v>500</v>
      </c>
      <c r="G412" s="9">
        <v>1</v>
      </c>
      <c r="H412" s="8">
        <f t="shared" si="56"/>
        <v>500</v>
      </c>
    </row>
    <row r="413" spans="1:10" x14ac:dyDescent="0.2">
      <c r="A413" s="20" t="s">
        <v>10</v>
      </c>
      <c r="B413" t="s">
        <v>19</v>
      </c>
      <c r="C413">
        <v>2</v>
      </c>
      <c r="D413" s="19">
        <f t="shared" si="57"/>
        <v>500</v>
      </c>
      <c r="F413">
        <v>500</v>
      </c>
      <c r="G413" s="7">
        <v>1</v>
      </c>
      <c r="H413">
        <f t="shared" si="56"/>
        <v>500</v>
      </c>
    </row>
    <row r="414" spans="1:10" x14ac:dyDescent="0.2">
      <c r="A414" s="20" t="s">
        <v>10</v>
      </c>
      <c r="B414" t="s">
        <v>19</v>
      </c>
      <c r="C414">
        <v>3</v>
      </c>
      <c r="D414" s="19">
        <f t="shared" si="57"/>
        <v>500</v>
      </c>
      <c r="F414">
        <v>500</v>
      </c>
      <c r="G414" s="7">
        <v>1</v>
      </c>
      <c r="H414">
        <f t="shared" si="56"/>
        <v>500</v>
      </c>
    </row>
    <row r="415" spans="1:10" x14ac:dyDescent="0.2">
      <c r="A415" s="20" t="s">
        <v>10</v>
      </c>
      <c r="B415" t="s">
        <v>19</v>
      </c>
      <c r="C415">
        <v>4</v>
      </c>
      <c r="D415" s="19">
        <f t="shared" si="57"/>
        <v>500</v>
      </c>
      <c r="F415">
        <v>500</v>
      </c>
      <c r="G415" s="7">
        <v>1</v>
      </c>
      <c r="H415">
        <f t="shared" si="56"/>
        <v>500</v>
      </c>
    </row>
    <row r="416" spans="1:10" x14ac:dyDescent="0.2">
      <c r="A416" s="20" t="s">
        <v>10</v>
      </c>
      <c r="B416" t="s">
        <v>19</v>
      </c>
      <c r="C416">
        <v>5</v>
      </c>
      <c r="D416" s="19">
        <f t="shared" si="57"/>
        <v>1500</v>
      </c>
      <c r="F416">
        <f>$F$415+1000</f>
        <v>1500</v>
      </c>
      <c r="G416" s="7">
        <v>1</v>
      </c>
      <c r="H416">
        <f t="shared" si="56"/>
        <v>1500</v>
      </c>
      <c r="I416" t="s">
        <v>145</v>
      </c>
    </row>
    <row r="417" spans="1:10" x14ac:dyDescent="0.2">
      <c r="A417" s="20" t="s">
        <v>10</v>
      </c>
      <c r="B417" t="s">
        <v>19</v>
      </c>
      <c r="C417">
        <v>6</v>
      </c>
      <c r="D417" s="19">
        <f t="shared" si="57"/>
        <v>1500</v>
      </c>
      <c r="F417">
        <f t="shared" ref="F417:F419" si="61">$F$415+1000</f>
        <v>1500</v>
      </c>
      <c r="G417" s="7">
        <v>1</v>
      </c>
      <c r="H417">
        <f t="shared" si="56"/>
        <v>1500</v>
      </c>
    </row>
    <row r="418" spans="1:10" x14ac:dyDescent="0.2">
      <c r="A418" s="20" t="s">
        <v>10</v>
      </c>
      <c r="B418" t="s">
        <v>19</v>
      </c>
      <c r="C418">
        <v>7</v>
      </c>
      <c r="D418" s="19">
        <f t="shared" si="57"/>
        <v>1500</v>
      </c>
      <c r="F418">
        <f t="shared" si="61"/>
        <v>1500</v>
      </c>
      <c r="G418" s="7">
        <v>1</v>
      </c>
      <c r="H418">
        <f t="shared" si="56"/>
        <v>1500</v>
      </c>
    </row>
    <row r="419" spans="1:10" x14ac:dyDescent="0.2">
      <c r="A419" s="20" t="s">
        <v>10</v>
      </c>
      <c r="B419" t="s">
        <v>19</v>
      </c>
      <c r="C419">
        <v>8</v>
      </c>
      <c r="D419" s="19">
        <f t="shared" si="57"/>
        <v>1500</v>
      </c>
      <c r="F419">
        <f t="shared" si="61"/>
        <v>1500</v>
      </c>
      <c r="G419" s="7">
        <v>1</v>
      </c>
      <c r="H419">
        <f t="shared" si="56"/>
        <v>1500</v>
      </c>
    </row>
    <row r="420" spans="1:10" s="8" customFormat="1" x14ac:dyDescent="0.2">
      <c r="A420" s="21" t="s">
        <v>21</v>
      </c>
      <c r="B420" s="8" t="s">
        <v>19</v>
      </c>
      <c r="C420" s="8">
        <v>1</v>
      </c>
      <c r="D420" s="22">
        <f t="shared" si="57"/>
        <v>1100</v>
      </c>
      <c r="F420" s="8">
        <v>1100</v>
      </c>
      <c r="G420" s="9">
        <v>1</v>
      </c>
      <c r="H420" s="8">
        <f t="shared" si="56"/>
        <v>1100</v>
      </c>
    </row>
    <row r="421" spans="1:10" x14ac:dyDescent="0.2">
      <c r="A421" s="20" t="s">
        <v>21</v>
      </c>
      <c r="B421" t="s">
        <v>19</v>
      </c>
      <c r="C421">
        <v>2</v>
      </c>
      <c r="D421" s="19">
        <f t="shared" si="57"/>
        <v>1100</v>
      </c>
      <c r="F421">
        <v>1100</v>
      </c>
      <c r="G421" s="7">
        <v>1</v>
      </c>
      <c r="H421">
        <f t="shared" si="56"/>
        <v>1100</v>
      </c>
    </row>
    <row r="422" spans="1:10" x14ac:dyDescent="0.2">
      <c r="A422" s="20" t="s">
        <v>21</v>
      </c>
      <c r="B422" t="s">
        <v>19</v>
      </c>
      <c r="C422">
        <v>3</v>
      </c>
      <c r="D422" s="19">
        <f t="shared" si="57"/>
        <v>2100</v>
      </c>
      <c r="F422">
        <f>F$421+1000</f>
        <v>2100</v>
      </c>
      <c r="G422" s="7">
        <v>1</v>
      </c>
      <c r="H422">
        <f t="shared" si="56"/>
        <v>2100</v>
      </c>
      <c r="I422" t="s">
        <v>141</v>
      </c>
    </row>
    <row r="423" spans="1:10" x14ac:dyDescent="0.2">
      <c r="A423" s="20" t="s">
        <v>21</v>
      </c>
      <c r="B423" t="s">
        <v>19</v>
      </c>
      <c r="C423">
        <v>4</v>
      </c>
      <c r="D423" s="19">
        <f t="shared" si="57"/>
        <v>2100</v>
      </c>
      <c r="F423">
        <f t="shared" ref="F423" si="62">F$421+1000</f>
        <v>2100</v>
      </c>
      <c r="G423" s="7">
        <v>1</v>
      </c>
      <c r="H423">
        <f t="shared" si="56"/>
        <v>2100</v>
      </c>
    </row>
    <row r="424" spans="1:10" x14ac:dyDescent="0.2">
      <c r="A424" s="20" t="s">
        <v>21</v>
      </c>
      <c r="B424" t="s">
        <v>19</v>
      </c>
      <c r="C424">
        <v>5</v>
      </c>
      <c r="D424" s="19">
        <f t="shared" si="57"/>
        <v>2600</v>
      </c>
      <c r="F424">
        <f>F$421+1500</f>
        <v>2600</v>
      </c>
      <c r="G424" s="7">
        <v>1</v>
      </c>
      <c r="H424">
        <f t="shared" si="56"/>
        <v>2600</v>
      </c>
      <c r="I424" t="s">
        <v>118</v>
      </c>
    </row>
    <row r="425" spans="1:10" x14ac:dyDescent="0.2">
      <c r="A425" s="20" t="s">
        <v>21</v>
      </c>
      <c r="B425" t="s">
        <v>19</v>
      </c>
      <c r="C425">
        <v>6</v>
      </c>
      <c r="D425" s="19">
        <f t="shared" si="57"/>
        <v>2600</v>
      </c>
      <c r="F425">
        <f t="shared" ref="F425:F427" si="63">F$421+1500</f>
        <v>2600</v>
      </c>
      <c r="G425" s="7">
        <v>1</v>
      </c>
      <c r="H425">
        <f t="shared" si="56"/>
        <v>2600</v>
      </c>
    </row>
    <row r="426" spans="1:10" x14ac:dyDescent="0.2">
      <c r="A426" s="20" t="s">
        <v>21</v>
      </c>
      <c r="B426" t="s">
        <v>19</v>
      </c>
      <c r="C426">
        <v>7</v>
      </c>
      <c r="D426" s="19">
        <f t="shared" si="57"/>
        <v>2600</v>
      </c>
      <c r="F426">
        <f t="shared" si="63"/>
        <v>2600</v>
      </c>
      <c r="G426" s="7">
        <v>1</v>
      </c>
      <c r="H426">
        <f t="shared" si="56"/>
        <v>2600</v>
      </c>
    </row>
    <row r="427" spans="1:10" x14ac:dyDescent="0.2">
      <c r="A427" s="20" t="s">
        <v>21</v>
      </c>
      <c r="B427" t="s">
        <v>19</v>
      </c>
      <c r="C427">
        <v>8</v>
      </c>
      <c r="D427" s="19">
        <f t="shared" si="57"/>
        <v>2600</v>
      </c>
      <c r="F427">
        <f t="shared" si="63"/>
        <v>2600</v>
      </c>
      <c r="G427" s="7">
        <v>1</v>
      </c>
      <c r="H427">
        <f t="shared" si="56"/>
        <v>2600</v>
      </c>
    </row>
    <row r="428" spans="1:10" s="8" customFormat="1" x14ac:dyDescent="0.2">
      <c r="A428" s="21" t="s">
        <v>22</v>
      </c>
      <c r="B428" s="8" t="s">
        <v>9</v>
      </c>
      <c r="C428" s="8">
        <v>1</v>
      </c>
      <c r="D428" s="22">
        <f t="shared" si="57"/>
        <v>1100</v>
      </c>
      <c r="F428" s="8">
        <v>1100</v>
      </c>
      <c r="G428" s="9">
        <v>1</v>
      </c>
      <c r="H428" s="8">
        <f t="shared" ref="H428:H491" si="64">F428*G428</f>
        <v>1100</v>
      </c>
    </row>
    <row r="429" spans="1:10" x14ac:dyDescent="0.2">
      <c r="A429" s="20" t="s">
        <v>22</v>
      </c>
      <c r="B429" t="s">
        <v>9</v>
      </c>
      <c r="C429">
        <v>2</v>
      </c>
      <c r="D429" s="19">
        <f t="shared" ref="D429:D492" si="65">H429</f>
        <v>1717</v>
      </c>
      <c r="F429">
        <f>F$428+617</f>
        <v>1717</v>
      </c>
      <c r="G429" s="7">
        <v>1</v>
      </c>
      <c r="H429">
        <f t="shared" si="64"/>
        <v>1717</v>
      </c>
      <c r="I429" t="s">
        <v>146</v>
      </c>
    </row>
    <row r="430" spans="1:10" x14ac:dyDescent="0.2">
      <c r="A430" s="20" t="s">
        <v>22</v>
      </c>
      <c r="B430" t="s">
        <v>9</v>
      </c>
      <c r="C430">
        <v>3</v>
      </c>
      <c r="D430" s="19">
        <f t="shared" si="65"/>
        <v>2834</v>
      </c>
      <c r="F430">
        <f>F$428+617+1117</f>
        <v>2834</v>
      </c>
      <c r="G430" s="7">
        <v>1</v>
      </c>
      <c r="H430">
        <f t="shared" si="64"/>
        <v>2834</v>
      </c>
      <c r="I430" t="s">
        <v>147</v>
      </c>
      <c r="J430" t="s">
        <v>148</v>
      </c>
    </row>
    <row r="431" spans="1:10" x14ac:dyDescent="0.2">
      <c r="A431" s="20" t="s">
        <v>22</v>
      </c>
      <c r="B431" t="s">
        <v>9</v>
      </c>
      <c r="C431">
        <v>4</v>
      </c>
      <c r="D431" s="19">
        <f t="shared" si="65"/>
        <v>2834</v>
      </c>
      <c r="F431">
        <f t="shared" ref="F431:F435" si="66">F$428+617+1117</f>
        <v>2834</v>
      </c>
      <c r="G431" s="7">
        <v>1</v>
      </c>
      <c r="H431">
        <f t="shared" si="64"/>
        <v>2834</v>
      </c>
    </row>
    <row r="432" spans="1:10" x14ac:dyDescent="0.2">
      <c r="A432" s="20" t="s">
        <v>22</v>
      </c>
      <c r="B432" t="s">
        <v>9</v>
      </c>
      <c r="C432">
        <v>5</v>
      </c>
      <c r="D432" s="19">
        <f t="shared" si="65"/>
        <v>2834</v>
      </c>
      <c r="F432">
        <f t="shared" si="66"/>
        <v>2834</v>
      </c>
      <c r="G432" s="7">
        <v>1</v>
      </c>
      <c r="H432">
        <f t="shared" si="64"/>
        <v>2834</v>
      </c>
    </row>
    <row r="433" spans="1:10" x14ac:dyDescent="0.2">
      <c r="A433" s="20" t="s">
        <v>22</v>
      </c>
      <c r="B433" t="s">
        <v>9</v>
      </c>
      <c r="C433">
        <v>6</v>
      </c>
      <c r="D433" s="19">
        <f t="shared" si="65"/>
        <v>2834</v>
      </c>
      <c r="F433">
        <f t="shared" si="66"/>
        <v>2834</v>
      </c>
      <c r="G433" s="7">
        <v>1</v>
      </c>
      <c r="H433">
        <f t="shared" si="64"/>
        <v>2834</v>
      </c>
    </row>
    <row r="434" spans="1:10" x14ac:dyDescent="0.2">
      <c r="A434" s="20" t="s">
        <v>22</v>
      </c>
      <c r="B434" t="s">
        <v>9</v>
      </c>
      <c r="C434">
        <v>7</v>
      </c>
      <c r="D434" s="19">
        <f t="shared" si="65"/>
        <v>2834</v>
      </c>
      <c r="F434">
        <f t="shared" si="66"/>
        <v>2834</v>
      </c>
      <c r="G434" s="7">
        <v>1</v>
      </c>
      <c r="H434">
        <f t="shared" si="64"/>
        <v>2834</v>
      </c>
    </row>
    <row r="435" spans="1:10" x14ac:dyDescent="0.2">
      <c r="A435" s="20" t="s">
        <v>22</v>
      </c>
      <c r="B435" t="s">
        <v>9</v>
      </c>
      <c r="C435">
        <v>8</v>
      </c>
      <c r="D435" s="19">
        <f t="shared" si="65"/>
        <v>2834</v>
      </c>
      <c r="F435">
        <f t="shared" si="66"/>
        <v>2834</v>
      </c>
      <c r="G435" s="7">
        <v>1</v>
      </c>
      <c r="H435">
        <f t="shared" si="64"/>
        <v>2834</v>
      </c>
    </row>
    <row r="436" spans="1:10" s="8" customFormat="1" x14ac:dyDescent="0.2">
      <c r="A436" s="21" t="s">
        <v>14</v>
      </c>
      <c r="B436" s="8" t="s">
        <v>9</v>
      </c>
      <c r="C436" s="8">
        <v>1</v>
      </c>
      <c r="D436" s="22">
        <f t="shared" si="65"/>
        <v>600</v>
      </c>
      <c r="F436" s="8">
        <v>600</v>
      </c>
      <c r="G436" s="9">
        <v>1</v>
      </c>
      <c r="H436" s="8">
        <f t="shared" si="64"/>
        <v>600</v>
      </c>
      <c r="J436" s="8" t="s">
        <v>149</v>
      </c>
    </row>
    <row r="437" spans="1:10" x14ac:dyDescent="0.2">
      <c r="A437" s="20" t="s">
        <v>14</v>
      </c>
      <c r="B437" t="s">
        <v>9</v>
      </c>
      <c r="C437">
        <v>2</v>
      </c>
      <c r="D437" s="19">
        <f t="shared" si="65"/>
        <v>600</v>
      </c>
      <c r="F437">
        <v>600</v>
      </c>
      <c r="G437" s="7">
        <v>1</v>
      </c>
      <c r="H437">
        <f t="shared" si="64"/>
        <v>600</v>
      </c>
    </row>
    <row r="438" spans="1:10" x14ac:dyDescent="0.2">
      <c r="A438" s="20" t="s">
        <v>14</v>
      </c>
      <c r="B438" t="s">
        <v>9</v>
      </c>
      <c r="C438">
        <v>3</v>
      </c>
      <c r="D438" s="19">
        <f t="shared" si="65"/>
        <v>1600</v>
      </c>
      <c r="F438">
        <f>F$437+1000</f>
        <v>1600</v>
      </c>
      <c r="G438" s="7">
        <v>1</v>
      </c>
      <c r="H438">
        <f t="shared" si="64"/>
        <v>1600</v>
      </c>
      <c r="I438" t="s">
        <v>150</v>
      </c>
    </row>
    <row r="439" spans="1:10" x14ac:dyDescent="0.2">
      <c r="A439" s="20" t="s">
        <v>14</v>
      </c>
      <c r="B439" t="s">
        <v>9</v>
      </c>
      <c r="C439">
        <v>4</v>
      </c>
      <c r="D439" s="19">
        <f t="shared" si="65"/>
        <v>1600</v>
      </c>
      <c r="F439">
        <f>F$437+1000</f>
        <v>1600</v>
      </c>
      <c r="G439" s="7">
        <v>1</v>
      </c>
      <c r="H439">
        <f t="shared" si="64"/>
        <v>1600</v>
      </c>
    </row>
    <row r="440" spans="1:10" x14ac:dyDescent="0.2">
      <c r="A440" s="20" t="s">
        <v>14</v>
      </c>
      <c r="B440" t="s">
        <v>9</v>
      </c>
      <c r="C440">
        <v>5</v>
      </c>
      <c r="D440" s="19">
        <f t="shared" si="65"/>
        <v>2100</v>
      </c>
      <c r="F440">
        <f>$F$436+1500</f>
        <v>2100</v>
      </c>
      <c r="G440" s="7">
        <v>1</v>
      </c>
      <c r="H440">
        <f t="shared" si="64"/>
        <v>2100</v>
      </c>
      <c r="I440" t="s">
        <v>151</v>
      </c>
      <c r="J440" t="s">
        <v>152</v>
      </c>
    </row>
    <row r="441" spans="1:10" x14ac:dyDescent="0.2">
      <c r="A441" s="20" t="s">
        <v>14</v>
      </c>
      <c r="B441" t="s">
        <v>9</v>
      </c>
      <c r="C441">
        <v>6</v>
      </c>
      <c r="D441" s="19">
        <f t="shared" si="65"/>
        <v>2100</v>
      </c>
      <c r="F441">
        <f t="shared" ref="F441:F443" si="67">$F$436+1500</f>
        <v>2100</v>
      </c>
      <c r="G441" s="7">
        <v>1</v>
      </c>
      <c r="H441">
        <f t="shared" si="64"/>
        <v>2100</v>
      </c>
    </row>
    <row r="442" spans="1:10" x14ac:dyDescent="0.2">
      <c r="A442" s="20" t="s">
        <v>14</v>
      </c>
      <c r="B442" t="s">
        <v>9</v>
      </c>
      <c r="C442">
        <v>7</v>
      </c>
      <c r="D442" s="19">
        <f t="shared" si="65"/>
        <v>2100</v>
      </c>
      <c r="F442">
        <f t="shared" si="67"/>
        <v>2100</v>
      </c>
      <c r="G442" s="7">
        <v>1</v>
      </c>
      <c r="H442">
        <f t="shared" si="64"/>
        <v>2100</v>
      </c>
    </row>
    <row r="443" spans="1:10" x14ac:dyDescent="0.2">
      <c r="A443" s="20" t="s">
        <v>14</v>
      </c>
      <c r="B443" t="s">
        <v>9</v>
      </c>
      <c r="C443">
        <v>8</v>
      </c>
      <c r="D443" s="19">
        <f t="shared" si="65"/>
        <v>2100</v>
      </c>
      <c r="F443">
        <f t="shared" si="67"/>
        <v>2100</v>
      </c>
      <c r="G443" s="7">
        <v>1</v>
      </c>
      <c r="H443">
        <f t="shared" si="64"/>
        <v>2100</v>
      </c>
    </row>
    <row r="444" spans="1:10" s="8" customFormat="1" x14ac:dyDescent="0.2">
      <c r="A444" s="21" t="s">
        <v>24</v>
      </c>
      <c r="B444" s="8" t="s">
        <v>9</v>
      </c>
      <c r="C444" s="8">
        <v>1</v>
      </c>
      <c r="D444" s="22">
        <f t="shared" si="65"/>
        <v>2000</v>
      </c>
      <c r="F444" s="8">
        <v>2000</v>
      </c>
      <c r="G444" s="9">
        <v>1</v>
      </c>
      <c r="H444" s="8">
        <f t="shared" si="64"/>
        <v>2000</v>
      </c>
    </row>
    <row r="445" spans="1:10" x14ac:dyDescent="0.2">
      <c r="A445" s="20" t="s">
        <v>24</v>
      </c>
      <c r="B445" t="s">
        <v>9</v>
      </c>
      <c r="C445">
        <v>2</v>
      </c>
      <c r="D445" s="19">
        <f t="shared" si="65"/>
        <v>3300</v>
      </c>
      <c r="F445">
        <f>F$444+1300</f>
        <v>3300</v>
      </c>
      <c r="G445" s="7">
        <v>1</v>
      </c>
      <c r="H445">
        <f t="shared" si="64"/>
        <v>3300</v>
      </c>
      <c r="I445" t="s">
        <v>153</v>
      </c>
    </row>
    <row r="446" spans="1:10" x14ac:dyDescent="0.2">
      <c r="A446" s="20" t="s">
        <v>24</v>
      </c>
      <c r="B446" t="s">
        <v>9</v>
      </c>
      <c r="C446">
        <v>3</v>
      </c>
      <c r="D446" s="19">
        <f t="shared" si="65"/>
        <v>3300</v>
      </c>
      <c r="F446">
        <f t="shared" ref="F446:F447" si="68">F$444+1300</f>
        <v>3300</v>
      </c>
      <c r="G446" s="7">
        <v>1</v>
      </c>
      <c r="H446">
        <f t="shared" si="64"/>
        <v>3300</v>
      </c>
    </row>
    <row r="447" spans="1:10" x14ac:dyDescent="0.2">
      <c r="A447" s="20" t="s">
        <v>24</v>
      </c>
      <c r="B447" t="s">
        <v>9</v>
      </c>
      <c r="C447">
        <v>4</v>
      </c>
      <c r="D447" s="19">
        <f t="shared" si="65"/>
        <v>3300</v>
      </c>
      <c r="F447">
        <f t="shared" si="68"/>
        <v>3300</v>
      </c>
      <c r="G447" s="7">
        <v>1</v>
      </c>
      <c r="H447">
        <f t="shared" si="64"/>
        <v>3300</v>
      </c>
    </row>
    <row r="448" spans="1:10" x14ac:dyDescent="0.2">
      <c r="A448" s="20" t="s">
        <v>24</v>
      </c>
      <c r="B448" t="s">
        <v>9</v>
      </c>
      <c r="C448">
        <v>5</v>
      </c>
      <c r="D448" s="19">
        <f t="shared" si="65"/>
        <v>4800</v>
      </c>
      <c r="F448">
        <f>F$444+1300+1500</f>
        <v>4800</v>
      </c>
      <c r="G448" s="7">
        <v>1</v>
      </c>
      <c r="H448">
        <f t="shared" si="64"/>
        <v>4800</v>
      </c>
      <c r="I448" t="s">
        <v>154</v>
      </c>
    </row>
    <row r="449" spans="1:10" x14ac:dyDescent="0.2">
      <c r="A449" s="20" t="s">
        <v>24</v>
      </c>
      <c r="B449" t="s">
        <v>9</v>
      </c>
      <c r="C449">
        <v>6</v>
      </c>
      <c r="D449" s="19">
        <f t="shared" si="65"/>
        <v>4800</v>
      </c>
      <c r="F449">
        <f t="shared" ref="F449:F451" si="69">F$444+1300+1500</f>
        <v>4800</v>
      </c>
      <c r="G449" s="7">
        <v>1</v>
      </c>
      <c r="H449">
        <f t="shared" si="64"/>
        <v>4800</v>
      </c>
    </row>
    <row r="450" spans="1:10" x14ac:dyDescent="0.2">
      <c r="A450" s="20" t="s">
        <v>24</v>
      </c>
      <c r="B450" t="s">
        <v>9</v>
      </c>
      <c r="C450">
        <v>7</v>
      </c>
      <c r="D450" s="19">
        <f t="shared" si="65"/>
        <v>4800</v>
      </c>
      <c r="F450">
        <f t="shared" si="69"/>
        <v>4800</v>
      </c>
      <c r="G450" s="7">
        <v>1</v>
      </c>
      <c r="H450">
        <f t="shared" si="64"/>
        <v>4800</v>
      </c>
    </row>
    <row r="451" spans="1:10" x14ac:dyDescent="0.2">
      <c r="A451" s="20" t="s">
        <v>24</v>
      </c>
      <c r="B451" t="s">
        <v>9</v>
      </c>
      <c r="C451">
        <v>8</v>
      </c>
      <c r="D451" s="19">
        <f t="shared" si="65"/>
        <v>4800</v>
      </c>
      <c r="F451">
        <f t="shared" si="69"/>
        <v>4800</v>
      </c>
      <c r="G451" s="7">
        <v>1</v>
      </c>
      <c r="H451">
        <f t="shared" si="64"/>
        <v>4800</v>
      </c>
    </row>
    <row r="452" spans="1:10" s="8" customFormat="1" x14ac:dyDescent="0.2">
      <c r="A452" s="21" t="s">
        <v>11</v>
      </c>
      <c r="B452" s="8" t="s">
        <v>9</v>
      </c>
      <c r="C452" s="8">
        <v>1</v>
      </c>
      <c r="D452" s="22">
        <f t="shared" si="65"/>
        <v>0</v>
      </c>
      <c r="F452" s="8">
        <v>0</v>
      </c>
      <c r="G452" s="9">
        <v>1</v>
      </c>
      <c r="H452" s="8">
        <f t="shared" si="64"/>
        <v>0</v>
      </c>
      <c r="J452" s="8" t="s">
        <v>155</v>
      </c>
    </row>
    <row r="453" spans="1:10" x14ac:dyDescent="0.2">
      <c r="A453" s="20" t="s">
        <v>11</v>
      </c>
      <c r="B453" t="s">
        <v>9</v>
      </c>
      <c r="C453">
        <v>2</v>
      </c>
      <c r="D453" s="19">
        <f t="shared" si="65"/>
        <v>1200</v>
      </c>
      <c r="F453">
        <f>$F$452+1200</f>
        <v>1200</v>
      </c>
      <c r="G453" s="7">
        <v>1</v>
      </c>
      <c r="H453">
        <f t="shared" si="64"/>
        <v>1200</v>
      </c>
      <c r="I453" t="s">
        <v>130</v>
      </c>
    </row>
    <row r="454" spans="1:10" x14ac:dyDescent="0.2">
      <c r="A454" s="20" t="s">
        <v>11</v>
      </c>
      <c r="B454" t="s">
        <v>9</v>
      </c>
      <c r="C454">
        <v>3</v>
      </c>
      <c r="D454" s="19">
        <f t="shared" si="65"/>
        <v>1200</v>
      </c>
      <c r="F454">
        <f t="shared" ref="F454:F455" si="70">$F$452+1200</f>
        <v>1200</v>
      </c>
      <c r="G454" s="7">
        <v>1</v>
      </c>
      <c r="H454">
        <f t="shared" si="64"/>
        <v>1200</v>
      </c>
    </row>
    <row r="455" spans="1:10" x14ac:dyDescent="0.2">
      <c r="A455" s="20" t="s">
        <v>11</v>
      </c>
      <c r="B455" t="s">
        <v>9</v>
      </c>
      <c r="C455">
        <v>4</v>
      </c>
      <c r="D455" s="19">
        <f t="shared" si="65"/>
        <v>1200</v>
      </c>
      <c r="F455">
        <f t="shared" si="70"/>
        <v>1200</v>
      </c>
      <c r="G455" s="7">
        <v>1</v>
      </c>
      <c r="H455">
        <f t="shared" si="64"/>
        <v>1200</v>
      </c>
    </row>
    <row r="456" spans="1:10" x14ac:dyDescent="0.2">
      <c r="A456" s="20" t="s">
        <v>11</v>
      </c>
      <c r="B456" t="s">
        <v>9</v>
      </c>
      <c r="C456">
        <v>5</v>
      </c>
      <c r="D456" s="19">
        <f t="shared" si="65"/>
        <v>2200</v>
      </c>
      <c r="F456">
        <f>$F$452+1200+1000</f>
        <v>2200</v>
      </c>
      <c r="G456" s="7">
        <v>1</v>
      </c>
      <c r="H456">
        <f t="shared" si="64"/>
        <v>2200</v>
      </c>
      <c r="I456" t="s">
        <v>117</v>
      </c>
    </row>
    <row r="457" spans="1:10" x14ac:dyDescent="0.2">
      <c r="A457" s="20" t="s">
        <v>11</v>
      </c>
      <c r="B457" t="s">
        <v>9</v>
      </c>
      <c r="C457">
        <v>6</v>
      </c>
      <c r="D457" s="19">
        <f t="shared" si="65"/>
        <v>2200</v>
      </c>
      <c r="F457">
        <f t="shared" ref="F457:F459" si="71">$F$452+1200+1000</f>
        <v>2200</v>
      </c>
      <c r="G457" s="7">
        <v>1</v>
      </c>
      <c r="H457">
        <f t="shared" si="64"/>
        <v>2200</v>
      </c>
    </row>
    <row r="458" spans="1:10" x14ac:dyDescent="0.2">
      <c r="A458" s="20" t="s">
        <v>11</v>
      </c>
      <c r="B458" t="s">
        <v>9</v>
      </c>
      <c r="C458">
        <v>7</v>
      </c>
      <c r="D458" s="19">
        <f t="shared" si="65"/>
        <v>2200</v>
      </c>
      <c r="F458">
        <f t="shared" si="71"/>
        <v>2200</v>
      </c>
      <c r="G458" s="7">
        <v>1</v>
      </c>
      <c r="H458">
        <f t="shared" si="64"/>
        <v>2200</v>
      </c>
    </row>
    <row r="459" spans="1:10" x14ac:dyDescent="0.2">
      <c r="A459" s="20" t="s">
        <v>11</v>
      </c>
      <c r="B459" t="s">
        <v>9</v>
      </c>
      <c r="C459">
        <v>8</v>
      </c>
      <c r="D459" s="19">
        <f t="shared" si="65"/>
        <v>2200</v>
      </c>
      <c r="F459">
        <f t="shared" si="71"/>
        <v>2200</v>
      </c>
      <c r="G459" s="7">
        <v>1</v>
      </c>
      <c r="H459">
        <f t="shared" si="64"/>
        <v>2200</v>
      </c>
    </row>
    <row r="460" spans="1:10" s="8" customFormat="1" x14ac:dyDescent="0.2">
      <c r="A460" s="21" t="s">
        <v>11</v>
      </c>
      <c r="B460" s="8" t="s">
        <v>10</v>
      </c>
      <c r="C460" s="8">
        <v>1</v>
      </c>
      <c r="D460" s="22">
        <f t="shared" si="65"/>
        <v>730</v>
      </c>
      <c r="F460" s="8">
        <v>730</v>
      </c>
      <c r="G460" s="9">
        <v>1</v>
      </c>
      <c r="H460" s="8">
        <f t="shared" si="64"/>
        <v>730</v>
      </c>
    </row>
    <row r="461" spans="1:10" x14ac:dyDescent="0.2">
      <c r="A461" s="20" t="s">
        <v>11</v>
      </c>
      <c r="B461" t="s">
        <v>10</v>
      </c>
      <c r="C461">
        <v>2</v>
      </c>
      <c r="D461" s="19">
        <f t="shared" si="65"/>
        <v>1930</v>
      </c>
      <c r="F461">
        <f>F$460+1200</f>
        <v>1930</v>
      </c>
      <c r="G461" s="7">
        <v>1</v>
      </c>
      <c r="H461">
        <f t="shared" si="64"/>
        <v>1930</v>
      </c>
      <c r="I461" t="s">
        <v>130</v>
      </c>
    </row>
    <row r="462" spans="1:10" x14ac:dyDescent="0.2">
      <c r="A462" s="20" t="s">
        <v>11</v>
      </c>
      <c r="B462" t="s">
        <v>10</v>
      </c>
      <c r="C462">
        <v>3</v>
      </c>
      <c r="D462" s="19">
        <f t="shared" si="65"/>
        <v>1930</v>
      </c>
      <c r="F462">
        <f t="shared" ref="F462:F463" si="72">F$460+1200</f>
        <v>1930</v>
      </c>
      <c r="G462" s="7">
        <v>1</v>
      </c>
      <c r="H462">
        <f t="shared" si="64"/>
        <v>1930</v>
      </c>
      <c r="J462" t="s">
        <v>156</v>
      </c>
    </row>
    <row r="463" spans="1:10" x14ac:dyDescent="0.2">
      <c r="A463" s="20" t="s">
        <v>11</v>
      </c>
      <c r="B463" t="s">
        <v>10</v>
      </c>
      <c r="C463">
        <v>4</v>
      </c>
      <c r="D463" s="19">
        <f t="shared" si="65"/>
        <v>1930</v>
      </c>
      <c r="F463">
        <f t="shared" si="72"/>
        <v>1930</v>
      </c>
      <c r="G463" s="7">
        <v>1</v>
      </c>
      <c r="H463">
        <f t="shared" si="64"/>
        <v>1930</v>
      </c>
    </row>
    <row r="464" spans="1:10" x14ac:dyDescent="0.2">
      <c r="A464" s="20" t="s">
        <v>11</v>
      </c>
      <c r="B464" t="s">
        <v>10</v>
      </c>
      <c r="C464">
        <v>5</v>
      </c>
      <c r="D464" s="19">
        <f t="shared" si="65"/>
        <v>2930</v>
      </c>
      <c r="F464">
        <f>F$460+1200+1000</f>
        <v>2930</v>
      </c>
      <c r="G464" s="7">
        <v>1</v>
      </c>
      <c r="H464">
        <f t="shared" si="64"/>
        <v>2930</v>
      </c>
      <c r="I464" t="s">
        <v>117</v>
      </c>
      <c r="J464" t="s">
        <v>157</v>
      </c>
    </row>
    <row r="465" spans="1:37" x14ac:dyDescent="0.2">
      <c r="A465" s="20" t="s">
        <v>11</v>
      </c>
      <c r="B465" t="s">
        <v>10</v>
      </c>
      <c r="C465">
        <v>6</v>
      </c>
      <c r="D465" s="19">
        <f t="shared" si="65"/>
        <v>2930</v>
      </c>
      <c r="F465">
        <f t="shared" ref="F465:F467" si="73">F$460+1200+1000</f>
        <v>2930</v>
      </c>
      <c r="G465" s="7">
        <v>1</v>
      </c>
      <c r="H465">
        <f t="shared" si="64"/>
        <v>2930</v>
      </c>
    </row>
    <row r="466" spans="1:37" x14ac:dyDescent="0.2">
      <c r="A466" s="20" t="s">
        <v>11</v>
      </c>
      <c r="B466" t="s">
        <v>10</v>
      </c>
      <c r="C466">
        <v>7</v>
      </c>
      <c r="D466" s="19">
        <f t="shared" si="65"/>
        <v>2930</v>
      </c>
      <c r="F466">
        <f t="shared" si="73"/>
        <v>2930</v>
      </c>
      <c r="G466" s="7">
        <v>1</v>
      </c>
      <c r="H466">
        <f t="shared" si="64"/>
        <v>2930</v>
      </c>
    </row>
    <row r="467" spans="1:37" x14ac:dyDescent="0.2">
      <c r="A467" s="20" t="s">
        <v>11</v>
      </c>
      <c r="B467" t="s">
        <v>10</v>
      </c>
      <c r="C467">
        <v>8</v>
      </c>
      <c r="D467" s="19">
        <f t="shared" si="65"/>
        <v>2930</v>
      </c>
      <c r="F467">
        <f t="shared" si="73"/>
        <v>2930</v>
      </c>
      <c r="G467" s="7">
        <v>1</v>
      </c>
      <c r="H467">
        <f t="shared" si="64"/>
        <v>2930</v>
      </c>
    </row>
    <row r="468" spans="1:37" s="8" customFormat="1" x14ac:dyDescent="0.2">
      <c r="A468" s="21" t="s">
        <v>27</v>
      </c>
      <c r="B468" s="8" t="s">
        <v>30</v>
      </c>
      <c r="C468" s="8">
        <v>1</v>
      </c>
      <c r="D468" s="22">
        <f t="shared" si="65"/>
        <v>0</v>
      </c>
      <c r="F468" s="8">
        <v>0</v>
      </c>
      <c r="G468" s="9">
        <v>1</v>
      </c>
      <c r="H468" s="8">
        <f t="shared" si="64"/>
        <v>0</v>
      </c>
      <c r="J468" s="8" t="s">
        <v>155</v>
      </c>
    </row>
    <row r="469" spans="1:37" x14ac:dyDescent="0.2">
      <c r="A469" s="20" t="s">
        <v>27</v>
      </c>
      <c r="B469" t="s">
        <v>30</v>
      </c>
      <c r="C469">
        <v>2</v>
      </c>
      <c r="D469" s="19">
        <f t="shared" si="65"/>
        <v>0</v>
      </c>
      <c r="F469">
        <v>0</v>
      </c>
      <c r="G469" s="7">
        <v>1</v>
      </c>
      <c r="H469">
        <f t="shared" si="64"/>
        <v>0</v>
      </c>
    </row>
    <row r="470" spans="1:37" x14ac:dyDescent="0.2">
      <c r="A470" s="20" t="s">
        <v>27</v>
      </c>
      <c r="B470" t="s">
        <v>30</v>
      </c>
      <c r="C470">
        <v>3</v>
      </c>
      <c r="D470" s="19">
        <f t="shared" si="65"/>
        <v>0</v>
      </c>
      <c r="F470">
        <v>0</v>
      </c>
      <c r="G470" s="7">
        <v>1</v>
      </c>
      <c r="H470">
        <f t="shared" si="64"/>
        <v>0</v>
      </c>
    </row>
    <row r="471" spans="1:37" x14ac:dyDescent="0.2">
      <c r="A471" s="20" t="s">
        <v>27</v>
      </c>
      <c r="B471" t="s">
        <v>30</v>
      </c>
      <c r="C471">
        <v>4</v>
      </c>
      <c r="D471" s="19">
        <f t="shared" si="65"/>
        <v>0</v>
      </c>
      <c r="F471">
        <v>0</v>
      </c>
      <c r="G471" s="7">
        <v>1</v>
      </c>
      <c r="H471">
        <f t="shared" si="64"/>
        <v>0</v>
      </c>
    </row>
    <row r="472" spans="1:37" x14ac:dyDescent="0.2">
      <c r="A472" s="20" t="s">
        <v>27</v>
      </c>
      <c r="B472" t="s">
        <v>30</v>
      </c>
      <c r="C472">
        <v>5</v>
      </c>
      <c r="D472" s="19">
        <f t="shared" si="65"/>
        <v>0</v>
      </c>
      <c r="F472">
        <v>0</v>
      </c>
      <c r="G472" s="7">
        <v>1</v>
      </c>
      <c r="H472">
        <f t="shared" si="64"/>
        <v>0</v>
      </c>
      <c r="J472" t="s">
        <v>158</v>
      </c>
    </row>
    <row r="473" spans="1:37" x14ac:dyDescent="0.2">
      <c r="A473" s="20" t="s">
        <v>27</v>
      </c>
      <c r="B473" t="s">
        <v>30</v>
      </c>
      <c r="C473">
        <v>6</v>
      </c>
      <c r="D473" s="19">
        <f t="shared" si="65"/>
        <v>0</v>
      </c>
      <c r="F473">
        <v>0</v>
      </c>
      <c r="G473" s="7">
        <v>1</v>
      </c>
      <c r="H473">
        <f t="shared" si="64"/>
        <v>0</v>
      </c>
    </row>
    <row r="474" spans="1:37" x14ac:dyDescent="0.2">
      <c r="A474" s="20" t="s">
        <v>27</v>
      </c>
      <c r="B474" t="s">
        <v>30</v>
      </c>
      <c r="C474">
        <v>7</v>
      </c>
      <c r="D474" s="19">
        <f t="shared" si="65"/>
        <v>0</v>
      </c>
      <c r="F474">
        <v>0</v>
      </c>
      <c r="G474" s="7">
        <v>1</v>
      </c>
      <c r="H474">
        <f t="shared" si="64"/>
        <v>0</v>
      </c>
    </row>
    <row r="475" spans="1:37" x14ac:dyDescent="0.2">
      <c r="A475" s="20" t="s">
        <v>27</v>
      </c>
      <c r="B475" t="s">
        <v>30</v>
      </c>
      <c r="C475">
        <v>8</v>
      </c>
      <c r="D475" s="19">
        <f t="shared" si="65"/>
        <v>0</v>
      </c>
      <c r="F475">
        <v>0</v>
      </c>
      <c r="G475" s="7">
        <v>1</v>
      </c>
      <c r="H475">
        <f t="shared" si="64"/>
        <v>0</v>
      </c>
    </row>
    <row r="476" spans="1:37" x14ac:dyDescent="0.2">
      <c r="A476" s="21" t="s">
        <v>30</v>
      </c>
      <c r="B476" s="8" t="s">
        <v>36</v>
      </c>
      <c r="C476" s="8">
        <v>1</v>
      </c>
      <c r="D476" s="22">
        <f t="shared" si="65"/>
        <v>1500</v>
      </c>
      <c r="E476" s="8"/>
      <c r="F476" s="8">
        <v>1500</v>
      </c>
      <c r="G476" s="9">
        <v>1</v>
      </c>
      <c r="H476" s="8">
        <f t="shared" si="64"/>
        <v>1500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 spans="1:37" x14ac:dyDescent="0.2">
      <c r="A477" s="20" t="s">
        <v>30</v>
      </c>
      <c r="B477" t="s">
        <v>36</v>
      </c>
      <c r="C477">
        <v>2</v>
      </c>
      <c r="D477" s="19">
        <f t="shared" si="65"/>
        <v>1500</v>
      </c>
      <c r="F477">
        <v>1500</v>
      </c>
      <c r="G477" s="7">
        <v>1</v>
      </c>
      <c r="H477">
        <f t="shared" si="64"/>
        <v>1500</v>
      </c>
    </row>
    <row r="478" spans="1:37" x14ac:dyDescent="0.2">
      <c r="A478" s="20" t="s">
        <v>30</v>
      </c>
      <c r="B478" t="s">
        <v>36</v>
      </c>
      <c r="C478">
        <v>3</v>
      </c>
      <c r="D478" s="19">
        <f t="shared" si="65"/>
        <v>1500</v>
      </c>
      <c r="F478">
        <v>1500</v>
      </c>
      <c r="G478" s="7">
        <v>1</v>
      </c>
      <c r="H478">
        <f t="shared" si="64"/>
        <v>1500</v>
      </c>
    </row>
    <row r="479" spans="1:37" x14ac:dyDescent="0.2">
      <c r="A479" s="20" t="s">
        <v>30</v>
      </c>
      <c r="B479" t="s">
        <v>36</v>
      </c>
      <c r="C479">
        <v>4</v>
      </c>
      <c r="D479" s="19">
        <f t="shared" si="65"/>
        <v>1500</v>
      </c>
      <c r="F479">
        <v>1500</v>
      </c>
      <c r="G479" s="7">
        <v>1</v>
      </c>
      <c r="H479">
        <f t="shared" si="64"/>
        <v>1500</v>
      </c>
    </row>
    <row r="480" spans="1:37" x14ac:dyDescent="0.2">
      <c r="A480" s="20" t="s">
        <v>30</v>
      </c>
      <c r="B480" t="s">
        <v>36</v>
      </c>
      <c r="C480">
        <v>5</v>
      </c>
      <c r="D480" s="19">
        <f t="shared" si="65"/>
        <v>1500</v>
      </c>
      <c r="F480">
        <v>1500</v>
      </c>
      <c r="G480" s="7">
        <v>1</v>
      </c>
      <c r="H480">
        <f t="shared" si="64"/>
        <v>1500</v>
      </c>
    </row>
    <row r="481" spans="1:9" x14ac:dyDescent="0.2">
      <c r="A481" s="20" t="s">
        <v>30</v>
      </c>
      <c r="B481" t="s">
        <v>36</v>
      </c>
      <c r="C481">
        <v>6</v>
      </c>
      <c r="D481" s="19">
        <f t="shared" si="65"/>
        <v>1500</v>
      </c>
      <c r="F481">
        <v>1500</v>
      </c>
      <c r="G481" s="7">
        <v>1</v>
      </c>
      <c r="H481">
        <f t="shared" si="64"/>
        <v>1500</v>
      </c>
    </row>
    <row r="482" spans="1:9" x14ac:dyDescent="0.2">
      <c r="A482" s="20" t="s">
        <v>30</v>
      </c>
      <c r="B482" t="s">
        <v>36</v>
      </c>
      <c r="C482">
        <v>7</v>
      </c>
      <c r="D482" s="19">
        <f t="shared" si="65"/>
        <v>1500</v>
      </c>
      <c r="F482">
        <v>1500</v>
      </c>
      <c r="G482" s="7">
        <v>1</v>
      </c>
      <c r="H482">
        <f t="shared" si="64"/>
        <v>1500</v>
      </c>
    </row>
    <row r="483" spans="1:9" x14ac:dyDescent="0.2">
      <c r="A483" s="20" t="s">
        <v>30</v>
      </c>
      <c r="B483" t="s">
        <v>36</v>
      </c>
      <c r="C483">
        <v>8</v>
      </c>
      <c r="D483" s="19">
        <f t="shared" si="65"/>
        <v>1500</v>
      </c>
      <c r="F483">
        <v>1500</v>
      </c>
      <c r="G483" s="7">
        <v>1</v>
      </c>
      <c r="H483">
        <f t="shared" si="64"/>
        <v>1500</v>
      </c>
    </row>
    <row r="484" spans="1:9" s="8" customFormat="1" x14ac:dyDescent="0.2">
      <c r="A484" s="21" t="s">
        <v>23</v>
      </c>
      <c r="B484" s="8" t="s">
        <v>36</v>
      </c>
      <c r="C484" s="8">
        <v>1</v>
      </c>
      <c r="D484" s="22">
        <f t="shared" si="65"/>
        <v>500</v>
      </c>
      <c r="F484" s="8">
        <v>500</v>
      </c>
      <c r="G484" s="9">
        <v>1</v>
      </c>
      <c r="H484" s="8">
        <f t="shared" si="64"/>
        <v>500</v>
      </c>
    </row>
    <row r="485" spans="1:9" x14ac:dyDescent="0.2">
      <c r="A485" s="20" t="s">
        <v>23</v>
      </c>
      <c r="B485" t="s">
        <v>36</v>
      </c>
      <c r="C485">
        <v>2</v>
      </c>
      <c r="D485" s="19">
        <f t="shared" si="65"/>
        <v>1000</v>
      </c>
      <c r="F485">
        <v>1000</v>
      </c>
      <c r="G485" s="7">
        <v>1</v>
      </c>
      <c r="H485">
        <f t="shared" si="64"/>
        <v>1000</v>
      </c>
      <c r="I485" t="s">
        <v>159</v>
      </c>
    </row>
    <row r="486" spans="1:9" x14ac:dyDescent="0.2">
      <c r="A486" s="20" t="s">
        <v>23</v>
      </c>
      <c r="B486" t="s">
        <v>36</v>
      </c>
      <c r="C486">
        <v>3</v>
      </c>
      <c r="D486" s="19">
        <f t="shared" si="65"/>
        <v>1000</v>
      </c>
      <c r="F486">
        <v>1000</v>
      </c>
      <c r="G486" s="7">
        <v>1</v>
      </c>
      <c r="H486">
        <f t="shared" si="64"/>
        <v>1000</v>
      </c>
    </row>
    <row r="487" spans="1:9" x14ac:dyDescent="0.2">
      <c r="A487" s="20" t="s">
        <v>23</v>
      </c>
      <c r="B487" t="s">
        <v>36</v>
      </c>
      <c r="C487">
        <v>4</v>
      </c>
      <c r="D487" s="19">
        <f t="shared" si="65"/>
        <v>1000</v>
      </c>
      <c r="F487">
        <v>1000</v>
      </c>
      <c r="G487" s="7">
        <v>1</v>
      </c>
      <c r="H487">
        <f t="shared" si="64"/>
        <v>1000</v>
      </c>
    </row>
    <row r="488" spans="1:9" x14ac:dyDescent="0.2">
      <c r="A488" s="20" t="s">
        <v>23</v>
      </c>
      <c r="B488" t="s">
        <v>36</v>
      </c>
      <c r="C488">
        <v>5</v>
      </c>
      <c r="D488" s="19">
        <f t="shared" si="65"/>
        <v>1700</v>
      </c>
      <c r="F488">
        <f>$F$487+700</f>
        <v>1700</v>
      </c>
      <c r="G488" s="7">
        <v>1</v>
      </c>
      <c r="H488">
        <f t="shared" si="64"/>
        <v>1700</v>
      </c>
      <c r="I488" t="s">
        <v>160</v>
      </c>
    </row>
    <row r="489" spans="1:9" x14ac:dyDescent="0.2">
      <c r="A489" s="20" t="s">
        <v>23</v>
      </c>
      <c r="B489" t="s">
        <v>36</v>
      </c>
      <c r="C489">
        <v>6</v>
      </c>
      <c r="D489" s="19">
        <f t="shared" si="65"/>
        <v>1700</v>
      </c>
      <c r="F489">
        <f t="shared" ref="F489:F491" si="74">$F$487+700</f>
        <v>1700</v>
      </c>
      <c r="G489" s="7">
        <v>1</v>
      </c>
      <c r="H489">
        <f t="shared" si="64"/>
        <v>1700</v>
      </c>
    </row>
    <row r="490" spans="1:9" x14ac:dyDescent="0.2">
      <c r="A490" s="20" t="s">
        <v>23</v>
      </c>
      <c r="B490" t="s">
        <v>36</v>
      </c>
      <c r="C490">
        <v>7</v>
      </c>
      <c r="D490" s="19">
        <f t="shared" si="65"/>
        <v>1700</v>
      </c>
      <c r="F490">
        <f t="shared" si="74"/>
        <v>1700</v>
      </c>
      <c r="G490" s="7">
        <v>1</v>
      </c>
      <c r="H490">
        <f t="shared" si="64"/>
        <v>1700</v>
      </c>
    </row>
    <row r="491" spans="1:9" x14ac:dyDescent="0.2">
      <c r="A491" s="20" t="s">
        <v>23</v>
      </c>
      <c r="B491" t="s">
        <v>36</v>
      </c>
      <c r="C491">
        <v>8</v>
      </c>
      <c r="D491" s="19">
        <f t="shared" si="65"/>
        <v>1700</v>
      </c>
      <c r="F491">
        <f t="shared" si="74"/>
        <v>1700</v>
      </c>
      <c r="G491" s="7">
        <v>1</v>
      </c>
      <c r="H491">
        <f t="shared" si="64"/>
        <v>1700</v>
      </c>
    </row>
    <row r="492" spans="1:9" s="8" customFormat="1" x14ac:dyDescent="0.2">
      <c r="A492" s="21" t="s">
        <v>27</v>
      </c>
      <c r="B492" s="8" t="s">
        <v>36</v>
      </c>
      <c r="C492" s="8">
        <v>1</v>
      </c>
      <c r="D492" s="22">
        <f t="shared" si="65"/>
        <v>700</v>
      </c>
      <c r="F492" s="8">
        <v>700</v>
      </c>
      <c r="G492" s="9">
        <v>1</v>
      </c>
      <c r="H492" s="8">
        <f t="shared" ref="H492:H514" si="75">F492*G492</f>
        <v>700</v>
      </c>
    </row>
    <row r="493" spans="1:9" x14ac:dyDescent="0.2">
      <c r="A493" s="20" t="s">
        <v>27</v>
      </c>
      <c r="B493" t="s">
        <v>36</v>
      </c>
      <c r="C493">
        <v>2</v>
      </c>
      <c r="D493" s="19">
        <f t="shared" ref="D493:D556" si="76">H493</f>
        <v>700</v>
      </c>
      <c r="F493">
        <v>700</v>
      </c>
      <c r="G493" s="7">
        <v>1</v>
      </c>
      <c r="H493">
        <f t="shared" si="75"/>
        <v>700</v>
      </c>
    </row>
    <row r="494" spans="1:9" x14ac:dyDescent="0.2">
      <c r="A494" s="20" t="s">
        <v>27</v>
      </c>
      <c r="B494" t="s">
        <v>36</v>
      </c>
      <c r="C494">
        <v>3</v>
      </c>
      <c r="D494" s="19">
        <f t="shared" si="76"/>
        <v>700</v>
      </c>
      <c r="F494">
        <v>700</v>
      </c>
      <c r="G494" s="7">
        <v>1</v>
      </c>
      <c r="H494">
        <f t="shared" si="75"/>
        <v>700</v>
      </c>
    </row>
    <row r="495" spans="1:9" x14ac:dyDescent="0.2">
      <c r="A495" s="20" t="s">
        <v>27</v>
      </c>
      <c r="B495" t="s">
        <v>36</v>
      </c>
      <c r="C495">
        <v>4</v>
      </c>
      <c r="D495" s="19">
        <f t="shared" si="76"/>
        <v>700</v>
      </c>
      <c r="F495">
        <v>700</v>
      </c>
      <c r="G495" s="7">
        <v>1</v>
      </c>
      <c r="H495">
        <f t="shared" si="75"/>
        <v>700</v>
      </c>
    </row>
    <row r="496" spans="1:9" x14ac:dyDescent="0.2">
      <c r="A496" s="20" t="s">
        <v>27</v>
      </c>
      <c r="B496" t="s">
        <v>36</v>
      </c>
      <c r="C496">
        <v>5</v>
      </c>
      <c r="D496" s="19">
        <f t="shared" si="76"/>
        <v>700</v>
      </c>
      <c r="F496">
        <v>700</v>
      </c>
      <c r="G496" s="7">
        <v>1</v>
      </c>
      <c r="H496">
        <f t="shared" si="75"/>
        <v>700</v>
      </c>
    </row>
    <row r="497" spans="1:10" x14ac:dyDescent="0.2">
      <c r="A497" s="20" t="s">
        <v>27</v>
      </c>
      <c r="B497" t="s">
        <v>36</v>
      </c>
      <c r="C497">
        <v>6</v>
      </c>
      <c r="D497" s="19">
        <f t="shared" si="76"/>
        <v>700</v>
      </c>
      <c r="F497">
        <v>700</v>
      </c>
      <c r="G497" s="7">
        <v>1</v>
      </c>
      <c r="H497">
        <f t="shared" si="75"/>
        <v>700</v>
      </c>
    </row>
    <row r="498" spans="1:10" x14ac:dyDescent="0.2">
      <c r="A498" s="20" t="s">
        <v>27</v>
      </c>
      <c r="B498" t="s">
        <v>36</v>
      </c>
      <c r="C498">
        <v>7</v>
      </c>
      <c r="D498" s="19">
        <f t="shared" si="76"/>
        <v>700</v>
      </c>
      <c r="F498">
        <v>700</v>
      </c>
      <c r="G498" s="7">
        <v>1</v>
      </c>
      <c r="H498">
        <f t="shared" si="75"/>
        <v>700</v>
      </c>
    </row>
    <row r="499" spans="1:10" x14ac:dyDescent="0.2">
      <c r="A499" s="20" t="s">
        <v>27</v>
      </c>
      <c r="B499" t="s">
        <v>36</v>
      </c>
      <c r="C499">
        <v>8</v>
      </c>
      <c r="D499" s="19">
        <f t="shared" si="76"/>
        <v>700</v>
      </c>
      <c r="F499">
        <v>700</v>
      </c>
      <c r="G499" s="7">
        <v>1</v>
      </c>
      <c r="H499">
        <f t="shared" si="75"/>
        <v>700</v>
      </c>
    </row>
    <row r="500" spans="1:10" s="8" customFormat="1" x14ac:dyDescent="0.2">
      <c r="A500" s="21" t="s">
        <v>14</v>
      </c>
      <c r="B500" s="8" t="s">
        <v>21</v>
      </c>
      <c r="C500" s="8">
        <v>1</v>
      </c>
      <c r="D500" s="22">
        <f t="shared" si="76"/>
        <v>800</v>
      </c>
      <c r="F500" s="8">
        <v>800</v>
      </c>
      <c r="G500" s="9">
        <v>1</v>
      </c>
      <c r="H500" s="8">
        <f t="shared" si="75"/>
        <v>800</v>
      </c>
      <c r="J500" s="8" t="s">
        <v>161</v>
      </c>
    </row>
    <row r="501" spans="1:10" x14ac:dyDescent="0.2">
      <c r="A501" s="20" t="s">
        <v>14</v>
      </c>
      <c r="B501" t="s">
        <v>21</v>
      </c>
      <c r="C501">
        <v>2</v>
      </c>
      <c r="D501" s="19">
        <f t="shared" si="76"/>
        <v>800</v>
      </c>
      <c r="F501">
        <v>800</v>
      </c>
      <c r="G501" s="7">
        <v>1</v>
      </c>
      <c r="H501">
        <f t="shared" si="75"/>
        <v>800</v>
      </c>
    </row>
    <row r="502" spans="1:10" x14ac:dyDescent="0.2">
      <c r="A502" s="20" t="s">
        <v>14</v>
      </c>
      <c r="B502" t="s">
        <v>21</v>
      </c>
      <c r="C502">
        <v>3</v>
      </c>
      <c r="D502" s="19">
        <f t="shared" si="76"/>
        <v>2300</v>
      </c>
      <c r="F502">
        <f>F$501+1500</f>
        <v>2300</v>
      </c>
      <c r="G502" s="7">
        <v>1</v>
      </c>
      <c r="H502">
        <f t="shared" si="75"/>
        <v>2300</v>
      </c>
      <c r="I502" t="s">
        <v>122</v>
      </c>
    </row>
    <row r="503" spans="1:10" x14ac:dyDescent="0.2">
      <c r="A503" s="20" t="s">
        <v>14</v>
      </c>
      <c r="B503" t="s">
        <v>21</v>
      </c>
      <c r="C503">
        <v>4</v>
      </c>
      <c r="D503" s="19">
        <f t="shared" si="76"/>
        <v>2300</v>
      </c>
      <c r="F503">
        <f>F$501+1500</f>
        <v>2300</v>
      </c>
      <c r="G503" s="7">
        <v>1</v>
      </c>
      <c r="H503">
        <f t="shared" si="75"/>
        <v>2300</v>
      </c>
    </row>
    <row r="504" spans="1:10" x14ac:dyDescent="0.2">
      <c r="A504" s="20" t="s">
        <v>14</v>
      </c>
      <c r="B504" t="s">
        <v>21</v>
      </c>
      <c r="C504">
        <v>5</v>
      </c>
      <c r="D504" s="19">
        <f t="shared" si="76"/>
        <v>2300</v>
      </c>
      <c r="F504">
        <f>F$501+1500</f>
        <v>2300</v>
      </c>
      <c r="G504" s="7">
        <v>1</v>
      </c>
      <c r="H504">
        <f t="shared" si="75"/>
        <v>2300</v>
      </c>
    </row>
    <row r="505" spans="1:10" x14ac:dyDescent="0.2">
      <c r="A505" s="20" t="s">
        <v>14</v>
      </c>
      <c r="B505" t="s">
        <v>21</v>
      </c>
      <c r="C505">
        <v>6</v>
      </c>
      <c r="D505" s="19">
        <f t="shared" si="76"/>
        <v>2300</v>
      </c>
      <c r="F505">
        <f t="shared" ref="F505:F507" si="77">F$501+1500</f>
        <v>2300</v>
      </c>
      <c r="G505" s="7">
        <v>1</v>
      </c>
      <c r="H505">
        <f t="shared" si="75"/>
        <v>2300</v>
      </c>
    </row>
    <row r="506" spans="1:10" x14ac:dyDescent="0.2">
      <c r="A506" s="20" t="s">
        <v>14</v>
      </c>
      <c r="B506" t="s">
        <v>21</v>
      </c>
      <c r="C506">
        <v>7</v>
      </c>
      <c r="D506" s="19">
        <f t="shared" si="76"/>
        <v>2300</v>
      </c>
      <c r="F506">
        <f t="shared" si="77"/>
        <v>2300</v>
      </c>
      <c r="G506" s="7">
        <v>1</v>
      </c>
      <c r="H506">
        <f t="shared" si="75"/>
        <v>2300</v>
      </c>
    </row>
    <row r="507" spans="1:10" x14ac:dyDescent="0.2">
      <c r="A507" s="20" t="s">
        <v>14</v>
      </c>
      <c r="B507" t="s">
        <v>21</v>
      </c>
      <c r="C507">
        <v>8</v>
      </c>
      <c r="D507" s="19">
        <f t="shared" si="76"/>
        <v>2300</v>
      </c>
      <c r="F507">
        <f t="shared" si="77"/>
        <v>2300</v>
      </c>
      <c r="G507" s="7">
        <v>1</v>
      </c>
      <c r="H507">
        <f t="shared" si="75"/>
        <v>2300</v>
      </c>
    </row>
    <row r="508" spans="1:10" s="8" customFormat="1" x14ac:dyDescent="0.2">
      <c r="A508" s="23" t="s">
        <v>26</v>
      </c>
      <c r="B508" s="8" t="s">
        <v>18</v>
      </c>
      <c r="C508" s="8">
        <v>1</v>
      </c>
      <c r="D508" s="22">
        <f t="shared" si="76"/>
        <v>723</v>
      </c>
      <c r="F508" s="8">
        <v>723</v>
      </c>
      <c r="G508" s="9">
        <v>1</v>
      </c>
      <c r="H508" s="8">
        <f t="shared" si="75"/>
        <v>723</v>
      </c>
      <c r="J508" s="8" t="s">
        <v>96</v>
      </c>
    </row>
    <row r="509" spans="1:10" x14ac:dyDescent="0.2">
      <c r="A509" s="24" t="s">
        <v>26</v>
      </c>
      <c r="B509" t="s">
        <v>18</v>
      </c>
      <c r="C509">
        <v>2</v>
      </c>
      <c r="D509" s="19">
        <f t="shared" si="76"/>
        <v>723</v>
      </c>
      <c r="F509">
        <v>723</v>
      </c>
      <c r="G509" s="7">
        <v>1</v>
      </c>
      <c r="H509">
        <f t="shared" si="75"/>
        <v>723</v>
      </c>
    </row>
    <row r="510" spans="1:10" x14ac:dyDescent="0.2">
      <c r="A510" s="24" t="s">
        <v>26</v>
      </c>
      <c r="B510" t="s">
        <v>18</v>
      </c>
      <c r="C510">
        <v>3</v>
      </c>
      <c r="D510" s="19">
        <f t="shared" si="76"/>
        <v>723</v>
      </c>
      <c r="F510">
        <v>723</v>
      </c>
      <c r="G510" s="7">
        <v>1</v>
      </c>
      <c r="H510">
        <f t="shared" si="75"/>
        <v>723</v>
      </c>
    </row>
    <row r="511" spans="1:10" x14ac:dyDescent="0.2">
      <c r="A511" s="24" t="s">
        <v>26</v>
      </c>
      <c r="B511" t="s">
        <v>18</v>
      </c>
      <c r="C511">
        <v>4</v>
      </c>
      <c r="D511" s="19">
        <f t="shared" si="76"/>
        <v>723</v>
      </c>
      <c r="F511">
        <v>723</v>
      </c>
      <c r="G511" s="7">
        <v>1</v>
      </c>
      <c r="H511">
        <f t="shared" si="75"/>
        <v>723</v>
      </c>
    </row>
    <row r="512" spans="1:10" x14ac:dyDescent="0.2">
      <c r="A512" s="24" t="s">
        <v>26</v>
      </c>
      <c r="B512" t="s">
        <v>18</v>
      </c>
      <c r="C512">
        <v>5</v>
      </c>
      <c r="D512" s="19">
        <f t="shared" si="76"/>
        <v>723</v>
      </c>
      <c r="F512">
        <v>723</v>
      </c>
      <c r="G512" s="7">
        <v>1</v>
      </c>
      <c r="H512">
        <f t="shared" si="75"/>
        <v>723</v>
      </c>
    </row>
    <row r="513" spans="1:10" x14ac:dyDescent="0.2">
      <c r="A513" s="24" t="s">
        <v>26</v>
      </c>
      <c r="B513" t="s">
        <v>18</v>
      </c>
      <c r="C513">
        <v>6</v>
      </c>
      <c r="D513" s="19">
        <f t="shared" si="76"/>
        <v>723</v>
      </c>
      <c r="F513">
        <v>723</v>
      </c>
      <c r="G513" s="7">
        <v>1</v>
      </c>
      <c r="H513">
        <f t="shared" si="75"/>
        <v>723</v>
      </c>
    </row>
    <row r="514" spans="1:10" x14ac:dyDescent="0.2">
      <c r="A514" s="24" t="s">
        <v>26</v>
      </c>
      <c r="B514" t="s">
        <v>18</v>
      </c>
      <c r="C514">
        <v>7</v>
      </c>
      <c r="D514" s="19">
        <f t="shared" si="76"/>
        <v>723</v>
      </c>
      <c r="F514">
        <v>723</v>
      </c>
      <c r="G514" s="7">
        <v>1</v>
      </c>
      <c r="H514">
        <f t="shared" si="75"/>
        <v>723</v>
      </c>
    </row>
    <row r="515" spans="1:10" x14ac:dyDescent="0.2">
      <c r="A515" s="24" t="s">
        <v>26</v>
      </c>
      <c r="B515" t="s">
        <v>18</v>
      </c>
      <c r="C515">
        <v>8</v>
      </c>
      <c r="D515" s="19">
        <f t="shared" si="76"/>
        <v>723</v>
      </c>
      <c r="F515">
        <v>723</v>
      </c>
      <c r="G515" s="7">
        <v>1</v>
      </c>
      <c r="H515">
        <f>F515*G515</f>
        <v>723</v>
      </c>
    </row>
    <row r="516" spans="1:10" s="8" customFormat="1" x14ac:dyDescent="0.2">
      <c r="A516" s="23" t="s">
        <v>26</v>
      </c>
      <c r="B516" s="11" t="s">
        <v>37</v>
      </c>
      <c r="C516" s="8">
        <v>1</v>
      </c>
      <c r="D516" s="22">
        <f t="shared" si="76"/>
        <v>3500</v>
      </c>
      <c r="F516" s="8">
        <v>3500</v>
      </c>
      <c r="G516" s="9">
        <v>1</v>
      </c>
      <c r="H516" s="8">
        <f>F516*G516</f>
        <v>3500</v>
      </c>
      <c r="J516" s="8" t="s">
        <v>96</v>
      </c>
    </row>
    <row r="517" spans="1:10" x14ac:dyDescent="0.2">
      <c r="A517" s="24" t="s">
        <v>26</v>
      </c>
      <c r="B517" s="25" t="s">
        <v>37</v>
      </c>
      <c r="C517">
        <v>2</v>
      </c>
      <c r="D517" s="19">
        <f t="shared" si="76"/>
        <v>3500</v>
      </c>
      <c r="F517">
        <v>3500</v>
      </c>
      <c r="G517" s="7">
        <v>1</v>
      </c>
      <c r="H517">
        <f>G517*F517</f>
        <v>3500</v>
      </c>
    </row>
    <row r="518" spans="1:10" x14ac:dyDescent="0.2">
      <c r="A518" s="24" t="s">
        <v>26</v>
      </c>
      <c r="B518" s="25" t="s">
        <v>37</v>
      </c>
      <c r="C518">
        <v>3</v>
      </c>
      <c r="D518" s="19">
        <f t="shared" si="76"/>
        <v>4200</v>
      </c>
      <c r="F518">
        <v>3500</v>
      </c>
      <c r="G518" s="7">
        <v>1.2</v>
      </c>
      <c r="H518">
        <f t="shared" ref="H518:H531" si="78">G518*F518</f>
        <v>4200</v>
      </c>
      <c r="I518" s="5" t="s">
        <v>162</v>
      </c>
    </row>
    <row r="519" spans="1:10" x14ac:dyDescent="0.2">
      <c r="A519" s="24" t="s">
        <v>26</v>
      </c>
      <c r="B519" s="25" t="s">
        <v>37</v>
      </c>
      <c r="C519">
        <v>4</v>
      </c>
      <c r="D519" s="19">
        <f t="shared" si="76"/>
        <v>4200</v>
      </c>
      <c r="F519">
        <v>3500</v>
      </c>
      <c r="G519" s="7">
        <v>1.2</v>
      </c>
      <c r="H519">
        <f t="shared" si="78"/>
        <v>4200</v>
      </c>
    </row>
    <row r="520" spans="1:10" x14ac:dyDescent="0.2">
      <c r="A520" s="24" t="s">
        <v>26</v>
      </c>
      <c r="B520" s="25" t="s">
        <v>37</v>
      </c>
      <c r="C520">
        <v>5</v>
      </c>
      <c r="D520" s="19">
        <f t="shared" si="76"/>
        <v>4200</v>
      </c>
      <c r="F520">
        <v>3500</v>
      </c>
      <c r="G520" s="7">
        <v>1.2</v>
      </c>
      <c r="H520">
        <f t="shared" si="78"/>
        <v>4200</v>
      </c>
    </row>
    <row r="521" spans="1:10" x14ac:dyDescent="0.2">
      <c r="A521" s="24" t="s">
        <v>26</v>
      </c>
      <c r="B521" s="25" t="s">
        <v>37</v>
      </c>
      <c r="C521">
        <v>6</v>
      </c>
      <c r="D521" s="19">
        <f t="shared" si="76"/>
        <v>4200</v>
      </c>
      <c r="F521">
        <v>3500</v>
      </c>
      <c r="G521" s="7">
        <v>1.2</v>
      </c>
      <c r="H521">
        <f t="shared" si="78"/>
        <v>4200</v>
      </c>
    </row>
    <row r="522" spans="1:10" x14ac:dyDescent="0.2">
      <c r="A522" s="24" t="s">
        <v>26</v>
      </c>
      <c r="B522" s="25" t="s">
        <v>37</v>
      </c>
      <c r="C522">
        <v>7</v>
      </c>
      <c r="D522" s="19">
        <f t="shared" si="76"/>
        <v>4200</v>
      </c>
      <c r="F522">
        <v>3500</v>
      </c>
      <c r="G522" s="7">
        <v>1.2</v>
      </c>
      <c r="H522">
        <f t="shared" si="78"/>
        <v>4200</v>
      </c>
    </row>
    <row r="523" spans="1:10" x14ac:dyDescent="0.2">
      <c r="A523" s="24" t="s">
        <v>26</v>
      </c>
      <c r="B523" s="25" t="s">
        <v>37</v>
      </c>
      <c r="C523">
        <v>8</v>
      </c>
      <c r="D523" s="19">
        <f t="shared" si="76"/>
        <v>4200</v>
      </c>
      <c r="F523">
        <v>3500</v>
      </c>
      <c r="G523" s="7">
        <v>1.2</v>
      </c>
      <c r="H523">
        <f t="shared" si="78"/>
        <v>4200</v>
      </c>
    </row>
    <row r="524" spans="1:10" s="8" customFormat="1" x14ac:dyDescent="0.2">
      <c r="A524" s="23" t="s">
        <v>39</v>
      </c>
      <c r="B524" s="11" t="s">
        <v>37</v>
      </c>
      <c r="C524" s="8">
        <v>1</v>
      </c>
      <c r="D524" s="22">
        <f t="shared" si="76"/>
        <v>500</v>
      </c>
      <c r="F524" s="8">
        <v>500</v>
      </c>
      <c r="G524" s="9">
        <v>1</v>
      </c>
      <c r="H524" s="8">
        <f>F524*G524</f>
        <v>500</v>
      </c>
      <c r="J524" s="8" t="s">
        <v>96</v>
      </c>
    </row>
    <row r="525" spans="1:10" x14ac:dyDescent="0.2">
      <c r="A525" s="24" t="s">
        <v>39</v>
      </c>
      <c r="B525" s="25" t="s">
        <v>37</v>
      </c>
      <c r="C525">
        <v>2</v>
      </c>
      <c r="D525" s="19">
        <f t="shared" si="76"/>
        <v>500</v>
      </c>
      <c r="F525">
        <v>500</v>
      </c>
      <c r="G525" s="7">
        <v>1</v>
      </c>
      <c r="H525">
        <f t="shared" si="78"/>
        <v>500</v>
      </c>
    </row>
    <row r="526" spans="1:10" x14ac:dyDescent="0.2">
      <c r="A526" s="24" t="s">
        <v>39</v>
      </c>
      <c r="B526" s="25" t="s">
        <v>37</v>
      </c>
      <c r="C526">
        <v>3</v>
      </c>
      <c r="D526" s="19">
        <f t="shared" si="76"/>
        <v>600</v>
      </c>
      <c r="F526">
        <v>500</v>
      </c>
      <c r="G526" s="7">
        <v>1.2</v>
      </c>
      <c r="H526">
        <f t="shared" si="78"/>
        <v>600</v>
      </c>
      <c r="I526" s="5" t="s">
        <v>162</v>
      </c>
    </row>
    <row r="527" spans="1:10" x14ac:dyDescent="0.2">
      <c r="A527" s="24" t="s">
        <v>39</v>
      </c>
      <c r="B527" s="25" t="s">
        <v>37</v>
      </c>
      <c r="C527">
        <v>4</v>
      </c>
      <c r="D527" s="19">
        <f t="shared" si="76"/>
        <v>600</v>
      </c>
      <c r="F527">
        <v>500</v>
      </c>
      <c r="G527" s="7">
        <v>1.2</v>
      </c>
      <c r="H527">
        <f t="shared" si="78"/>
        <v>600</v>
      </c>
    </row>
    <row r="528" spans="1:10" x14ac:dyDescent="0.2">
      <c r="A528" s="24" t="s">
        <v>39</v>
      </c>
      <c r="B528" s="25" t="s">
        <v>37</v>
      </c>
      <c r="C528">
        <v>5</v>
      </c>
      <c r="D528" s="19">
        <f t="shared" si="76"/>
        <v>600</v>
      </c>
      <c r="F528">
        <v>500</v>
      </c>
      <c r="G528" s="7">
        <v>1.2</v>
      </c>
      <c r="H528">
        <f t="shared" si="78"/>
        <v>600</v>
      </c>
    </row>
    <row r="529" spans="1:10" x14ac:dyDescent="0.2">
      <c r="A529" s="24" t="s">
        <v>39</v>
      </c>
      <c r="B529" s="25" t="s">
        <v>37</v>
      </c>
      <c r="C529">
        <v>6</v>
      </c>
      <c r="D529" s="19">
        <f t="shared" si="76"/>
        <v>600</v>
      </c>
      <c r="F529">
        <v>500</v>
      </c>
      <c r="G529" s="7">
        <v>1.2</v>
      </c>
      <c r="H529">
        <f t="shared" si="78"/>
        <v>600</v>
      </c>
    </row>
    <row r="530" spans="1:10" x14ac:dyDescent="0.2">
      <c r="A530" s="24" t="s">
        <v>39</v>
      </c>
      <c r="B530" s="25" t="s">
        <v>37</v>
      </c>
      <c r="C530">
        <v>7</v>
      </c>
      <c r="D530" s="19">
        <f t="shared" si="76"/>
        <v>600</v>
      </c>
      <c r="F530">
        <v>500</v>
      </c>
      <c r="G530" s="7">
        <v>1.2</v>
      </c>
      <c r="H530">
        <f t="shared" si="78"/>
        <v>600</v>
      </c>
    </row>
    <row r="531" spans="1:10" x14ac:dyDescent="0.2">
      <c r="A531" s="24" t="s">
        <v>39</v>
      </c>
      <c r="B531" s="25" t="s">
        <v>37</v>
      </c>
      <c r="C531">
        <v>8</v>
      </c>
      <c r="D531" s="19">
        <f t="shared" si="76"/>
        <v>600</v>
      </c>
      <c r="F531">
        <v>500</v>
      </c>
      <c r="G531" s="7">
        <v>1.2</v>
      </c>
      <c r="H531">
        <f t="shared" si="78"/>
        <v>600</v>
      </c>
    </row>
    <row r="532" spans="1:10" s="8" customFormat="1" x14ac:dyDescent="0.2">
      <c r="A532" s="23" t="s">
        <v>38</v>
      </c>
      <c r="B532" s="11" t="s">
        <v>37</v>
      </c>
      <c r="C532" s="8">
        <v>1</v>
      </c>
      <c r="D532" s="22">
        <f t="shared" si="76"/>
        <v>3900</v>
      </c>
      <c r="F532" s="8">
        <v>3900</v>
      </c>
      <c r="G532" s="9">
        <v>1</v>
      </c>
      <c r="H532" s="8">
        <f>G532*F532</f>
        <v>3900</v>
      </c>
      <c r="J532" s="8" t="s">
        <v>96</v>
      </c>
    </row>
    <row r="533" spans="1:10" x14ac:dyDescent="0.2">
      <c r="A533" s="24" t="s">
        <v>38</v>
      </c>
      <c r="B533" s="25" t="s">
        <v>37</v>
      </c>
      <c r="C533">
        <v>2</v>
      </c>
      <c r="D533" s="19">
        <f t="shared" si="76"/>
        <v>3900</v>
      </c>
      <c r="F533">
        <v>3900</v>
      </c>
      <c r="G533" s="7">
        <v>1</v>
      </c>
      <c r="H533">
        <f t="shared" ref="H533:H546" si="79">G533*F533</f>
        <v>3900</v>
      </c>
    </row>
    <row r="534" spans="1:10" x14ac:dyDescent="0.2">
      <c r="A534" s="24" t="s">
        <v>38</v>
      </c>
      <c r="B534" s="25" t="s">
        <v>37</v>
      </c>
      <c r="C534">
        <v>3</v>
      </c>
      <c r="D534" s="19">
        <f t="shared" si="76"/>
        <v>4680</v>
      </c>
      <c r="F534">
        <v>3900</v>
      </c>
      <c r="G534" s="7">
        <v>1.2</v>
      </c>
      <c r="H534">
        <f t="shared" si="79"/>
        <v>4680</v>
      </c>
      <c r="I534" s="5" t="s">
        <v>162</v>
      </c>
    </row>
    <row r="535" spans="1:10" x14ac:dyDescent="0.2">
      <c r="A535" s="24" t="s">
        <v>38</v>
      </c>
      <c r="B535" s="25" t="s">
        <v>37</v>
      </c>
      <c r="C535">
        <v>4</v>
      </c>
      <c r="D535" s="19">
        <f t="shared" si="76"/>
        <v>4680</v>
      </c>
      <c r="F535">
        <v>3900</v>
      </c>
      <c r="G535" s="7">
        <v>1.2</v>
      </c>
      <c r="H535">
        <f t="shared" si="79"/>
        <v>4680</v>
      </c>
    </row>
    <row r="536" spans="1:10" x14ac:dyDescent="0.2">
      <c r="A536" s="24" t="s">
        <v>38</v>
      </c>
      <c r="B536" s="25" t="s">
        <v>37</v>
      </c>
      <c r="C536">
        <v>5</v>
      </c>
      <c r="D536" s="19">
        <f t="shared" si="76"/>
        <v>4680</v>
      </c>
      <c r="F536">
        <v>3900</v>
      </c>
      <c r="G536" s="7">
        <v>1.2</v>
      </c>
      <c r="H536">
        <f t="shared" si="79"/>
        <v>4680</v>
      </c>
    </row>
    <row r="537" spans="1:10" x14ac:dyDescent="0.2">
      <c r="A537" s="24" t="s">
        <v>38</v>
      </c>
      <c r="B537" s="25" t="s">
        <v>37</v>
      </c>
      <c r="C537">
        <v>6</v>
      </c>
      <c r="D537" s="19">
        <f t="shared" si="76"/>
        <v>4680</v>
      </c>
      <c r="F537">
        <v>3900</v>
      </c>
      <c r="G537" s="7">
        <v>1.2</v>
      </c>
      <c r="H537">
        <f t="shared" si="79"/>
        <v>4680</v>
      </c>
    </row>
    <row r="538" spans="1:10" x14ac:dyDescent="0.2">
      <c r="A538" s="24" t="s">
        <v>38</v>
      </c>
      <c r="B538" s="25" t="s">
        <v>37</v>
      </c>
      <c r="C538">
        <v>7</v>
      </c>
      <c r="D538" s="19">
        <f t="shared" si="76"/>
        <v>4680</v>
      </c>
      <c r="F538">
        <v>3900</v>
      </c>
      <c r="G538" s="7">
        <v>1.2</v>
      </c>
      <c r="H538">
        <f t="shared" si="79"/>
        <v>4680</v>
      </c>
    </row>
    <row r="539" spans="1:10" x14ac:dyDescent="0.2">
      <c r="A539" s="24" t="s">
        <v>38</v>
      </c>
      <c r="B539" s="25" t="s">
        <v>37</v>
      </c>
      <c r="C539">
        <v>8</v>
      </c>
      <c r="D539" s="19">
        <f t="shared" si="76"/>
        <v>4680</v>
      </c>
      <c r="F539">
        <v>3900</v>
      </c>
      <c r="G539" s="7">
        <v>1.2</v>
      </c>
      <c r="H539">
        <f t="shared" si="79"/>
        <v>4680</v>
      </c>
    </row>
    <row r="540" spans="1:10" s="8" customFormat="1" x14ac:dyDescent="0.2">
      <c r="A540" s="21" t="s">
        <v>27</v>
      </c>
      <c r="B540" s="11" t="s">
        <v>37</v>
      </c>
      <c r="C540" s="8">
        <v>1</v>
      </c>
      <c r="D540" s="22">
        <f t="shared" si="76"/>
        <v>2145</v>
      </c>
      <c r="F540" s="8">
        <v>2145</v>
      </c>
      <c r="G540" s="9">
        <v>1</v>
      </c>
      <c r="H540" s="8">
        <f t="shared" si="79"/>
        <v>2145</v>
      </c>
      <c r="J540" s="8" t="s">
        <v>96</v>
      </c>
    </row>
    <row r="541" spans="1:10" x14ac:dyDescent="0.2">
      <c r="A541" s="20" t="s">
        <v>27</v>
      </c>
      <c r="B541" s="25" t="s">
        <v>37</v>
      </c>
      <c r="C541">
        <v>2</v>
      </c>
      <c r="D541" s="19">
        <f t="shared" si="76"/>
        <v>2145</v>
      </c>
      <c r="F541">
        <v>2145</v>
      </c>
      <c r="G541" s="7">
        <v>1</v>
      </c>
      <c r="H541">
        <f t="shared" si="79"/>
        <v>2145</v>
      </c>
    </row>
    <row r="542" spans="1:10" x14ac:dyDescent="0.2">
      <c r="A542" s="20" t="s">
        <v>27</v>
      </c>
      <c r="B542" s="25" t="s">
        <v>37</v>
      </c>
      <c r="C542">
        <v>3</v>
      </c>
      <c r="D542" s="19">
        <f t="shared" si="76"/>
        <v>3645</v>
      </c>
      <c r="F542">
        <f t="shared" ref="F542:F543" si="80">$F$540+1500</f>
        <v>3645</v>
      </c>
      <c r="G542" s="7">
        <v>1</v>
      </c>
      <c r="H542">
        <f t="shared" si="79"/>
        <v>3645</v>
      </c>
    </row>
    <row r="543" spans="1:10" x14ac:dyDescent="0.2">
      <c r="A543" s="20" t="s">
        <v>27</v>
      </c>
      <c r="B543" s="25" t="s">
        <v>37</v>
      </c>
      <c r="C543">
        <v>4</v>
      </c>
      <c r="D543" s="19">
        <f t="shared" si="76"/>
        <v>3645</v>
      </c>
      <c r="F543">
        <f t="shared" si="80"/>
        <v>3645</v>
      </c>
      <c r="G543" s="7">
        <v>1</v>
      </c>
      <c r="H543">
        <f t="shared" si="79"/>
        <v>3645</v>
      </c>
    </row>
    <row r="544" spans="1:10" x14ac:dyDescent="0.2">
      <c r="A544" s="20" t="s">
        <v>27</v>
      </c>
      <c r="B544" s="25" t="s">
        <v>37</v>
      </c>
      <c r="C544">
        <v>5</v>
      </c>
      <c r="D544" s="19">
        <f t="shared" si="76"/>
        <v>3645</v>
      </c>
      <c r="F544">
        <f>$F$540+1500</f>
        <v>3645</v>
      </c>
      <c r="G544" s="7">
        <v>1</v>
      </c>
      <c r="H544">
        <f t="shared" si="79"/>
        <v>3645</v>
      </c>
    </row>
    <row r="545" spans="1:10" x14ac:dyDescent="0.2">
      <c r="A545" s="20" t="s">
        <v>27</v>
      </c>
      <c r="B545" s="25" t="s">
        <v>37</v>
      </c>
      <c r="C545">
        <v>6</v>
      </c>
      <c r="D545" s="19">
        <f t="shared" si="76"/>
        <v>3645</v>
      </c>
      <c r="F545">
        <f t="shared" ref="F545:F547" si="81">2145+1500</f>
        <v>3645</v>
      </c>
      <c r="G545" s="7">
        <v>1</v>
      </c>
      <c r="H545">
        <f t="shared" si="79"/>
        <v>3645</v>
      </c>
    </row>
    <row r="546" spans="1:10" x14ac:dyDescent="0.2">
      <c r="A546" s="20" t="s">
        <v>27</v>
      </c>
      <c r="B546" s="25" t="s">
        <v>37</v>
      </c>
      <c r="C546">
        <v>7</v>
      </c>
      <c r="D546" s="19">
        <f t="shared" si="76"/>
        <v>3645</v>
      </c>
      <c r="F546">
        <f t="shared" si="81"/>
        <v>3645</v>
      </c>
      <c r="G546" s="7">
        <v>1</v>
      </c>
      <c r="H546">
        <f t="shared" si="79"/>
        <v>3645</v>
      </c>
    </row>
    <row r="547" spans="1:10" x14ac:dyDescent="0.2">
      <c r="A547" s="20" t="s">
        <v>27</v>
      </c>
      <c r="B547" s="25" t="s">
        <v>37</v>
      </c>
      <c r="C547">
        <v>8</v>
      </c>
      <c r="D547" s="19">
        <f t="shared" si="76"/>
        <v>3645</v>
      </c>
      <c r="F547">
        <f t="shared" si="81"/>
        <v>3645</v>
      </c>
      <c r="G547" s="7">
        <v>1</v>
      </c>
      <c r="H547">
        <f>G547*F547</f>
        <v>3645</v>
      </c>
    </row>
    <row r="548" spans="1:10" s="8" customFormat="1" x14ac:dyDescent="0.2">
      <c r="A548" s="23" t="s">
        <v>38</v>
      </c>
      <c r="B548" s="11" t="s">
        <v>26</v>
      </c>
      <c r="C548" s="8">
        <v>1</v>
      </c>
      <c r="D548" s="22">
        <f t="shared" ref="D548:D555" si="82">H548</f>
        <v>600</v>
      </c>
      <c r="F548" s="8">
        <v>600</v>
      </c>
      <c r="G548" s="9">
        <v>1</v>
      </c>
      <c r="H548" s="8">
        <f>F548*G548</f>
        <v>600</v>
      </c>
      <c r="J548" s="8" t="s">
        <v>96</v>
      </c>
    </row>
    <row r="549" spans="1:10" x14ac:dyDescent="0.2">
      <c r="A549" s="24" t="s">
        <v>38</v>
      </c>
      <c r="B549" s="25" t="s">
        <v>26</v>
      </c>
      <c r="C549">
        <v>2</v>
      </c>
      <c r="D549" s="19">
        <f t="shared" si="82"/>
        <v>600</v>
      </c>
      <c r="F549">
        <v>600</v>
      </c>
      <c r="G549" s="7">
        <v>1</v>
      </c>
      <c r="H549">
        <f t="shared" ref="H549:H555" si="83">F549*G549</f>
        <v>600</v>
      </c>
    </row>
    <row r="550" spans="1:10" x14ac:dyDescent="0.2">
      <c r="A550" s="24" t="s">
        <v>38</v>
      </c>
      <c r="B550" s="25" t="s">
        <v>26</v>
      </c>
      <c r="C550">
        <v>3</v>
      </c>
      <c r="D550" s="19">
        <f t="shared" si="82"/>
        <v>720</v>
      </c>
      <c r="F550">
        <v>600</v>
      </c>
      <c r="G550" s="7">
        <v>1.2</v>
      </c>
      <c r="H550">
        <f t="shared" si="83"/>
        <v>720</v>
      </c>
      <c r="I550" s="5" t="s">
        <v>162</v>
      </c>
    </row>
    <row r="551" spans="1:10" x14ac:dyDescent="0.2">
      <c r="A551" s="24" t="s">
        <v>38</v>
      </c>
      <c r="B551" s="25" t="s">
        <v>26</v>
      </c>
      <c r="C551">
        <v>4</v>
      </c>
      <c r="D551" s="19">
        <f t="shared" si="82"/>
        <v>720</v>
      </c>
      <c r="F551">
        <v>600</v>
      </c>
      <c r="G551" s="7">
        <v>1.2</v>
      </c>
      <c r="H551">
        <f t="shared" si="83"/>
        <v>720</v>
      </c>
    </row>
    <row r="552" spans="1:10" x14ac:dyDescent="0.2">
      <c r="A552" s="24" t="s">
        <v>38</v>
      </c>
      <c r="B552" s="25" t="s">
        <v>26</v>
      </c>
      <c r="C552">
        <v>5</v>
      </c>
      <c r="D552" s="19">
        <f t="shared" si="82"/>
        <v>720</v>
      </c>
      <c r="F552">
        <v>600</v>
      </c>
      <c r="G552" s="7">
        <v>1.2</v>
      </c>
      <c r="H552">
        <f t="shared" si="83"/>
        <v>720</v>
      </c>
    </row>
    <row r="553" spans="1:10" x14ac:dyDescent="0.2">
      <c r="A553" s="24" t="s">
        <v>38</v>
      </c>
      <c r="B553" s="25" t="s">
        <v>26</v>
      </c>
      <c r="C553">
        <v>6</v>
      </c>
      <c r="D553" s="19">
        <f t="shared" si="82"/>
        <v>720</v>
      </c>
      <c r="F553">
        <v>600</v>
      </c>
      <c r="G553" s="7">
        <v>1.2</v>
      </c>
      <c r="H553">
        <f t="shared" si="83"/>
        <v>720</v>
      </c>
    </row>
    <row r="554" spans="1:10" x14ac:dyDescent="0.2">
      <c r="A554" s="24" t="s">
        <v>38</v>
      </c>
      <c r="B554" s="25" t="s">
        <v>26</v>
      </c>
      <c r="C554">
        <v>7</v>
      </c>
      <c r="D554" s="19">
        <f t="shared" si="82"/>
        <v>720</v>
      </c>
      <c r="F554">
        <v>600</v>
      </c>
      <c r="G554" s="7">
        <v>1.2</v>
      </c>
      <c r="H554">
        <f t="shared" si="83"/>
        <v>720</v>
      </c>
    </row>
    <row r="555" spans="1:10" x14ac:dyDescent="0.2">
      <c r="A555" s="24" t="s">
        <v>38</v>
      </c>
      <c r="B555" s="25" t="s">
        <v>26</v>
      </c>
      <c r="C555">
        <v>8</v>
      </c>
      <c r="D555" s="19">
        <f t="shared" si="82"/>
        <v>720</v>
      </c>
      <c r="F555">
        <v>600</v>
      </c>
      <c r="G555" s="7">
        <v>1.2</v>
      </c>
      <c r="H555">
        <f t="shared" si="83"/>
        <v>720</v>
      </c>
    </row>
    <row r="556" spans="1:10" s="8" customFormat="1" x14ac:dyDescent="0.2">
      <c r="A556" s="23" t="s">
        <v>33</v>
      </c>
      <c r="B556" s="11" t="s">
        <v>39</v>
      </c>
      <c r="C556" s="8">
        <v>1</v>
      </c>
      <c r="D556" s="22">
        <f t="shared" si="76"/>
        <v>1200</v>
      </c>
      <c r="F556" s="8">
        <v>1200</v>
      </c>
      <c r="G556" s="9">
        <v>1</v>
      </c>
      <c r="H556" s="8">
        <f>F556*G556</f>
        <v>1200</v>
      </c>
      <c r="J556" s="8" t="s">
        <v>96</v>
      </c>
    </row>
    <row r="557" spans="1:10" x14ac:dyDescent="0.2">
      <c r="A557" s="24" t="s">
        <v>33</v>
      </c>
      <c r="B557" s="25" t="s">
        <v>39</v>
      </c>
      <c r="C557">
        <v>2</v>
      </c>
      <c r="D557" s="19">
        <f t="shared" ref="D557:D620" si="84">H557</f>
        <v>1200</v>
      </c>
      <c r="F557">
        <v>1200</v>
      </c>
      <c r="G557" s="7">
        <v>1</v>
      </c>
      <c r="H557">
        <f>G557*F557</f>
        <v>1200</v>
      </c>
    </row>
    <row r="558" spans="1:10" x14ac:dyDescent="0.2">
      <c r="A558" s="24" t="s">
        <v>33</v>
      </c>
      <c r="B558" s="25" t="s">
        <v>39</v>
      </c>
      <c r="C558">
        <v>3</v>
      </c>
      <c r="D558" s="19">
        <f t="shared" si="84"/>
        <v>1440</v>
      </c>
      <c r="F558">
        <v>1200</v>
      </c>
      <c r="G558" s="7">
        <v>1.2</v>
      </c>
      <c r="H558">
        <f t="shared" ref="H558:H563" si="85">G558*F558</f>
        <v>1440</v>
      </c>
      <c r="I558" s="5" t="s">
        <v>162</v>
      </c>
    </row>
    <row r="559" spans="1:10" x14ac:dyDescent="0.2">
      <c r="A559" s="24" t="s">
        <v>33</v>
      </c>
      <c r="B559" s="25" t="s">
        <v>39</v>
      </c>
      <c r="C559">
        <v>4</v>
      </c>
      <c r="D559" s="19">
        <f t="shared" si="84"/>
        <v>1440</v>
      </c>
      <c r="F559">
        <v>1200</v>
      </c>
      <c r="G559" s="7">
        <v>1.2</v>
      </c>
      <c r="H559">
        <f t="shared" si="85"/>
        <v>1440</v>
      </c>
    </row>
    <row r="560" spans="1:10" x14ac:dyDescent="0.2">
      <c r="A560" s="24" t="s">
        <v>33</v>
      </c>
      <c r="B560" s="25" t="s">
        <v>39</v>
      </c>
      <c r="C560">
        <v>5</v>
      </c>
      <c r="D560" s="19">
        <f t="shared" si="84"/>
        <v>1440</v>
      </c>
      <c r="F560">
        <v>1200</v>
      </c>
      <c r="G560" s="7">
        <v>1.2</v>
      </c>
      <c r="H560">
        <f t="shared" si="85"/>
        <v>1440</v>
      </c>
    </row>
    <row r="561" spans="1:10" x14ac:dyDescent="0.2">
      <c r="A561" s="24" t="s">
        <v>33</v>
      </c>
      <c r="B561" s="25" t="s">
        <v>39</v>
      </c>
      <c r="C561">
        <v>6</v>
      </c>
      <c r="D561" s="19">
        <f t="shared" si="84"/>
        <v>1440</v>
      </c>
      <c r="F561">
        <v>1200</v>
      </c>
      <c r="G561" s="7">
        <v>1.2</v>
      </c>
      <c r="H561">
        <f t="shared" si="85"/>
        <v>1440</v>
      </c>
    </row>
    <row r="562" spans="1:10" x14ac:dyDescent="0.2">
      <c r="A562" s="24" t="s">
        <v>33</v>
      </c>
      <c r="B562" s="25" t="s">
        <v>39</v>
      </c>
      <c r="C562">
        <v>7</v>
      </c>
      <c r="D562" s="19">
        <f t="shared" si="84"/>
        <v>1440</v>
      </c>
      <c r="F562">
        <v>1200</v>
      </c>
      <c r="G562" s="7">
        <v>1.2</v>
      </c>
      <c r="H562">
        <f t="shared" si="85"/>
        <v>1440</v>
      </c>
    </row>
    <row r="563" spans="1:10" x14ac:dyDescent="0.2">
      <c r="A563" s="24" t="s">
        <v>33</v>
      </c>
      <c r="B563" s="25" t="s">
        <v>39</v>
      </c>
      <c r="C563">
        <v>8</v>
      </c>
      <c r="D563" s="19">
        <f t="shared" si="84"/>
        <v>1440</v>
      </c>
      <c r="F563">
        <v>1200</v>
      </c>
      <c r="G563" s="7">
        <v>1.2</v>
      </c>
      <c r="H563">
        <f t="shared" si="85"/>
        <v>1440</v>
      </c>
    </row>
    <row r="564" spans="1:10" s="8" customFormat="1" x14ac:dyDescent="0.2">
      <c r="A564" s="23" t="s">
        <v>38</v>
      </c>
      <c r="B564" s="11" t="s">
        <v>39</v>
      </c>
      <c r="C564" s="8">
        <v>1</v>
      </c>
      <c r="D564" s="22">
        <f t="shared" si="84"/>
        <v>500</v>
      </c>
      <c r="F564" s="8">
        <v>500</v>
      </c>
      <c r="G564" s="9">
        <v>1</v>
      </c>
      <c r="H564" s="8">
        <f>G564*F564</f>
        <v>500</v>
      </c>
      <c r="J564" s="8" t="s">
        <v>96</v>
      </c>
    </row>
    <row r="565" spans="1:10" x14ac:dyDescent="0.2">
      <c r="A565" s="24" t="s">
        <v>38</v>
      </c>
      <c r="B565" s="25" t="s">
        <v>39</v>
      </c>
      <c r="C565">
        <v>2</v>
      </c>
      <c r="D565" s="19">
        <f t="shared" si="84"/>
        <v>500</v>
      </c>
      <c r="F565">
        <v>500</v>
      </c>
      <c r="G565" s="7">
        <v>1</v>
      </c>
      <c r="H565">
        <f>G565*F565</f>
        <v>500</v>
      </c>
    </row>
    <row r="566" spans="1:10" x14ac:dyDescent="0.2">
      <c r="A566" s="24" t="s">
        <v>38</v>
      </c>
      <c r="B566" s="25" t="s">
        <v>39</v>
      </c>
      <c r="C566">
        <v>3</v>
      </c>
      <c r="D566" s="19">
        <f t="shared" si="84"/>
        <v>600</v>
      </c>
      <c r="F566">
        <v>500</v>
      </c>
      <c r="G566" s="7">
        <v>1.2</v>
      </c>
      <c r="H566">
        <f t="shared" ref="H566:H571" si="86">G566*F566</f>
        <v>600</v>
      </c>
      <c r="I566" s="5" t="s">
        <v>162</v>
      </c>
    </row>
    <row r="567" spans="1:10" x14ac:dyDescent="0.2">
      <c r="A567" s="24" t="s">
        <v>38</v>
      </c>
      <c r="B567" s="25" t="s">
        <v>39</v>
      </c>
      <c r="C567">
        <v>4</v>
      </c>
      <c r="D567" s="19">
        <f t="shared" si="84"/>
        <v>600</v>
      </c>
      <c r="F567">
        <v>500</v>
      </c>
      <c r="G567" s="7">
        <v>1.2</v>
      </c>
      <c r="H567">
        <f t="shared" si="86"/>
        <v>600</v>
      </c>
    </row>
    <row r="568" spans="1:10" x14ac:dyDescent="0.2">
      <c r="A568" s="24" t="s">
        <v>38</v>
      </c>
      <c r="B568" s="25" t="s">
        <v>39</v>
      </c>
      <c r="C568">
        <v>5</v>
      </c>
      <c r="D568" s="19">
        <f t="shared" si="84"/>
        <v>600</v>
      </c>
      <c r="F568">
        <v>500</v>
      </c>
      <c r="G568" s="7">
        <v>1.2</v>
      </c>
      <c r="H568">
        <f t="shared" si="86"/>
        <v>600</v>
      </c>
    </row>
    <row r="569" spans="1:10" x14ac:dyDescent="0.2">
      <c r="A569" s="24" t="s">
        <v>38</v>
      </c>
      <c r="B569" s="25" t="s">
        <v>39</v>
      </c>
      <c r="C569">
        <v>6</v>
      </c>
      <c r="D569" s="19">
        <f t="shared" si="84"/>
        <v>600</v>
      </c>
      <c r="F569">
        <v>500</v>
      </c>
      <c r="G569" s="7">
        <v>1.2</v>
      </c>
      <c r="H569">
        <f t="shared" si="86"/>
        <v>600</v>
      </c>
    </row>
    <row r="570" spans="1:10" x14ac:dyDescent="0.2">
      <c r="A570" s="24" t="s">
        <v>38</v>
      </c>
      <c r="B570" s="25" t="s">
        <v>39</v>
      </c>
      <c r="C570">
        <v>7</v>
      </c>
      <c r="D570" s="19">
        <f t="shared" si="84"/>
        <v>600</v>
      </c>
      <c r="F570">
        <v>500</v>
      </c>
      <c r="G570" s="7">
        <v>1.2</v>
      </c>
      <c r="H570">
        <f t="shared" si="86"/>
        <v>600</v>
      </c>
    </row>
    <row r="571" spans="1:10" x14ac:dyDescent="0.2">
      <c r="A571" s="24" t="s">
        <v>38</v>
      </c>
      <c r="B571" s="25" t="s">
        <v>39</v>
      </c>
      <c r="C571">
        <v>8</v>
      </c>
      <c r="D571" s="19">
        <f t="shared" si="84"/>
        <v>600</v>
      </c>
      <c r="F571">
        <v>500</v>
      </c>
      <c r="G571" s="7">
        <v>1.2</v>
      </c>
      <c r="H571">
        <f t="shared" si="86"/>
        <v>600</v>
      </c>
    </row>
    <row r="572" spans="1:10" s="8" customFormat="1" x14ac:dyDescent="0.2">
      <c r="A572" s="21" t="s">
        <v>27</v>
      </c>
      <c r="B572" s="11" t="s">
        <v>39</v>
      </c>
      <c r="C572" s="8">
        <v>1</v>
      </c>
      <c r="D572" s="22">
        <f t="shared" si="84"/>
        <v>1000</v>
      </c>
      <c r="F572" s="8">
        <v>1000</v>
      </c>
      <c r="G572" s="9">
        <v>1</v>
      </c>
      <c r="H572" s="8">
        <f>G572*F572</f>
        <v>1000</v>
      </c>
    </row>
    <row r="573" spans="1:10" x14ac:dyDescent="0.2">
      <c r="A573" s="20" t="s">
        <v>27</v>
      </c>
      <c r="B573" s="25" t="s">
        <v>39</v>
      </c>
      <c r="C573">
        <v>2</v>
      </c>
      <c r="D573" s="19">
        <f t="shared" si="84"/>
        <v>1000</v>
      </c>
      <c r="F573">
        <v>1000</v>
      </c>
      <c r="G573" s="7">
        <v>1</v>
      </c>
      <c r="H573">
        <f t="shared" ref="H573:H636" si="87">G573*F573</f>
        <v>1000</v>
      </c>
    </row>
    <row r="574" spans="1:10" x14ac:dyDescent="0.2">
      <c r="A574" s="20" t="s">
        <v>27</v>
      </c>
      <c r="B574" s="25" t="s">
        <v>39</v>
      </c>
      <c r="C574">
        <v>3</v>
      </c>
      <c r="D574" s="19">
        <f t="shared" si="84"/>
        <v>2500</v>
      </c>
      <c r="F574">
        <f t="shared" ref="F574:F575" si="88">1000+1500</f>
        <v>2500</v>
      </c>
      <c r="G574" s="7">
        <v>1</v>
      </c>
      <c r="H574">
        <f t="shared" si="87"/>
        <v>2500</v>
      </c>
    </row>
    <row r="575" spans="1:10" x14ac:dyDescent="0.2">
      <c r="A575" s="20" t="s">
        <v>27</v>
      </c>
      <c r="B575" s="25" t="s">
        <v>39</v>
      </c>
      <c r="C575">
        <v>4</v>
      </c>
      <c r="D575" s="19">
        <f t="shared" si="84"/>
        <v>2500</v>
      </c>
      <c r="F575">
        <f t="shared" si="88"/>
        <v>2500</v>
      </c>
      <c r="G575" s="7">
        <v>1</v>
      </c>
      <c r="H575">
        <f t="shared" si="87"/>
        <v>2500</v>
      </c>
    </row>
    <row r="576" spans="1:10" x14ac:dyDescent="0.2">
      <c r="A576" s="20" t="s">
        <v>27</v>
      </c>
      <c r="B576" s="25" t="s">
        <v>39</v>
      </c>
      <c r="C576">
        <v>5</v>
      </c>
      <c r="D576" s="19">
        <f t="shared" si="84"/>
        <v>2500</v>
      </c>
      <c r="F576">
        <f>1000+1500</f>
        <v>2500</v>
      </c>
      <c r="G576" s="7">
        <v>1</v>
      </c>
      <c r="H576">
        <f t="shared" si="87"/>
        <v>2500</v>
      </c>
    </row>
    <row r="577" spans="1:9" x14ac:dyDescent="0.2">
      <c r="A577" s="20" t="s">
        <v>27</v>
      </c>
      <c r="B577" s="25" t="s">
        <v>39</v>
      </c>
      <c r="C577">
        <v>6</v>
      </c>
      <c r="D577" s="19">
        <f t="shared" si="84"/>
        <v>2500</v>
      </c>
      <c r="F577">
        <f t="shared" ref="F577:F579" si="89">1000+1500</f>
        <v>2500</v>
      </c>
      <c r="G577" s="7">
        <v>1</v>
      </c>
      <c r="H577">
        <f t="shared" si="87"/>
        <v>2500</v>
      </c>
    </row>
    <row r="578" spans="1:9" x14ac:dyDescent="0.2">
      <c r="A578" s="20" t="s">
        <v>27</v>
      </c>
      <c r="B578" s="25" t="s">
        <v>39</v>
      </c>
      <c r="C578">
        <v>7</v>
      </c>
      <c r="D578" s="19">
        <f t="shared" si="84"/>
        <v>2500</v>
      </c>
      <c r="F578">
        <f t="shared" si="89"/>
        <v>2500</v>
      </c>
      <c r="G578" s="7">
        <v>1</v>
      </c>
      <c r="H578">
        <f t="shared" si="87"/>
        <v>2500</v>
      </c>
    </row>
    <row r="579" spans="1:9" x14ac:dyDescent="0.2">
      <c r="A579" s="20" t="s">
        <v>27</v>
      </c>
      <c r="B579" s="25" t="s">
        <v>39</v>
      </c>
      <c r="C579">
        <v>8</v>
      </c>
      <c r="D579" s="19">
        <f t="shared" si="84"/>
        <v>2500</v>
      </c>
      <c r="F579">
        <f t="shared" si="89"/>
        <v>2500</v>
      </c>
      <c r="G579" s="7">
        <v>1</v>
      </c>
      <c r="H579">
        <f t="shared" si="87"/>
        <v>2500</v>
      </c>
    </row>
    <row r="580" spans="1:9" s="8" customFormat="1" x14ac:dyDescent="0.2">
      <c r="A580" s="21" t="s">
        <v>27</v>
      </c>
      <c r="B580" s="11" t="s">
        <v>33</v>
      </c>
      <c r="C580" s="8">
        <v>1</v>
      </c>
      <c r="D580" s="22">
        <f t="shared" si="84"/>
        <v>1000</v>
      </c>
      <c r="F580" s="8">
        <v>1000</v>
      </c>
      <c r="G580" s="9">
        <v>1</v>
      </c>
      <c r="H580" s="8">
        <f t="shared" si="87"/>
        <v>1000</v>
      </c>
    </row>
    <row r="581" spans="1:9" x14ac:dyDescent="0.2">
      <c r="A581" s="20" t="s">
        <v>27</v>
      </c>
      <c r="B581" s="25" t="s">
        <v>33</v>
      </c>
      <c r="C581">
        <v>2</v>
      </c>
      <c r="D581" s="19">
        <f t="shared" si="84"/>
        <v>1000</v>
      </c>
      <c r="F581">
        <v>1000</v>
      </c>
      <c r="G581" s="7">
        <v>1</v>
      </c>
      <c r="H581">
        <f t="shared" si="87"/>
        <v>1000</v>
      </c>
    </row>
    <row r="582" spans="1:9" x14ac:dyDescent="0.2">
      <c r="A582" s="20" t="s">
        <v>27</v>
      </c>
      <c r="B582" s="25" t="s">
        <v>33</v>
      </c>
      <c r="C582">
        <v>3</v>
      </c>
      <c r="D582" s="19">
        <f t="shared" si="84"/>
        <v>4000</v>
      </c>
      <c r="F582">
        <f>$F$580+3000</f>
        <v>4000</v>
      </c>
      <c r="G582" s="7">
        <v>1</v>
      </c>
      <c r="H582">
        <f t="shared" si="87"/>
        <v>4000</v>
      </c>
    </row>
    <row r="583" spans="1:9" x14ac:dyDescent="0.2">
      <c r="A583" s="20" t="s">
        <v>27</v>
      </c>
      <c r="B583" s="25" t="s">
        <v>33</v>
      </c>
      <c r="C583">
        <v>4</v>
      </c>
      <c r="D583" s="19">
        <f t="shared" si="84"/>
        <v>4000</v>
      </c>
      <c r="F583">
        <f t="shared" ref="F583:F587" si="90">$F$580+3000</f>
        <v>4000</v>
      </c>
      <c r="G583" s="7">
        <v>1</v>
      </c>
      <c r="H583">
        <f t="shared" si="87"/>
        <v>4000</v>
      </c>
    </row>
    <row r="584" spans="1:9" x14ac:dyDescent="0.2">
      <c r="A584" s="20" t="s">
        <v>27</v>
      </c>
      <c r="B584" s="25" t="s">
        <v>33</v>
      </c>
      <c r="C584">
        <v>5</v>
      </c>
      <c r="D584" s="19">
        <f t="shared" si="84"/>
        <v>4000</v>
      </c>
      <c r="F584">
        <f t="shared" si="90"/>
        <v>4000</v>
      </c>
      <c r="G584" s="7">
        <v>1</v>
      </c>
      <c r="H584">
        <f t="shared" si="87"/>
        <v>4000</v>
      </c>
    </row>
    <row r="585" spans="1:9" x14ac:dyDescent="0.2">
      <c r="A585" s="20" t="s">
        <v>27</v>
      </c>
      <c r="B585" s="25" t="s">
        <v>33</v>
      </c>
      <c r="C585">
        <v>6</v>
      </c>
      <c r="D585" s="19">
        <f t="shared" si="84"/>
        <v>4000</v>
      </c>
      <c r="F585">
        <f t="shared" si="90"/>
        <v>4000</v>
      </c>
      <c r="G585" s="7">
        <v>1</v>
      </c>
      <c r="H585">
        <f t="shared" si="87"/>
        <v>4000</v>
      </c>
    </row>
    <row r="586" spans="1:9" x14ac:dyDescent="0.2">
      <c r="A586" s="20" t="s">
        <v>27</v>
      </c>
      <c r="B586" s="25" t="s">
        <v>33</v>
      </c>
      <c r="C586">
        <v>7</v>
      </c>
      <c r="D586" s="19">
        <f t="shared" si="84"/>
        <v>4000</v>
      </c>
      <c r="F586">
        <f t="shared" si="90"/>
        <v>4000</v>
      </c>
      <c r="G586" s="7">
        <v>1</v>
      </c>
      <c r="H586">
        <f t="shared" si="87"/>
        <v>4000</v>
      </c>
    </row>
    <row r="587" spans="1:9" x14ac:dyDescent="0.2">
      <c r="A587" s="20" t="s">
        <v>27</v>
      </c>
      <c r="B587" s="25" t="s">
        <v>33</v>
      </c>
      <c r="C587">
        <v>8</v>
      </c>
      <c r="D587" s="19">
        <f t="shared" si="84"/>
        <v>4000</v>
      </c>
      <c r="F587">
        <f t="shared" si="90"/>
        <v>4000</v>
      </c>
      <c r="G587" s="7">
        <v>1</v>
      </c>
      <c r="H587">
        <f t="shared" si="87"/>
        <v>4000</v>
      </c>
    </row>
    <row r="588" spans="1:9" s="8" customFormat="1" x14ac:dyDescent="0.2">
      <c r="A588" s="21" t="s">
        <v>24</v>
      </c>
      <c r="B588" s="8" t="s">
        <v>23</v>
      </c>
      <c r="C588" s="8">
        <v>1</v>
      </c>
      <c r="D588" s="22">
        <f t="shared" si="84"/>
        <v>990</v>
      </c>
      <c r="F588" s="8">
        <v>990</v>
      </c>
      <c r="G588" s="9">
        <v>1</v>
      </c>
      <c r="H588" s="8">
        <f t="shared" si="87"/>
        <v>990</v>
      </c>
    </row>
    <row r="589" spans="1:9" x14ac:dyDescent="0.2">
      <c r="A589" s="20" t="s">
        <v>24</v>
      </c>
      <c r="B589" t="s">
        <v>23</v>
      </c>
      <c r="C589">
        <v>2</v>
      </c>
      <c r="D589" s="19">
        <f t="shared" si="84"/>
        <v>990</v>
      </c>
      <c r="F589">
        <v>990</v>
      </c>
      <c r="G589" s="7">
        <v>1</v>
      </c>
      <c r="H589">
        <f t="shared" si="87"/>
        <v>990</v>
      </c>
    </row>
    <row r="590" spans="1:9" x14ac:dyDescent="0.2">
      <c r="A590" s="20" t="s">
        <v>24</v>
      </c>
      <c r="B590" t="s">
        <v>23</v>
      </c>
      <c r="C590">
        <v>3</v>
      </c>
      <c r="D590" s="19">
        <f t="shared" si="84"/>
        <v>990</v>
      </c>
      <c r="F590">
        <v>990</v>
      </c>
      <c r="G590" s="7">
        <v>1</v>
      </c>
      <c r="H590">
        <f t="shared" si="87"/>
        <v>990</v>
      </c>
    </row>
    <row r="591" spans="1:9" x14ac:dyDescent="0.2">
      <c r="A591" s="20" t="s">
        <v>24</v>
      </c>
      <c r="B591" t="s">
        <v>23</v>
      </c>
      <c r="C591">
        <v>4</v>
      </c>
      <c r="D591" s="19">
        <f t="shared" si="84"/>
        <v>990</v>
      </c>
      <c r="F591">
        <v>990</v>
      </c>
      <c r="G591" s="7">
        <v>1</v>
      </c>
      <c r="H591">
        <f t="shared" si="87"/>
        <v>990</v>
      </c>
    </row>
    <row r="592" spans="1:9" x14ac:dyDescent="0.2">
      <c r="A592" s="20" t="s">
        <v>24</v>
      </c>
      <c r="B592" t="s">
        <v>23</v>
      </c>
      <c r="C592">
        <v>5</v>
      </c>
      <c r="D592" s="19">
        <f t="shared" si="84"/>
        <v>2490</v>
      </c>
      <c r="F592">
        <f>$F$591+1500</f>
        <v>2490</v>
      </c>
      <c r="G592" s="7">
        <v>1</v>
      </c>
      <c r="H592">
        <f t="shared" si="87"/>
        <v>2490</v>
      </c>
      <c r="I592" t="s">
        <v>154</v>
      </c>
    </row>
    <row r="593" spans="1:10" x14ac:dyDescent="0.2">
      <c r="A593" s="20" t="s">
        <v>24</v>
      </c>
      <c r="B593" t="s">
        <v>23</v>
      </c>
      <c r="C593">
        <v>6</v>
      </c>
      <c r="D593" s="19">
        <f t="shared" si="84"/>
        <v>2490</v>
      </c>
      <c r="F593">
        <f t="shared" ref="F593:F595" si="91">$F$591+1500</f>
        <v>2490</v>
      </c>
      <c r="G593" s="7">
        <v>1</v>
      </c>
      <c r="H593">
        <f t="shared" si="87"/>
        <v>2490</v>
      </c>
    </row>
    <row r="594" spans="1:10" x14ac:dyDescent="0.2">
      <c r="A594" s="20" t="s">
        <v>24</v>
      </c>
      <c r="B594" t="s">
        <v>23</v>
      </c>
      <c r="C594">
        <v>7</v>
      </c>
      <c r="D594" s="19">
        <f t="shared" si="84"/>
        <v>2490</v>
      </c>
      <c r="F594">
        <f t="shared" si="91"/>
        <v>2490</v>
      </c>
      <c r="G594" s="7">
        <v>1</v>
      </c>
      <c r="H594">
        <f t="shared" si="87"/>
        <v>2490</v>
      </c>
    </row>
    <row r="595" spans="1:10" x14ac:dyDescent="0.2">
      <c r="A595" s="20" t="s">
        <v>24</v>
      </c>
      <c r="B595" t="s">
        <v>23</v>
      </c>
      <c r="C595">
        <v>8</v>
      </c>
      <c r="D595" s="19">
        <f t="shared" si="84"/>
        <v>2490</v>
      </c>
      <c r="F595">
        <f t="shared" si="91"/>
        <v>2490</v>
      </c>
      <c r="G595" s="7">
        <v>1</v>
      </c>
      <c r="H595">
        <f t="shared" si="87"/>
        <v>2490</v>
      </c>
    </row>
    <row r="596" spans="1:10" s="8" customFormat="1" x14ac:dyDescent="0.2">
      <c r="A596" s="21" t="s">
        <v>27</v>
      </c>
      <c r="B596" s="8" t="s">
        <v>23</v>
      </c>
      <c r="C596" s="8">
        <v>1</v>
      </c>
      <c r="D596" s="22">
        <f t="shared" si="84"/>
        <v>600</v>
      </c>
      <c r="F596" s="8">
        <v>600</v>
      </c>
      <c r="G596" s="9">
        <v>1</v>
      </c>
      <c r="H596" s="8">
        <f t="shared" si="87"/>
        <v>600</v>
      </c>
    </row>
    <row r="597" spans="1:10" x14ac:dyDescent="0.2">
      <c r="A597" s="20" t="s">
        <v>27</v>
      </c>
      <c r="B597" t="s">
        <v>23</v>
      </c>
      <c r="C597">
        <v>2</v>
      </c>
      <c r="D597" s="19">
        <f t="shared" si="84"/>
        <v>600</v>
      </c>
      <c r="F597">
        <v>600</v>
      </c>
      <c r="G597" s="7">
        <v>1</v>
      </c>
      <c r="H597">
        <f t="shared" si="87"/>
        <v>600</v>
      </c>
    </row>
    <row r="598" spans="1:10" x14ac:dyDescent="0.2">
      <c r="A598" s="20" t="s">
        <v>27</v>
      </c>
      <c r="B598" t="s">
        <v>23</v>
      </c>
      <c r="C598">
        <v>3</v>
      </c>
      <c r="D598" s="19">
        <f t="shared" si="84"/>
        <v>600</v>
      </c>
      <c r="F598">
        <v>600</v>
      </c>
      <c r="G598" s="7">
        <v>1</v>
      </c>
      <c r="H598">
        <f t="shared" si="87"/>
        <v>600</v>
      </c>
    </row>
    <row r="599" spans="1:10" x14ac:dyDescent="0.2">
      <c r="A599" s="20" t="s">
        <v>27</v>
      </c>
      <c r="B599" t="s">
        <v>23</v>
      </c>
      <c r="C599">
        <v>4</v>
      </c>
      <c r="D599" s="19">
        <f t="shared" si="84"/>
        <v>600</v>
      </c>
      <c r="F599">
        <v>600</v>
      </c>
      <c r="G599" s="7">
        <v>1</v>
      </c>
      <c r="H599">
        <f t="shared" si="87"/>
        <v>600</v>
      </c>
    </row>
    <row r="600" spans="1:10" x14ac:dyDescent="0.2">
      <c r="A600" s="20" t="s">
        <v>27</v>
      </c>
      <c r="B600" t="s">
        <v>23</v>
      </c>
      <c r="C600">
        <v>5</v>
      </c>
      <c r="D600" s="19">
        <f t="shared" si="84"/>
        <v>2100</v>
      </c>
      <c r="F600">
        <v>2100</v>
      </c>
      <c r="G600" s="7">
        <v>1</v>
      </c>
      <c r="H600">
        <f t="shared" si="87"/>
        <v>2100</v>
      </c>
      <c r="I600" t="s">
        <v>154</v>
      </c>
    </row>
    <row r="601" spans="1:10" x14ac:dyDescent="0.2">
      <c r="A601" s="20" t="s">
        <v>27</v>
      </c>
      <c r="B601" t="s">
        <v>23</v>
      </c>
      <c r="C601">
        <v>6</v>
      </c>
      <c r="D601" s="19">
        <f t="shared" si="84"/>
        <v>2100</v>
      </c>
      <c r="F601">
        <v>2100</v>
      </c>
      <c r="G601" s="7">
        <v>1</v>
      </c>
      <c r="H601">
        <f t="shared" si="87"/>
        <v>2100</v>
      </c>
    </row>
    <row r="602" spans="1:10" x14ac:dyDescent="0.2">
      <c r="A602" s="20" t="s">
        <v>27</v>
      </c>
      <c r="B602" t="s">
        <v>23</v>
      </c>
      <c r="C602">
        <v>7</v>
      </c>
      <c r="D602" s="19">
        <f t="shared" si="84"/>
        <v>2100</v>
      </c>
      <c r="F602">
        <v>2100</v>
      </c>
      <c r="G602" s="7">
        <v>1</v>
      </c>
      <c r="H602">
        <f t="shared" si="87"/>
        <v>2100</v>
      </c>
    </row>
    <row r="603" spans="1:10" x14ac:dyDescent="0.2">
      <c r="A603" s="20" t="s">
        <v>27</v>
      </c>
      <c r="B603" t="s">
        <v>23</v>
      </c>
      <c r="C603">
        <v>8</v>
      </c>
      <c r="D603" s="19">
        <f t="shared" si="84"/>
        <v>2100</v>
      </c>
      <c r="F603">
        <v>2100</v>
      </c>
      <c r="G603" s="7">
        <v>1</v>
      </c>
      <c r="H603">
        <f t="shared" si="87"/>
        <v>2100</v>
      </c>
    </row>
    <row r="604" spans="1:10" s="8" customFormat="1" x14ac:dyDescent="0.2">
      <c r="A604" s="21" t="s">
        <v>14</v>
      </c>
      <c r="B604" s="8" t="s">
        <v>22</v>
      </c>
      <c r="C604" s="8">
        <v>1</v>
      </c>
      <c r="D604" s="22">
        <f t="shared" si="84"/>
        <v>1132</v>
      </c>
      <c r="F604" s="8">
        <v>1132</v>
      </c>
      <c r="G604" s="9">
        <v>1</v>
      </c>
      <c r="H604" s="8">
        <f t="shared" si="87"/>
        <v>1132</v>
      </c>
      <c r="J604" s="8" t="s">
        <v>163</v>
      </c>
    </row>
    <row r="605" spans="1:10" x14ac:dyDescent="0.2">
      <c r="A605" s="20" t="s">
        <v>14</v>
      </c>
      <c r="B605" t="s">
        <v>22</v>
      </c>
      <c r="C605">
        <v>2</v>
      </c>
      <c r="D605" s="19">
        <f t="shared" si="84"/>
        <v>1976</v>
      </c>
      <c r="F605">
        <f>$F$604+844</f>
        <v>1976</v>
      </c>
      <c r="G605" s="7">
        <v>1</v>
      </c>
      <c r="H605">
        <f t="shared" si="87"/>
        <v>1976</v>
      </c>
      <c r="I605" t="s">
        <v>164</v>
      </c>
      <c r="J605" t="s">
        <v>165</v>
      </c>
    </row>
    <row r="606" spans="1:10" x14ac:dyDescent="0.2">
      <c r="A606" s="20" t="s">
        <v>14</v>
      </c>
      <c r="B606" t="s">
        <v>22</v>
      </c>
      <c r="C606">
        <v>3</v>
      </c>
      <c r="D606" s="19">
        <f t="shared" si="84"/>
        <v>1976</v>
      </c>
      <c r="F606">
        <f t="shared" ref="F606:F607" si="92">$F$604+844</f>
        <v>1976</v>
      </c>
      <c r="G606" s="7">
        <v>1</v>
      </c>
      <c r="H606">
        <f t="shared" si="87"/>
        <v>1976</v>
      </c>
    </row>
    <row r="607" spans="1:10" x14ac:dyDescent="0.2">
      <c r="A607" s="20" t="s">
        <v>14</v>
      </c>
      <c r="B607" t="s">
        <v>22</v>
      </c>
      <c r="C607">
        <v>4</v>
      </c>
      <c r="D607" s="19">
        <f t="shared" si="84"/>
        <v>1976</v>
      </c>
      <c r="F607">
        <f t="shared" si="92"/>
        <v>1976</v>
      </c>
      <c r="G607" s="7">
        <v>1</v>
      </c>
      <c r="H607">
        <f t="shared" si="87"/>
        <v>1976</v>
      </c>
    </row>
    <row r="608" spans="1:10" x14ac:dyDescent="0.2">
      <c r="A608" s="20" t="s">
        <v>14</v>
      </c>
      <c r="B608" t="s">
        <v>22</v>
      </c>
      <c r="C608">
        <v>5</v>
      </c>
      <c r="D608" s="19">
        <f t="shared" si="84"/>
        <v>3098</v>
      </c>
      <c r="F608">
        <f>$F$605+1122</f>
        <v>3098</v>
      </c>
      <c r="G608" s="7">
        <v>1</v>
      </c>
      <c r="H608">
        <f t="shared" si="87"/>
        <v>3098</v>
      </c>
      <c r="I608" t="s">
        <v>166</v>
      </c>
    </row>
    <row r="609" spans="1:10" x14ac:dyDescent="0.2">
      <c r="A609" s="20" t="s">
        <v>14</v>
      </c>
      <c r="B609" t="s">
        <v>22</v>
      </c>
      <c r="C609">
        <v>6</v>
      </c>
      <c r="D609" s="19">
        <f t="shared" si="84"/>
        <v>3098</v>
      </c>
      <c r="F609">
        <f t="shared" ref="F609:F611" si="93">$F$605+1122</f>
        <v>3098</v>
      </c>
      <c r="G609" s="7">
        <v>1</v>
      </c>
      <c r="H609">
        <f t="shared" si="87"/>
        <v>3098</v>
      </c>
    </row>
    <row r="610" spans="1:10" x14ac:dyDescent="0.2">
      <c r="A610" s="20" t="s">
        <v>14</v>
      </c>
      <c r="B610" t="s">
        <v>22</v>
      </c>
      <c r="C610">
        <v>7</v>
      </c>
      <c r="D610" s="19">
        <f t="shared" si="84"/>
        <v>3098</v>
      </c>
      <c r="F610">
        <f t="shared" si="93"/>
        <v>3098</v>
      </c>
      <c r="G610" s="7">
        <v>1</v>
      </c>
      <c r="H610">
        <f t="shared" si="87"/>
        <v>3098</v>
      </c>
    </row>
    <row r="611" spans="1:10" x14ac:dyDescent="0.2">
      <c r="A611" s="20" t="s">
        <v>14</v>
      </c>
      <c r="B611" t="s">
        <v>22</v>
      </c>
      <c r="C611">
        <v>8</v>
      </c>
      <c r="D611" s="19">
        <f t="shared" si="84"/>
        <v>3098</v>
      </c>
      <c r="F611">
        <f t="shared" si="93"/>
        <v>3098</v>
      </c>
      <c r="G611" s="7">
        <v>1</v>
      </c>
      <c r="H611">
        <f t="shared" si="87"/>
        <v>3098</v>
      </c>
    </row>
    <row r="612" spans="1:10" s="8" customFormat="1" x14ac:dyDescent="0.2">
      <c r="A612" s="21" t="s">
        <v>15</v>
      </c>
      <c r="B612" s="8" t="s">
        <v>31</v>
      </c>
      <c r="C612" s="8">
        <v>1</v>
      </c>
      <c r="D612" s="22">
        <f t="shared" si="84"/>
        <v>2800</v>
      </c>
      <c r="F612" s="8">
        <v>2800</v>
      </c>
      <c r="G612" s="9">
        <v>1</v>
      </c>
      <c r="H612" s="8">
        <f t="shared" si="87"/>
        <v>2800</v>
      </c>
      <c r="J612" s="8" t="s">
        <v>167</v>
      </c>
    </row>
    <row r="613" spans="1:10" x14ac:dyDescent="0.2">
      <c r="A613" s="20" t="s">
        <v>15</v>
      </c>
      <c r="B613" t="s">
        <v>31</v>
      </c>
      <c r="C613">
        <v>2</v>
      </c>
      <c r="D613" s="19">
        <f t="shared" si="84"/>
        <v>5000</v>
      </c>
      <c r="F613">
        <f>$F$612+2200</f>
        <v>5000</v>
      </c>
      <c r="G613" s="7">
        <v>1</v>
      </c>
      <c r="H613">
        <f t="shared" si="87"/>
        <v>5000</v>
      </c>
      <c r="I613" t="s">
        <v>168</v>
      </c>
    </row>
    <row r="614" spans="1:10" x14ac:dyDescent="0.2">
      <c r="A614" s="20" t="s">
        <v>15</v>
      </c>
      <c r="B614" t="s">
        <v>31</v>
      </c>
      <c r="C614">
        <v>3</v>
      </c>
      <c r="D614" s="19">
        <f t="shared" si="84"/>
        <v>6500</v>
      </c>
      <c r="F614">
        <f>$F$612+2200+1500</f>
        <v>6500</v>
      </c>
      <c r="G614" s="7">
        <v>1</v>
      </c>
      <c r="H614">
        <f t="shared" si="87"/>
        <v>6500</v>
      </c>
      <c r="I614" t="s">
        <v>122</v>
      </c>
    </row>
    <row r="615" spans="1:10" x14ac:dyDescent="0.2">
      <c r="A615" s="20" t="s">
        <v>15</v>
      </c>
      <c r="B615" t="s">
        <v>31</v>
      </c>
      <c r="C615">
        <v>4</v>
      </c>
      <c r="D615" s="19">
        <f t="shared" si="84"/>
        <v>6500</v>
      </c>
      <c r="F615">
        <f t="shared" ref="F615" si="94">$F$612+2200+1500</f>
        <v>6500</v>
      </c>
      <c r="G615" s="7">
        <v>1</v>
      </c>
      <c r="H615">
        <f t="shared" si="87"/>
        <v>6500</v>
      </c>
    </row>
    <row r="616" spans="1:10" x14ac:dyDescent="0.2">
      <c r="A616" s="20" t="s">
        <v>15</v>
      </c>
      <c r="B616" t="s">
        <v>31</v>
      </c>
      <c r="C616">
        <v>5</v>
      </c>
      <c r="D616" s="19">
        <f t="shared" si="84"/>
        <v>10000</v>
      </c>
      <c r="F616">
        <f>$F$612+2200+1500+3500</f>
        <v>10000</v>
      </c>
      <c r="G616" s="7">
        <v>1</v>
      </c>
      <c r="H616">
        <f t="shared" si="87"/>
        <v>10000</v>
      </c>
      <c r="I616" t="s">
        <v>169</v>
      </c>
    </row>
    <row r="617" spans="1:10" x14ac:dyDescent="0.2">
      <c r="A617" s="20" t="s">
        <v>15</v>
      </c>
      <c r="B617" t="s">
        <v>31</v>
      </c>
      <c r="C617">
        <v>6</v>
      </c>
      <c r="D617" s="19">
        <f t="shared" si="84"/>
        <v>10000</v>
      </c>
      <c r="F617">
        <f t="shared" ref="F617:F619" si="95">$F$612+2200+1500+3500</f>
        <v>10000</v>
      </c>
      <c r="G617" s="7">
        <v>1</v>
      </c>
      <c r="H617">
        <f t="shared" si="87"/>
        <v>10000</v>
      </c>
    </row>
    <row r="618" spans="1:10" x14ac:dyDescent="0.2">
      <c r="A618" s="20" t="s">
        <v>15</v>
      </c>
      <c r="B618" t="s">
        <v>31</v>
      </c>
      <c r="C618">
        <v>7</v>
      </c>
      <c r="D618" s="19">
        <f t="shared" si="84"/>
        <v>10000</v>
      </c>
      <c r="F618">
        <f t="shared" si="95"/>
        <v>10000</v>
      </c>
      <c r="G618" s="7">
        <v>1</v>
      </c>
      <c r="H618">
        <f t="shared" si="87"/>
        <v>10000</v>
      </c>
    </row>
    <row r="619" spans="1:10" x14ac:dyDescent="0.2">
      <c r="A619" s="20" t="s">
        <v>15</v>
      </c>
      <c r="B619" t="s">
        <v>31</v>
      </c>
      <c r="C619">
        <v>8</v>
      </c>
      <c r="D619" s="19">
        <f t="shared" si="84"/>
        <v>10000</v>
      </c>
      <c r="F619">
        <f t="shared" si="95"/>
        <v>10000</v>
      </c>
      <c r="G619" s="7">
        <v>1</v>
      </c>
      <c r="H619">
        <f t="shared" si="87"/>
        <v>10000</v>
      </c>
    </row>
    <row r="620" spans="1:10" s="8" customFormat="1" x14ac:dyDescent="0.2">
      <c r="A620" s="21" t="s">
        <v>35</v>
      </c>
      <c r="B620" s="8" t="s">
        <v>31</v>
      </c>
      <c r="C620" s="8">
        <v>1</v>
      </c>
      <c r="D620" s="22">
        <f t="shared" si="84"/>
        <v>0</v>
      </c>
      <c r="F620" s="8">
        <v>0</v>
      </c>
      <c r="G620" s="9">
        <v>1</v>
      </c>
      <c r="H620" s="8">
        <f t="shared" si="87"/>
        <v>0</v>
      </c>
      <c r="J620" s="8" t="s">
        <v>158</v>
      </c>
    </row>
    <row r="621" spans="1:10" x14ac:dyDescent="0.2">
      <c r="A621" s="20" t="s">
        <v>35</v>
      </c>
      <c r="B621" t="s">
        <v>31</v>
      </c>
      <c r="C621">
        <v>2</v>
      </c>
      <c r="D621" s="19">
        <f t="shared" ref="D621:D659" si="96">H621</f>
        <v>0</v>
      </c>
      <c r="F621">
        <v>0</v>
      </c>
      <c r="G621" s="7">
        <v>1</v>
      </c>
      <c r="H621">
        <f t="shared" si="87"/>
        <v>0</v>
      </c>
    </row>
    <row r="622" spans="1:10" x14ac:dyDescent="0.2">
      <c r="A622" s="20" t="s">
        <v>35</v>
      </c>
      <c r="B622" t="s">
        <v>31</v>
      </c>
      <c r="C622">
        <v>3</v>
      </c>
      <c r="D622" s="19">
        <f t="shared" si="96"/>
        <v>0</v>
      </c>
      <c r="F622">
        <v>0</v>
      </c>
      <c r="G622" s="7">
        <v>1</v>
      </c>
      <c r="H622">
        <f t="shared" si="87"/>
        <v>0</v>
      </c>
    </row>
    <row r="623" spans="1:10" x14ac:dyDescent="0.2">
      <c r="A623" s="20" t="s">
        <v>35</v>
      </c>
      <c r="B623" t="s">
        <v>31</v>
      </c>
      <c r="C623">
        <v>4</v>
      </c>
      <c r="D623" s="19">
        <f t="shared" si="96"/>
        <v>0</v>
      </c>
      <c r="F623">
        <v>0</v>
      </c>
      <c r="G623" s="7">
        <v>1</v>
      </c>
      <c r="H623">
        <f t="shared" si="87"/>
        <v>0</v>
      </c>
    </row>
    <row r="624" spans="1:10" x14ac:dyDescent="0.2">
      <c r="A624" s="20" t="s">
        <v>35</v>
      </c>
      <c r="B624" t="s">
        <v>31</v>
      </c>
      <c r="C624">
        <v>5</v>
      </c>
      <c r="D624" s="19">
        <f t="shared" si="96"/>
        <v>0</v>
      </c>
      <c r="F624">
        <v>0</v>
      </c>
      <c r="G624" s="7">
        <v>1</v>
      </c>
      <c r="H624">
        <f t="shared" si="87"/>
        <v>0</v>
      </c>
    </row>
    <row r="625" spans="1:10" x14ac:dyDescent="0.2">
      <c r="A625" s="20" t="s">
        <v>35</v>
      </c>
      <c r="B625" t="s">
        <v>31</v>
      </c>
      <c r="C625">
        <v>6</v>
      </c>
      <c r="D625" s="19">
        <f t="shared" si="96"/>
        <v>0</v>
      </c>
      <c r="F625">
        <v>0</v>
      </c>
      <c r="G625" s="7">
        <v>1</v>
      </c>
      <c r="H625">
        <f t="shared" si="87"/>
        <v>0</v>
      </c>
    </row>
    <row r="626" spans="1:10" x14ac:dyDescent="0.2">
      <c r="A626" s="20" t="s">
        <v>35</v>
      </c>
      <c r="B626" t="s">
        <v>31</v>
      </c>
      <c r="C626">
        <v>7</v>
      </c>
      <c r="D626" s="19">
        <f t="shared" si="96"/>
        <v>0</v>
      </c>
      <c r="F626">
        <v>0</v>
      </c>
      <c r="G626" s="7">
        <v>1</v>
      </c>
      <c r="H626">
        <f t="shared" si="87"/>
        <v>0</v>
      </c>
    </row>
    <row r="627" spans="1:10" x14ac:dyDescent="0.2">
      <c r="A627" s="20" t="s">
        <v>35</v>
      </c>
      <c r="B627" t="s">
        <v>31</v>
      </c>
      <c r="C627">
        <v>8</v>
      </c>
      <c r="D627" s="19">
        <f t="shared" si="96"/>
        <v>0</v>
      </c>
      <c r="F627">
        <v>0</v>
      </c>
      <c r="G627" s="7">
        <v>1</v>
      </c>
      <c r="H627">
        <f t="shared" si="87"/>
        <v>0</v>
      </c>
    </row>
    <row r="628" spans="1:10" s="8" customFormat="1" x14ac:dyDescent="0.2">
      <c r="A628" s="21" t="s">
        <v>32</v>
      </c>
      <c r="B628" s="8" t="s">
        <v>31</v>
      </c>
      <c r="C628" s="8">
        <v>1</v>
      </c>
      <c r="D628" s="22">
        <f t="shared" si="96"/>
        <v>4200</v>
      </c>
      <c r="F628" s="8">
        <v>4200</v>
      </c>
      <c r="G628" s="9">
        <v>1</v>
      </c>
      <c r="H628" s="8">
        <f t="shared" si="87"/>
        <v>4200</v>
      </c>
      <c r="J628" s="8" t="s">
        <v>170</v>
      </c>
    </row>
    <row r="629" spans="1:10" x14ac:dyDescent="0.2">
      <c r="A629" s="20" t="s">
        <v>32</v>
      </c>
      <c r="B629" t="s">
        <v>31</v>
      </c>
      <c r="C629">
        <v>2</v>
      </c>
      <c r="D629" s="19">
        <f t="shared" si="96"/>
        <v>6100</v>
      </c>
      <c r="F629">
        <f>F$628+1900</f>
        <v>6100</v>
      </c>
      <c r="G629" s="7">
        <v>1</v>
      </c>
      <c r="H629">
        <f t="shared" si="87"/>
        <v>6100</v>
      </c>
      <c r="I629" t="s">
        <v>171</v>
      </c>
    </row>
    <row r="630" spans="1:10" x14ac:dyDescent="0.2">
      <c r="A630" s="20" t="s">
        <v>32</v>
      </c>
      <c r="B630" t="s">
        <v>31</v>
      </c>
      <c r="C630">
        <v>3</v>
      </c>
      <c r="D630" s="19">
        <f t="shared" si="96"/>
        <v>6100</v>
      </c>
      <c r="F630">
        <f t="shared" ref="F630:F631" si="97">F$628+1900</f>
        <v>6100</v>
      </c>
      <c r="G630" s="7">
        <v>1</v>
      </c>
      <c r="H630">
        <f t="shared" si="87"/>
        <v>6100</v>
      </c>
    </row>
    <row r="631" spans="1:10" x14ac:dyDescent="0.2">
      <c r="A631" s="20" t="s">
        <v>32</v>
      </c>
      <c r="B631" t="s">
        <v>31</v>
      </c>
      <c r="C631">
        <v>4</v>
      </c>
      <c r="D631" s="19">
        <f t="shared" si="96"/>
        <v>6100</v>
      </c>
      <c r="F631">
        <f t="shared" si="97"/>
        <v>6100</v>
      </c>
      <c r="G631" s="7">
        <v>1</v>
      </c>
      <c r="H631">
        <f t="shared" si="87"/>
        <v>6100</v>
      </c>
    </row>
    <row r="632" spans="1:10" x14ac:dyDescent="0.2">
      <c r="A632" s="20" t="s">
        <v>32</v>
      </c>
      <c r="B632" t="s">
        <v>31</v>
      </c>
      <c r="C632">
        <v>5</v>
      </c>
      <c r="D632" s="19">
        <f t="shared" si="96"/>
        <v>10100</v>
      </c>
      <c r="F632">
        <f>F$628+1900+4000</f>
        <v>10100</v>
      </c>
      <c r="G632" s="7">
        <v>1</v>
      </c>
      <c r="H632">
        <f t="shared" si="87"/>
        <v>10100</v>
      </c>
      <c r="I632" t="s">
        <v>172</v>
      </c>
    </row>
    <row r="633" spans="1:10" x14ac:dyDescent="0.2">
      <c r="A633" s="20" t="s">
        <v>32</v>
      </c>
      <c r="B633" t="s">
        <v>31</v>
      </c>
      <c r="C633">
        <v>6</v>
      </c>
      <c r="D633" s="19">
        <f t="shared" si="96"/>
        <v>10100</v>
      </c>
      <c r="F633">
        <f t="shared" ref="F633:F635" si="98">F$628+1900+4000</f>
        <v>10100</v>
      </c>
      <c r="G633" s="7">
        <v>1</v>
      </c>
      <c r="H633">
        <f t="shared" si="87"/>
        <v>10100</v>
      </c>
    </row>
    <row r="634" spans="1:10" x14ac:dyDescent="0.2">
      <c r="A634" s="20" t="s">
        <v>32</v>
      </c>
      <c r="B634" t="s">
        <v>31</v>
      </c>
      <c r="C634">
        <v>7</v>
      </c>
      <c r="D634" s="19">
        <f t="shared" si="96"/>
        <v>10100</v>
      </c>
      <c r="F634">
        <f t="shared" si="98"/>
        <v>10100</v>
      </c>
      <c r="G634" s="7">
        <v>1</v>
      </c>
      <c r="H634">
        <f t="shared" si="87"/>
        <v>10100</v>
      </c>
    </row>
    <row r="635" spans="1:10" x14ac:dyDescent="0.2">
      <c r="A635" s="20" t="s">
        <v>32</v>
      </c>
      <c r="B635" t="s">
        <v>31</v>
      </c>
      <c r="C635">
        <v>8</v>
      </c>
      <c r="D635" s="19">
        <f t="shared" si="96"/>
        <v>10100</v>
      </c>
      <c r="F635">
        <f t="shared" si="98"/>
        <v>10100</v>
      </c>
      <c r="G635" s="7">
        <v>1</v>
      </c>
      <c r="H635">
        <f t="shared" si="87"/>
        <v>10100</v>
      </c>
    </row>
    <row r="636" spans="1:10" s="8" customFormat="1" x14ac:dyDescent="0.2">
      <c r="A636" s="21" t="s">
        <v>15</v>
      </c>
      <c r="B636" s="8" t="s">
        <v>5</v>
      </c>
      <c r="C636" s="8">
        <v>1</v>
      </c>
      <c r="D636" s="22">
        <f t="shared" si="96"/>
        <v>3150</v>
      </c>
      <c r="F636" s="8">
        <v>3150</v>
      </c>
      <c r="G636" s="9">
        <v>1</v>
      </c>
      <c r="H636" s="8">
        <f t="shared" si="87"/>
        <v>3150</v>
      </c>
    </row>
    <row r="637" spans="1:10" x14ac:dyDescent="0.2">
      <c r="A637" s="20" t="s">
        <v>15</v>
      </c>
      <c r="B637" t="s">
        <v>5</v>
      </c>
      <c r="C637">
        <v>2</v>
      </c>
      <c r="D637" s="19">
        <f t="shared" si="96"/>
        <v>3150</v>
      </c>
      <c r="F637">
        <v>3150</v>
      </c>
      <c r="G637" s="7">
        <v>1</v>
      </c>
      <c r="H637">
        <f t="shared" ref="H637:H659" si="99">G637*F637</f>
        <v>3150</v>
      </c>
    </row>
    <row r="638" spans="1:10" x14ac:dyDescent="0.2">
      <c r="A638" s="20" t="s">
        <v>15</v>
      </c>
      <c r="B638" t="s">
        <v>5</v>
      </c>
      <c r="C638">
        <v>3</v>
      </c>
      <c r="D638" s="19">
        <f t="shared" si="96"/>
        <v>4650</v>
      </c>
      <c r="F638">
        <f>F$637+1500</f>
        <v>4650</v>
      </c>
      <c r="G638" s="7">
        <v>1</v>
      </c>
      <c r="H638">
        <f t="shared" si="99"/>
        <v>4650</v>
      </c>
      <c r="I638" t="s">
        <v>122</v>
      </c>
    </row>
    <row r="639" spans="1:10" x14ac:dyDescent="0.2">
      <c r="A639" s="20" t="s">
        <v>15</v>
      </c>
      <c r="B639" t="s">
        <v>5</v>
      </c>
      <c r="C639">
        <v>4</v>
      </c>
      <c r="D639" s="19">
        <f t="shared" si="96"/>
        <v>4650</v>
      </c>
      <c r="F639">
        <f t="shared" ref="F639" si="100">F$637+1500</f>
        <v>4650</v>
      </c>
      <c r="G639" s="7">
        <v>1</v>
      </c>
      <c r="H639">
        <f t="shared" si="99"/>
        <v>4650</v>
      </c>
    </row>
    <row r="640" spans="1:10" x14ac:dyDescent="0.2">
      <c r="A640" s="20" t="s">
        <v>15</v>
      </c>
      <c r="B640" t="s">
        <v>5</v>
      </c>
      <c r="C640">
        <v>5</v>
      </c>
      <c r="D640" s="19">
        <f t="shared" si="96"/>
        <v>6650</v>
      </c>
      <c r="F640">
        <f>F$637+3500</f>
        <v>6650</v>
      </c>
      <c r="G640" s="7">
        <v>1</v>
      </c>
      <c r="H640">
        <f t="shared" si="99"/>
        <v>6650</v>
      </c>
      <c r="I640" t="s">
        <v>142</v>
      </c>
    </row>
    <row r="641" spans="1:10" x14ac:dyDescent="0.2">
      <c r="A641" s="20" t="s">
        <v>15</v>
      </c>
      <c r="B641" t="s">
        <v>5</v>
      </c>
      <c r="C641">
        <v>6</v>
      </c>
      <c r="D641" s="19">
        <f t="shared" si="96"/>
        <v>6650</v>
      </c>
      <c r="F641">
        <f t="shared" ref="F641:F643" si="101">F$637+3500</f>
        <v>6650</v>
      </c>
      <c r="G641" s="7">
        <v>1</v>
      </c>
      <c r="H641">
        <f t="shared" si="99"/>
        <v>6650</v>
      </c>
    </row>
    <row r="642" spans="1:10" x14ac:dyDescent="0.2">
      <c r="A642" s="20" t="s">
        <v>15</v>
      </c>
      <c r="B642" t="s">
        <v>5</v>
      </c>
      <c r="C642">
        <v>7</v>
      </c>
      <c r="D642" s="19">
        <f t="shared" si="96"/>
        <v>6650</v>
      </c>
      <c r="F642">
        <f t="shared" si="101"/>
        <v>6650</v>
      </c>
      <c r="G642" s="7">
        <v>1</v>
      </c>
      <c r="H642">
        <f t="shared" si="99"/>
        <v>6650</v>
      </c>
    </row>
    <row r="643" spans="1:10" x14ac:dyDescent="0.2">
      <c r="A643" s="20" t="s">
        <v>15</v>
      </c>
      <c r="B643" t="s">
        <v>5</v>
      </c>
      <c r="C643">
        <v>8</v>
      </c>
      <c r="D643" s="19">
        <f t="shared" si="96"/>
        <v>6650</v>
      </c>
      <c r="F643">
        <f t="shared" si="101"/>
        <v>6650</v>
      </c>
      <c r="G643" s="7">
        <v>1</v>
      </c>
      <c r="H643">
        <f t="shared" si="99"/>
        <v>6650</v>
      </c>
    </row>
    <row r="644" spans="1:10" s="8" customFormat="1" x14ac:dyDescent="0.2">
      <c r="A644" s="21" t="s">
        <v>8</v>
      </c>
      <c r="B644" s="8" t="s">
        <v>5</v>
      </c>
      <c r="C644" s="8">
        <v>1</v>
      </c>
      <c r="D644" s="22">
        <f t="shared" si="96"/>
        <v>4600</v>
      </c>
      <c r="F644" s="8">
        <v>4600</v>
      </c>
      <c r="G644" s="9">
        <v>1</v>
      </c>
      <c r="H644" s="8">
        <f t="shared" si="99"/>
        <v>4600</v>
      </c>
    </row>
    <row r="645" spans="1:10" x14ac:dyDescent="0.2">
      <c r="A645" s="20" t="s">
        <v>8</v>
      </c>
      <c r="B645" t="s">
        <v>5</v>
      </c>
      <c r="C645">
        <v>2</v>
      </c>
      <c r="D645" s="19">
        <f t="shared" si="96"/>
        <v>5400</v>
      </c>
      <c r="F645">
        <f>F$644+800</f>
        <v>5400</v>
      </c>
      <c r="G645" s="7">
        <v>1</v>
      </c>
      <c r="H645">
        <f t="shared" si="99"/>
        <v>5400</v>
      </c>
      <c r="I645" t="s">
        <v>173</v>
      </c>
    </row>
    <row r="646" spans="1:10" x14ac:dyDescent="0.2">
      <c r="A646" s="20" t="s">
        <v>8</v>
      </c>
      <c r="B646" t="s">
        <v>5</v>
      </c>
      <c r="C646">
        <v>3</v>
      </c>
      <c r="D646" s="19">
        <f t="shared" si="96"/>
        <v>8500</v>
      </c>
      <c r="F646">
        <f>F$644+800+3100</f>
        <v>8500</v>
      </c>
      <c r="G646" s="7">
        <v>1</v>
      </c>
      <c r="H646">
        <f t="shared" si="99"/>
        <v>8500</v>
      </c>
      <c r="I646" t="s">
        <v>174</v>
      </c>
    </row>
    <row r="647" spans="1:10" x14ac:dyDescent="0.2">
      <c r="A647" s="20" t="s">
        <v>8</v>
      </c>
      <c r="B647" t="s">
        <v>5</v>
      </c>
      <c r="C647">
        <v>4</v>
      </c>
      <c r="D647" s="19">
        <f t="shared" si="96"/>
        <v>8500</v>
      </c>
      <c r="F647">
        <f t="shared" ref="F647:F651" si="102">F$644+800+3100</f>
        <v>8500</v>
      </c>
      <c r="G647" s="7">
        <v>1</v>
      </c>
      <c r="H647">
        <f t="shared" si="99"/>
        <v>8500</v>
      </c>
    </row>
    <row r="648" spans="1:10" x14ac:dyDescent="0.2">
      <c r="A648" s="20" t="s">
        <v>8</v>
      </c>
      <c r="B648" t="s">
        <v>5</v>
      </c>
      <c r="C648">
        <v>5</v>
      </c>
      <c r="D648" s="19">
        <f t="shared" si="96"/>
        <v>8500</v>
      </c>
      <c r="F648">
        <f t="shared" si="102"/>
        <v>8500</v>
      </c>
      <c r="G648" s="7">
        <v>1</v>
      </c>
      <c r="H648">
        <f t="shared" si="99"/>
        <v>8500</v>
      </c>
    </row>
    <row r="649" spans="1:10" x14ac:dyDescent="0.2">
      <c r="A649" s="20" t="s">
        <v>8</v>
      </c>
      <c r="B649" t="s">
        <v>5</v>
      </c>
      <c r="C649">
        <v>6</v>
      </c>
      <c r="D649" s="19">
        <f t="shared" si="96"/>
        <v>8500</v>
      </c>
      <c r="F649">
        <f t="shared" si="102"/>
        <v>8500</v>
      </c>
      <c r="G649" s="7">
        <v>1</v>
      </c>
      <c r="H649">
        <f t="shared" si="99"/>
        <v>8500</v>
      </c>
    </row>
    <row r="650" spans="1:10" x14ac:dyDescent="0.2">
      <c r="A650" s="20" t="s">
        <v>8</v>
      </c>
      <c r="B650" t="s">
        <v>5</v>
      </c>
      <c r="C650">
        <v>7</v>
      </c>
      <c r="D650" s="19">
        <f t="shared" si="96"/>
        <v>8500</v>
      </c>
      <c r="F650">
        <f t="shared" si="102"/>
        <v>8500</v>
      </c>
      <c r="G650" s="7">
        <v>1</v>
      </c>
      <c r="H650">
        <f t="shared" si="99"/>
        <v>8500</v>
      </c>
    </row>
    <row r="651" spans="1:10" x14ac:dyDescent="0.2">
      <c r="A651" s="20" t="s">
        <v>8</v>
      </c>
      <c r="B651" t="s">
        <v>5</v>
      </c>
      <c r="C651">
        <v>8</v>
      </c>
      <c r="D651" s="19">
        <f t="shared" si="96"/>
        <v>8500</v>
      </c>
      <c r="F651">
        <f t="shared" si="102"/>
        <v>8500</v>
      </c>
      <c r="G651" s="7">
        <v>1</v>
      </c>
      <c r="H651">
        <f t="shared" si="99"/>
        <v>8500</v>
      </c>
    </row>
    <row r="652" spans="1:10" s="8" customFormat="1" x14ac:dyDescent="0.2">
      <c r="A652" s="21" t="s">
        <v>10</v>
      </c>
      <c r="B652" s="8" t="s">
        <v>5</v>
      </c>
      <c r="C652" s="8">
        <v>1</v>
      </c>
      <c r="D652" s="22">
        <f t="shared" si="96"/>
        <v>4240</v>
      </c>
      <c r="F652" s="8">
        <v>4240</v>
      </c>
      <c r="G652" s="9">
        <v>1</v>
      </c>
      <c r="H652" s="8">
        <f t="shared" si="99"/>
        <v>4240</v>
      </c>
      <c r="J652" s="8" t="s">
        <v>175</v>
      </c>
    </row>
    <row r="653" spans="1:10" x14ac:dyDescent="0.2">
      <c r="A653" s="20" t="s">
        <v>10</v>
      </c>
      <c r="B653" t="s">
        <v>5</v>
      </c>
      <c r="C653">
        <v>2</v>
      </c>
      <c r="D653" s="19">
        <f t="shared" si="96"/>
        <v>4240</v>
      </c>
      <c r="F653">
        <v>4240</v>
      </c>
      <c r="G653" s="7">
        <v>1</v>
      </c>
      <c r="H653">
        <f t="shared" si="99"/>
        <v>4240</v>
      </c>
    </row>
    <row r="654" spans="1:10" x14ac:dyDescent="0.2">
      <c r="A654" s="20" t="s">
        <v>10</v>
      </c>
      <c r="B654" t="s">
        <v>5</v>
      </c>
      <c r="C654">
        <v>3</v>
      </c>
      <c r="D654" s="19">
        <f t="shared" si="96"/>
        <v>5440</v>
      </c>
      <c r="F654">
        <f>F$653+1200</f>
        <v>5440</v>
      </c>
      <c r="G654" s="7">
        <v>1</v>
      </c>
      <c r="H654">
        <f t="shared" si="99"/>
        <v>5440</v>
      </c>
      <c r="I654" t="s">
        <v>176</v>
      </c>
    </row>
    <row r="655" spans="1:10" x14ac:dyDescent="0.2">
      <c r="A655" s="20" t="s">
        <v>10</v>
      </c>
      <c r="B655" t="s">
        <v>5</v>
      </c>
      <c r="C655">
        <v>4</v>
      </c>
      <c r="D655" s="19">
        <f t="shared" si="96"/>
        <v>5440</v>
      </c>
      <c r="F655">
        <f t="shared" ref="F655:F659" si="103">F$653+1200</f>
        <v>5440</v>
      </c>
      <c r="G655" s="7">
        <v>1</v>
      </c>
      <c r="H655">
        <f t="shared" si="99"/>
        <v>5440</v>
      </c>
    </row>
    <row r="656" spans="1:10" x14ac:dyDescent="0.2">
      <c r="A656" s="20" t="s">
        <v>10</v>
      </c>
      <c r="B656" t="s">
        <v>5</v>
      </c>
      <c r="C656">
        <v>5</v>
      </c>
      <c r="D656" s="19">
        <f t="shared" si="96"/>
        <v>5440</v>
      </c>
      <c r="F656">
        <f t="shared" si="103"/>
        <v>5440</v>
      </c>
      <c r="G656" s="7">
        <v>1</v>
      </c>
      <c r="H656">
        <f t="shared" si="99"/>
        <v>5440</v>
      </c>
    </row>
    <row r="657" spans="1:8" x14ac:dyDescent="0.2">
      <c r="A657" s="20" t="s">
        <v>10</v>
      </c>
      <c r="B657" t="s">
        <v>5</v>
      </c>
      <c r="C657">
        <v>6</v>
      </c>
      <c r="D657" s="19">
        <f t="shared" si="96"/>
        <v>5440</v>
      </c>
      <c r="F657">
        <f t="shared" si="103"/>
        <v>5440</v>
      </c>
      <c r="G657" s="7">
        <v>1</v>
      </c>
      <c r="H657">
        <f t="shared" si="99"/>
        <v>5440</v>
      </c>
    </row>
    <row r="658" spans="1:8" x14ac:dyDescent="0.2">
      <c r="A658" s="20" t="s">
        <v>10</v>
      </c>
      <c r="B658" t="s">
        <v>5</v>
      </c>
      <c r="C658">
        <v>7</v>
      </c>
      <c r="D658" s="19">
        <f t="shared" si="96"/>
        <v>5440</v>
      </c>
      <c r="F658">
        <f t="shared" si="103"/>
        <v>5440</v>
      </c>
      <c r="G658" s="7">
        <v>1</v>
      </c>
      <c r="H658">
        <f t="shared" si="99"/>
        <v>5440</v>
      </c>
    </row>
    <row r="659" spans="1:8" ht="16" thickBot="1" x14ac:dyDescent="0.25">
      <c r="A659" s="26" t="s">
        <v>10</v>
      </c>
      <c r="B659" s="27" t="s">
        <v>5</v>
      </c>
      <c r="C659" s="27">
        <v>8</v>
      </c>
      <c r="D659" s="28">
        <f t="shared" si="96"/>
        <v>5440</v>
      </c>
      <c r="F659">
        <f t="shared" si="103"/>
        <v>5440</v>
      </c>
      <c r="G659" s="7">
        <v>1</v>
      </c>
      <c r="H659">
        <f t="shared" si="99"/>
        <v>5440</v>
      </c>
    </row>
    <row r="660" spans="1:8" x14ac:dyDescent="0.2">
      <c r="A660" s="8" t="s">
        <v>189</v>
      </c>
      <c r="B660" s="8" t="s">
        <v>16</v>
      </c>
      <c r="C660" s="8">
        <v>1</v>
      </c>
      <c r="D660">
        <v>50000</v>
      </c>
    </row>
    <row r="661" spans="1:8" x14ac:dyDescent="0.2">
      <c r="A661" t="s">
        <v>189</v>
      </c>
      <c r="B661" t="s">
        <v>16</v>
      </c>
      <c r="C661">
        <v>2</v>
      </c>
      <c r="D661">
        <v>50000</v>
      </c>
    </row>
    <row r="662" spans="1:8" x14ac:dyDescent="0.2">
      <c r="A662" t="s">
        <v>189</v>
      </c>
      <c r="B662" t="s">
        <v>16</v>
      </c>
      <c r="C662">
        <v>3</v>
      </c>
      <c r="D662">
        <v>50000</v>
      </c>
    </row>
    <row r="663" spans="1:8" x14ac:dyDescent="0.2">
      <c r="A663" t="s">
        <v>189</v>
      </c>
      <c r="B663" t="s">
        <v>16</v>
      </c>
      <c r="C663">
        <v>4</v>
      </c>
      <c r="D663">
        <v>50000</v>
      </c>
    </row>
    <row r="664" spans="1:8" x14ac:dyDescent="0.2">
      <c r="A664" t="s">
        <v>189</v>
      </c>
      <c r="B664" t="s">
        <v>16</v>
      </c>
      <c r="C664">
        <v>5</v>
      </c>
      <c r="D664">
        <v>50000</v>
      </c>
    </row>
    <row r="665" spans="1:8" x14ac:dyDescent="0.2">
      <c r="A665" t="s">
        <v>189</v>
      </c>
      <c r="B665" t="s">
        <v>16</v>
      </c>
      <c r="C665">
        <v>6</v>
      </c>
      <c r="D665">
        <v>50000</v>
      </c>
    </row>
    <row r="666" spans="1:8" x14ac:dyDescent="0.2">
      <c r="A666" t="s">
        <v>189</v>
      </c>
      <c r="B666" t="s">
        <v>16</v>
      </c>
      <c r="C666">
        <v>7</v>
      </c>
      <c r="D666">
        <v>50000</v>
      </c>
    </row>
    <row r="667" spans="1:8" x14ac:dyDescent="0.2">
      <c r="A667" s="33" t="s">
        <v>189</v>
      </c>
      <c r="B667" s="33" t="s">
        <v>16</v>
      </c>
      <c r="C667" s="33">
        <v>8</v>
      </c>
      <c r="D667">
        <v>50000</v>
      </c>
    </row>
    <row r="668" spans="1:8" x14ac:dyDescent="0.2">
      <c r="A668" s="8" t="s">
        <v>204</v>
      </c>
      <c r="B668" s="8" t="s">
        <v>16</v>
      </c>
      <c r="C668" s="8">
        <v>1</v>
      </c>
      <c r="D668">
        <v>50000</v>
      </c>
    </row>
    <row r="669" spans="1:8" x14ac:dyDescent="0.2">
      <c r="A669" t="s">
        <v>204</v>
      </c>
      <c r="B669" t="s">
        <v>16</v>
      </c>
      <c r="C669">
        <v>2</v>
      </c>
      <c r="D669">
        <v>50000</v>
      </c>
    </row>
    <row r="670" spans="1:8" x14ac:dyDescent="0.2">
      <c r="A670" t="s">
        <v>204</v>
      </c>
      <c r="B670" t="s">
        <v>16</v>
      </c>
      <c r="C670">
        <v>3</v>
      </c>
      <c r="D670">
        <v>50000</v>
      </c>
    </row>
    <row r="671" spans="1:8" x14ac:dyDescent="0.2">
      <c r="A671" t="s">
        <v>204</v>
      </c>
      <c r="B671" t="s">
        <v>16</v>
      </c>
      <c r="C671">
        <v>4</v>
      </c>
      <c r="D671">
        <v>50000</v>
      </c>
    </row>
    <row r="672" spans="1:8" x14ac:dyDescent="0.2">
      <c r="A672" t="s">
        <v>204</v>
      </c>
      <c r="B672" t="s">
        <v>16</v>
      </c>
      <c r="C672">
        <v>5</v>
      </c>
      <c r="D672">
        <v>50000</v>
      </c>
    </row>
    <row r="673" spans="1:4" x14ac:dyDescent="0.2">
      <c r="A673" t="s">
        <v>204</v>
      </c>
      <c r="B673" t="s">
        <v>16</v>
      </c>
      <c r="C673">
        <v>6</v>
      </c>
      <c r="D673">
        <v>50000</v>
      </c>
    </row>
    <row r="674" spans="1:4" x14ac:dyDescent="0.2">
      <c r="A674" t="s">
        <v>204</v>
      </c>
      <c r="B674" t="s">
        <v>16</v>
      </c>
      <c r="C674">
        <v>7</v>
      </c>
      <c r="D674">
        <v>50000</v>
      </c>
    </row>
    <row r="675" spans="1:4" x14ac:dyDescent="0.2">
      <c r="A675" s="33" t="s">
        <v>204</v>
      </c>
      <c r="B675" s="33" t="s">
        <v>16</v>
      </c>
      <c r="C675" s="33">
        <v>8</v>
      </c>
      <c r="D675">
        <v>50000</v>
      </c>
    </row>
    <row r="676" spans="1:4" x14ac:dyDescent="0.2">
      <c r="A676" s="8" t="s">
        <v>206</v>
      </c>
      <c r="B676" s="8" t="s">
        <v>189</v>
      </c>
      <c r="C676" s="8">
        <v>1</v>
      </c>
      <c r="D676">
        <v>0</v>
      </c>
    </row>
    <row r="677" spans="1:4" x14ac:dyDescent="0.2">
      <c r="A677" t="s">
        <v>206</v>
      </c>
      <c r="B677" t="s">
        <v>189</v>
      </c>
      <c r="C677">
        <v>2</v>
      </c>
      <c r="D677">
        <v>0</v>
      </c>
    </row>
    <row r="678" spans="1:4" x14ac:dyDescent="0.2">
      <c r="A678" t="s">
        <v>206</v>
      </c>
      <c r="B678" t="s">
        <v>189</v>
      </c>
      <c r="C678">
        <v>3</v>
      </c>
      <c r="D678">
        <v>0</v>
      </c>
    </row>
    <row r="679" spans="1:4" x14ac:dyDescent="0.2">
      <c r="A679" t="s">
        <v>206</v>
      </c>
      <c r="B679" t="s">
        <v>189</v>
      </c>
      <c r="C679">
        <v>4</v>
      </c>
      <c r="D679">
        <v>0</v>
      </c>
    </row>
    <row r="680" spans="1:4" x14ac:dyDescent="0.2">
      <c r="A680" t="s">
        <v>206</v>
      </c>
      <c r="B680" t="s">
        <v>189</v>
      </c>
      <c r="C680">
        <v>5</v>
      </c>
      <c r="D680">
        <v>0</v>
      </c>
    </row>
    <row r="681" spans="1:4" x14ac:dyDescent="0.2">
      <c r="A681" t="s">
        <v>206</v>
      </c>
      <c r="B681" t="s">
        <v>189</v>
      </c>
      <c r="C681">
        <v>6</v>
      </c>
      <c r="D681">
        <v>0</v>
      </c>
    </row>
    <row r="682" spans="1:4" x14ac:dyDescent="0.2">
      <c r="A682" t="s">
        <v>206</v>
      </c>
      <c r="B682" t="s">
        <v>189</v>
      </c>
      <c r="C682">
        <v>7</v>
      </c>
      <c r="D682">
        <v>0</v>
      </c>
    </row>
    <row r="683" spans="1:4" x14ac:dyDescent="0.2">
      <c r="A683" s="33" t="s">
        <v>206</v>
      </c>
      <c r="B683" s="33" t="s">
        <v>189</v>
      </c>
      <c r="C683" s="33">
        <v>8</v>
      </c>
      <c r="D683">
        <v>0</v>
      </c>
    </row>
    <row r="684" spans="1:4" x14ac:dyDescent="0.2">
      <c r="A684" s="8" t="s">
        <v>204</v>
      </c>
      <c r="B684" s="8" t="s">
        <v>189</v>
      </c>
      <c r="C684" s="8">
        <v>1</v>
      </c>
      <c r="D684">
        <v>0</v>
      </c>
    </row>
    <row r="685" spans="1:4" x14ac:dyDescent="0.2">
      <c r="A685" t="s">
        <v>204</v>
      </c>
      <c r="B685" t="s">
        <v>189</v>
      </c>
      <c r="C685">
        <v>2</v>
      </c>
      <c r="D685">
        <v>0</v>
      </c>
    </row>
    <row r="686" spans="1:4" x14ac:dyDescent="0.2">
      <c r="A686" t="s">
        <v>204</v>
      </c>
      <c r="B686" t="s">
        <v>189</v>
      </c>
      <c r="C686">
        <v>3</v>
      </c>
      <c r="D686">
        <v>0</v>
      </c>
    </row>
    <row r="687" spans="1:4" x14ac:dyDescent="0.2">
      <c r="A687" t="s">
        <v>204</v>
      </c>
      <c r="B687" t="s">
        <v>189</v>
      </c>
      <c r="C687">
        <v>4</v>
      </c>
      <c r="D687">
        <v>0</v>
      </c>
    </row>
    <row r="688" spans="1:4" x14ac:dyDescent="0.2">
      <c r="A688" t="s">
        <v>204</v>
      </c>
      <c r="B688" t="s">
        <v>189</v>
      </c>
      <c r="C688">
        <v>5</v>
      </c>
      <c r="D688">
        <v>0</v>
      </c>
    </row>
    <row r="689" spans="1:4" x14ac:dyDescent="0.2">
      <c r="A689" t="s">
        <v>204</v>
      </c>
      <c r="B689" t="s">
        <v>189</v>
      </c>
      <c r="C689">
        <v>6</v>
      </c>
      <c r="D689">
        <v>0</v>
      </c>
    </row>
    <row r="690" spans="1:4" x14ac:dyDescent="0.2">
      <c r="A690" t="s">
        <v>204</v>
      </c>
      <c r="B690" t="s">
        <v>189</v>
      </c>
      <c r="C690">
        <v>7</v>
      </c>
      <c r="D690">
        <v>0</v>
      </c>
    </row>
    <row r="691" spans="1:4" x14ac:dyDescent="0.2">
      <c r="A691" s="33" t="s">
        <v>204</v>
      </c>
      <c r="B691" s="33" t="s">
        <v>189</v>
      </c>
      <c r="C691" s="33">
        <v>8</v>
      </c>
      <c r="D691">
        <v>0</v>
      </c>
    </row>
    <row r="692" spans="1:4" x14ac:dyDescent="0.2">
      <c r="A692" s="8" t="s">
        <v>192</v>
      </c>
      <c r="B692" s="8" t="s">
        <v>189</v>
      </c>
      <c r="C692" s="8">
        <v>1</v>
      </c>
      <c r="D692">
        <v>0</v>
      </c>
    </row>
    <row r="693" spans="1:4" x14ac:dyDescent="0.2">
      <c r="A693" t="s">
        <v>192</v>
      </c>
      <c r="B693" t="s">
        <v>189</v>
      </c>
      <c r="C693">
        <v>2</v>
      </c>
      <c r="D693">
        <v>0</v>
      </c>
    </row>
    <row r="694" spans="1:4" x14ac:dyDescent="0.2">
      <c r="A694" t="s">
        <v>192</v>
      </c>
      <c r="B694" t="s">
        <v>189</v>
      </c>
      <c r="C694">
        <v>3</v>
      </c>
      <c r="D694">
        <v>0</v>
      </c>
    </row>
    <row r="695" spans="1:4" x14ac:dyDescent="0.2">
      <c r="A695" t="s">
        <v>192</v>
      </c>
      <c r="B695" t="s">
        <v>189</v>
      </c>
      <c r="C695">
        <v>4</v>
      </c>
      <c r="D695">
        <v>0</v>
      </c>
    </row>
    <row r="696" spans="1:4" x14ac:dyDescent="0.2">
      <c r="A696" t="s">
        <v>192</v>
      </c>
      <c r="B696" t="s">
        <v>189</v>
      </c>
      <c r="C696">
        <v>5</v>
      </c>
      <c r="D696">
        <v>0</v>
      </c>
    </row>
    <row r="697" spans="1:4" x14ac:dyDescent="0.2">
      <c r="A697" t="s">
        <v>192</v>
      </c>
      <c r="B697" t="s">
        <v>189</v>
      </c>
      <c r="C697">
        <v>6</v>
      </c>
      <c r="D697">
        <v>0</v>
      </c>
    </row>
    <row r="698" spans="1:4" x14ac:dyDescent="0.2">
      <c r="A698" t="s">
        <v>192</v>
      </c>
      <c r="B698" t="s">
        <v>189</v>
      </c>
      <c r="C698">
        <v>7</v>
      </c>
      <c r="D698">
        <v>0</v>
      </c>
    </row>
    <row r="699" spans="1:4" x14ac:dyDescent="0.2">
      <c r="A699" s="33" t="s">
        <v>192</v>
      </c>
      <c r="B699" s="33" t="s">
        <v>189</v>
      </c>
      <c r="C699" s="33">
        <v>8</v>
      </c>
      <c r="D699" s="33">
        <v>0</v>
      </c>
    </row>
    <row r="700" spans="1:4" x14ac:dyDescent="0.2">
      <c r="A700" s="8" t="s">
        <v>207</v>
      </c>
      <c r="B700" s="8" t="s">
        <v>189</v>
      </c>
      <c r="C700" s="8">
        <v>1</v>
      </c>
      <c r="D700">
        <v>0</v>
      </c>
    </row>
    <row r="701" spans="1:4" x14ac:dyDescent="0.2">
      <c r="A701" t="s">
        <v>207</v>
      </c>
      <c r="B701" t="s">
        <v>189</v>
      </c>
      <c r="C701">
        <v>2</v>
      </c>
      <c r="D701">
        <v>0</v>
      </c>
    </row>
    <row r="702" spans="1:4" x14ac:dyDescent="0.2">
      <c r="A702" t="s">
        <v>207</v>
      </c>
      <c r="B702" t="s">
        <v>189</v>
      </c>
      <c r="C702">
        <v>3</v>
      </c>
      <c r="D702">
        <v>0</v>
      </c>
    </row>
    <row r="703" spans="1:4" x14ac:dyDescent="0.2">
      <c r="A703" t="s">
        <v>207</v>
      </c>
      <c r="B703" t="s">
        <v>189</v>
      </c>
      <c r="C703">
        <v>4</v>
      </c>
      <c r="D703">
        <v>0</v>
      </c>
    </row>
    <row r="704" spans="1:4" x14ac:dyDescent="0.2">
      <c r="A704" t="s">
        <v>207</v>
      </c>
      <c r="B704" t="s">
        <v>189</v>
      </c>
      <c r="C704">
        <v>5</v>
      </c>
      <c r="D704">
        <v>0</v>
      </c>
    </row>
    <row r="705" spans="1:4" x14ac:dyDescent="0.2">
      <c r="A705" t="s">
        <v>207</v>
      </c>
      <c r="B705" t="s">
        <v>189</v>
      </c>
      <c r="C705">
        <v>6</v>
      </c>
      <c r="D705">
        <v>0</v>
      </c>
    </row>
    <row r="706" spans="1:4" x14ac:dyDescent="0.2">
      <c r="A706" t="s">
        <v>207</v>
      </c>
      <c r="B706" t="s">
        <v>189</v>
      </c>
      <c r="C706">
        <v>7</v>
      </c>
      <c r="D706">
        <v>0</v>
      </c>
    </row>
    <row r="707" spans="1:4" x14ac:dyDescent="0.2">
      <c r="A707" s="33" t="s">
        <v>207</v>
      </c>
      <c r="B707" s="33" t="s">
        <v>189</v>
      </c>
      <c r="C707" s="33">
        <v>8</v>
      </c>
      <c r="D707" s="33">
        <v>0</v>
      </c>
    </row>
    <row r="708" spans="1:4" x14ac:dyDescent="0.2">
      <c r="A708" s="8" t="s">
        <v>208</v>
      </c>
      <c r="B708" s="8" t="s">
        <v>189</v>
      </c>
      <c r="C708" s="8">
        <v>1</v>
      </c>
      <c r="D708">
        <v>0</v>
      </c>
    </row>
    <row r="709" spans="1:4" x14ac:dyDescent="0.2">
      <c r="A709" t="s">
        <v>208</v>
      </c>
      <c r="B709" t="s">
        <v>189</v>
      </c>
      <c r="C709">
        <v>2</v>
      </c>
      <c r="D709">
        <v>0</v>
      </c>
    </row>
    <row r="710" spans="1:4" x14ac:dyDescent="0.2">
      <c r="A710" t="s">
        <v>208</v>
      </c>
      <c r="B710" t="s">
        <v>189</v>
      </c>
      <c r="C710">
        <v>3</v>
      </c>
      <c r="D710">
        <v>0</v>
      </c>
    </row>
    <row r="711" spans="1:4" x14ac:dyDescent="0.2">
      <c r="A711" t="s">
        <v>208</v>
      </c>
      <c r="B711" t="s">
        <v>189</v>
      </c>
      <c r="C711">
        <v>4</v>
      </c>
      <c r="D711">
        <v>0</v>
      </c>
    </row>
    <row r="712" spans="1:4" x14ac:dyDescent="0.2">
      <c r="A712" t="s">
        <v>208</v>
      </c>
      <c r="B712" t="s">
        <v>189</v>
      </c>
      <c r="C712">
        <v>5</v>
      </c>
      <c r="D712">
        <v>0</v>
      </c>
    </row>
    <row r="713" spans="1:4" x14ac:dyDescent="0.2">
      <c r="A713" t="s">
        <v>208</v>
      </c>
      <c r="B713" t="s">
        <v>189</v>
      </c>
      <c r="C713">
        <v>6</v>
      </c>
      <c r="D713">
        <v>0</v>
      </c>
    </row>
    <row r="714" spans="1:4" x14ac:dyDescent="0.2">
      <c r="A714" t="s">
        <v>208</v>
      </c>
      <c r="B714" t="s">
        <v>189</v>
      </c>
      <c r="C714">
        <v>7</v>
      </c>
      <c r="D714">
        <v>0</v>
      </c>
    </row>
    <row r="715" spans="1:4" x14ac:dyDescent="0.2">
      <c r="A715" s="33" t="s">
        <v>208</v>
      </c>
      <c r="B715" s="33" t="s">
        <v>189</v>
      </c>
      <c r="C715" s="33">
        <v>8</v>
      </c>
      <c r="D715" s="33">
        <v>0</v>
      </c>
    </row>
    <row r="716" spans="1:4" x14ac:dyDescent="0.2">
      <c r="A716" s="8" t="s">
        <v>205</v>
      </c>
      <c r="B716" s="8" t="s">
        <v>189</v>
      </c>
      <c r="C716" s="8">
        <v>1</v>
      </c>
      <c r="D716">
        <v>0</v>
      </c>
    </row>
    <row r="717" spans="1:4" x14ac:dyDescent="0.2">
      <c r="A717" t="s">
        <v>205</v>
      </c>
      <c r="B717" t="s">
        <v>189</v>
      </c>
      <c r="C717">
        <v>2</v>
      </c>
      <c r="D717">
        <v>0</v>
      </c>
    </row>
    <row r="718" spans="1:4" x14ac:dyDescent="0.2">
      <c r="A718" t="s">
        <v>205</v>
      </c>
      <c r="B718" t="s">
        <v>189</v>
      </c>
      <c r="C718">
        <v>3</v>
      </c>
      <c r="D718">
        <v>0</v>
      </c>
    </row>
    <row r="719" spans="1:4" x14ac:dyDescent="0.2">
      <c r="A719" t="s">
        <v>205</v>
      </c>
      <c r="B719" t="s">
        <v>189</v>
      </c>
      <c r="C719">
        <v>4</v>
      </c>
      <c r="D719">
        <v>0</v>
      </c>
    </row>
    <row r="720" spans="1:4" x14ac:dyDescent="0.2">
      <c r="A720" t="s">
        <v>205</v>
      </c>
      <c r="B720" t="s">
        <v>189</v>
      </c>
      <c r="C720">
        <v>5</v>
      </c>
      <c r="D720">
        <v>0</v>
      </c>
    </row>
    <row r="721" spans="1:4" x14ac:dyDescent="0.2">
      <c r="A721" t="s">
        <v>205</v>
      </c>
      <c r="B721" t="s">
        <v>189</v>
      </c>
      <c r="C721">
        <v>6</v>
      </c>
      <c r="D721">
        <v>0</v>
      </c>
    </row>
    <row r="722" spans="1:4" x14ac:dyDescent="0.2">
      <c r="A722" t="s">
        <v>205</v>
      </c>
      <c r="B722" t="s">
        <v>189</v>
      </c>
      <c r="C722">
        <v>7</v>
      </c>
      <c r="D722">
        <v>0</v>
      </c>
    </row>
    <row r="723" spans="1:4" x14ac:dyDescent="0.2">
      <c r="A723" s="33" t="s">
        <v>205</v>
      </c>
      <c r="B723" s="33" t="s">
        <v>189</v>
      </c>
      <c r="C723" s="33">
        <v>8</v>
      </c>
      <c r="D723" s="33">
        <v>0</v>
      </c>
    </row>
    <row r="724" spans="1:4" x14ac:dyDescent="0.2">
      <c r="A724" s="8" t="s">
        <v>192</v>
      </c>
      <c r="B724" s="8" t="s">
        <v>25</v>
      </c>
      <c r="C724" s="8">
        <v>1</v>
      </c>
      <c r="D724">
        <v>50000</v>
      </c>
    </row>
    <row r="725" spans="1:4" x14ac:dyDescent="0.2">
      <c r="A725" t="s">
        <v>192</v>
      </c>
      <c r="B725" t="s">
        <v>25</v>
      </c>
      <c r="C725">
        <v>2</v>
      </c>
      <c r="D725">
        <v>50000</v>
      </c>
    </row>
    <row r="726" spans="1:4" x14ac:dyDescent="0.2">
      <c r="A726" t="s">
        <v>192</v>
      </c>
      <c r="B726" t="s">
        <v>25</v>
      </c>
      <c r="C726">
        <v>3</v>
      </c>
      <c r="D726">
        <v>50000</v>
      </c>
    </row>
    <row r="727" spans="1:4" x14ac:dyDescent="0.2">
      <c r="A727" t="s">
        <v>192</v>
      </c>
      <c r="B727" t="s">
        <v>25</v>
      </c>
      <c r="C727">
        <v>4</v>
      </c>
      <c r="D727">
        <v>50000</v>
      </c>
    </row>
    <row r="728" spans="1:4" x14ac:dyDescent="0.2">
      <c r="A728" t="s">
        <v>192</v>
      </c>
      <c r="B728" t="s">
        <v>25</v>
      </c>
      <c r="C728">
        <v>5</v>
      </c>
      <c r="D728">
        <v>50000</v>
      </c>
    </row>
    <row r="729" spans="1:4" x14ac:dyDescent="0.2">
      <c r="A729" t="s">
        <v>192</v>
      </c>
      <c r="B729" t="s">
        <v>25</v>
      </c>
      <c r="C729">
        <v>6</v>
      </c>
      <c r="D729">
        <v>50000</v>
      </c>
    </row>
    <row r="730" spans="1:4" x14ac:dyDescent="0.2">
      <c r="A730" t="s">
        <v>192</v>
      </c>
      <c r="B730" t="s">
        <v>25</v>
      </c>
      <c r="C730">
        <v>7</v>
      </c>
      <c r="D730">
        <v>50000</v>
      </c>
    </row>
    <row r="731" spans="1:4" x14ac:dyDescent="0.2">
      <c r="A731" s="33" t="s">
        <v>192</v>
      </c>
      <c r="B731" s="33" t="s">
        <v>25</v>
      </c>
      <c r="C731" s="33">
        <v>8</v>
      </c>
      <c r="D731">
        <v>50000</v>
      </c>
    </row>
    <row r="732" spans="1:4" x14ac:dyDescent="0.2">
      <c r="A732" s="8" t="s">
        <v>189</v>
      </c>
      <c r="B732" s="8" t="s">
        <v>201</v>
      </c>
      <c r="C732" s="8">
        <v>1</v>
      </c>
      <c r="D732">
        <v>0</v>
      </c>
    </row>
    <row r="733" spans="1:4" x14ac:dyDescent="0.2">
      <c r="A733" t="s">
        <v>189</v>
      </c>
      <c r="B733" t="s">
        <v>201</v>
      </c>
      <c r="C733">
        <v>2</v>
      </c>
      <c r="D733">
        <v>0</v>
      </c>
    </row>
    <row r="734" spans="1:4" x14ac:dyDescent="0.2">
      <c r="A734" t="s">
        <v>189</v>
      </c>
      <c r="B734" t="s">
        <v>201</v>
      </c>
      <c r="C734">
        <v>3</v>
      </c>
      <c r="D734">
        <v>0</v>
      </c>
    </row>
    <row r="735" spans="1:4" x14ac:dyDescent="0.2">
      <c r="A735" t="s">
        <v>189</v>
      </c>
      <c r="B735" t="s">
        <v>201</v>
      </c>
      <c r="C735">
        <v>4</v>
      </c>
      <c r="D735">
        <v>0</v>
      </c>
    </row>
    <row r="736" spans="1:4" x14ac:dyDescent="0.2">
      <c r="A736" t="s">
        <v>189</v>
      </c>
      <c r="B736" t="s">
        <v>201</v>
      </c>
      <c r="C736">
        <v>5</v>
      </c>
      <c r="D736">
        <v>0</v>
      </c>
    </row>
    <row r="737" spans="1:4" x14ac:dyDescent="0.2">
      <c r="A737" t="s">
        <v>189</v>
      </c>
      <c r="B737" t="s">
        <v>201</v>
      </c>
      <c r="C737">
        <v>6</v>
      </c>
      <c r="D737">
        <v>0</v>
      </c>
    </row>
    <row r="738" spans="1:4" x14ac:dyDescent="0.2">
      <c r="A738" t="s">
        <v>189</v>
      </c>
      <c r="B738" t="s">
        <v>201</v>
      </c>
      <c r="C738">
        <v>7</v>
      </c>
      <c r="D738">
        <v>0</v>
      </c>
    </row>
    <row r="739" spans="1:4" x14ac:dyDescent="0.2">
      <c r="A739" s="33" t="s">
        <v>189</v>
      </c>
      <c r="B739" s="33" t="s">
        <v>201</v>
      </c>
      <c r="C739" s="33">
        <v>8</v>
      </c>
      <c r="D739">
        <v>0</v>
      </c>
    </row>
    <row r="740" spans="1:4" x14ac:dyDescent="0.2">
      <c r="A740" s="8" t="s">
        <v>203</v>
      </c>
      <c r="B740" s="8" t="s">
        <v>201</v>
      </c>
      <c r="C740" s="8">
        <v>1</v>
      </c>
      <c r="D740">
        <v>0</v>
      </c>
    </row>
    <row r="741" spans="1:4" x14ac:dyDescent="0.2">
      <c r="A741" t="s">
        <v>203</v>
      </c>
      <c r="B741" t="s">
        <v>201</v>
      </c>
      <c r="C741">
        <v>2</v>
      </c>
      <c r="D741">
        <v>0</v>
      </c>
    </row>
    <row r="742" spans="1:4" x14ac:dyDescent="0.2">
      <c r="A742" t="s">
        <v>203</v>
      </c>
      <c r="B742" t="s">
        <v>201</v>
      </c>
      <c r="C742">
        <v>3</v>
      </c>
      <c r="D742">
        <v>0</v>
      </c>
    </row>
    <row r="743" spans="1:4" x14ac:dyDescent="0.2">
      <c r="A743" t="s">
        <v>203</v>
      </c>
      <c r="B743" t="s">
        <v>201</v>
      </c>
      <c r="C743">
        <v>4</v>
      </c>
      <c r="D743">
        <v>0</v>
      </c>
    </row>
    <row r="744" spans="1:4" x14ac:dyDescent="0.2">
      <c r="A744" t="s">
        <v>203</v>
      </c>
      <c r="B744" t="s">
        <v>201</v>
      </c>
      <c r="C744">
        <v>5</v>
      </c>
      <c r="D744">
        <v>0</v>
      </c>
    </row>
    <row r="745" spans="1:4" x14ac:dyDescent="0.2">
      <c r="A745" t="s">
        <v>203</v>
      </c>
      <c r="B745" t="s">
        <v>201</v>
      </c>
      <c r="C745">
        <v>6</v>
      </c>
      <c r="D745">
        <v>0</v>
      </c>
    </row>
    <row r="746" spans="1:4" x14ac:dyDescent="0.2">
      <c r="A746" t="s">
        <v>203</v>
      </c>
      <c r="B746" t="s">
        <v>201</v>
      </c>
      <c r="C746">
        <v>7</v>
      </c>
      <c r="D746">
        <v>0</v>
      </c>
    </row>
    <row r="747" spans="1:4" x14ac:dyDescent="0.2">
      <c r="A747" s="33" t="s">
        <v>203</v>
      </c>
      <c r="B747" s="33" t="s">
        <v>201</v>
      </c>
      <c r="C747" s="33">
        <v>8</v>
      </c>
      <c r="D747">
        <v>0</v>
      </c>
    </row>
    <row r="748" spans="1:4" x14ac:dyDescent="0.2">
      <c r="A748" s="8" t="s">
        <v>206</v>
      </c>
      <c r="B748" s="8" t="s">
        <v>201</v>
      </c>
      <c r="C748" s="8">
        <v>1</v>
      </c>
      <c r="D748">
        <v>0</v>
      </c>
    </row>
    <row r="749" spans="1:4" x14ac:dyDescent="0.2">
      <c r="A749" t="s">
        <v>206</v>
      </c>
      <c r="B749" t="s">
        <v>201</v>
      </c>
      <c r="C749">
        <v>2</v>
      </c>
      <c r="D749">
        <v>0</v>
      </c>
    </row>
    <row r="750" spans="1:4" x14ac:dyDescent="0.2">
      <c r="A750" t="s">
        <v>206</v>
      </c>
      <c r="B750" t="s">
        <v>201</v>
      </c>
      <c r="C750">
        <v>3</v>
      </c>
      <c r="D750">
        <v>0</v>
      </c>
    </row>
    <row r="751" spans="1:4" x14ac:dyDescent="0.2">
      <c r="A751" t="s">
        <v>206</v>
      </c>
      <c r="B751" t="s">
        <v>201</v>
      </c>
      <c r="C751">
        <v>4</v>
      </c>
      <c r="D751">
        <v>0</v>
      </c>
    </row>
    <row r="752" spans="1:4" x14ac:dyDescent="0.2">
      <c r="A752" t="s">
        <v>206</v>
      </c>
      <c r="B752" t="s">
        <v>201</v>
      </c>
      <c r="C752">
        <v>5</v>
      </c>
      <c r="D752">
        <v>0</v>
      </c>
    </row>
    <row r="753" spans="1:4" x14ac:dyDescent="0.2">
      <c r="A753" t="s">
        <v>206</v>
      </c>
      <c r="B753" t="s">
        <v>201</v>
      </c>
      <c r="C753">
        <v>6</v>
      </c>
      <c r="D753">
        <v>0</v>
      </c>
    </row>
    <row r="754" spans="1:4" x14ac:dyDescent="0.2">
      <c r="A754" t="s">
        <v>206</v>
      </c>
      <c r="B754" t="s">
        <v>201</v>
      </c>
      <c r="C754">
        <v>7</v>
      </c>
      <c r="D754">
        <v>0</v>
      </c>
    </row>
    <row r="755" spans="1:4" x14ac:dyDescent="0.2">
      <c r="A755" s="33" t="s">
        <v>206</v>
      </c>
      <c r="B755" s="33" t="s">
        <v>201</v>
      </c>
      <c r="C755" s="33">
        <v>8</v>
      </c>
      <c r="D755">
        <v>0</v>
      </c>
    </row>
    <row r="756" spans="1:4" x14ac:dyDescent="0.2">
      <c r="A756" s="8" t="s">
        <v>204</v>
      </c>
      <c r="B756" s="8" t="s">
        <v>201</v>
      </c>
      <c r="C756" s="8">
        <v>1</v>
      </c>
      <c r="D756">
        <v>500000</v>
      </c>
    </row>
    <row r="757" spans="1:4" x14ac:dyDescent="0.2">
      <c r="A757" t="s">
        <v>204</v>
      </c>
      <c r="B757" t="s">
        <v>201</v>
      </c>
      <c r="C757">
        <v>2</v>
      </c>
      <c r="D757">
        <v>500000</v>
      </c>
    </row>
    <row r="758" spans="1:4" x14ac:dyDescent="0.2">
      <c r="A758" t="s">
        <v>204</v>
      </c>
      <c r="B758" t="s">
        <v>201</v>
      </c>
      <c r="C758">
        <v>3</v>
      </c>
      <c r="D758">
        <v>500000</v>
      </c>
    </row>
    <row r="759" spans="1:4" x14ac:dyDescent="0.2">
      <c r="A759" t="s">
        <v>204</v>
      </c>
      <c r="B759" t="s">
        <v>201</v>
      </c>
      <c r="C759">
        <v>4</v>
      </c>
      <c r="D759">
        <v>500000</v>
      </c>
    </row>
    <row r="760" spans="1:4" x14ac:dyDescent="0.2">
      <c r="A760" t="s">
        <v>204</v>
      </c>
      <c r="B760" t="s">
        <v>201</v>
      </c>
      <c r="C760">
        <v>5</v>
      </c>
      <c r="D760">
        <v>500000</v>
      </c>
    </row>
    <row r="761" spans="1:4" x14ac:dyDescent="0.2">
      <c r="A761" t="s">
        <v>204</v>
      </c>
      <c r="B761" t="s">
        <v>201</v>
      </c>
      <c r="C761">
        <v>6</v>
      </c>
      <c r="D761">
        <v>500000</v>
      </c>
    </row>
    <row r="762" spans="1:4" x14ac:dyDescent="0.2">
      <c r="A762" t="s">
        <v>204</v>
      </c>
      <c r="B762" t="s">
        <v>201</v>
      </c>
      <c r="C762">
        <v>7</v>
      </c>
      <c r="D762">
        <v>500000</v>
      </c>
    </row>
    <row r="763" spans="1:4" x14ac:dyDescent="0.2">
      <c r="A763" s="33" t="s">
        <v>204</v>
      </c>
      <c r="B763" s="33" t="s">
        <v>201</v>
      </c>
      <c r="C763" s="33">
        <v>8</v>
      </c>
      <c r="D763">
        <v>500000</v>
      </c>
    </row>
    <row r="764" spans="1:4" x14ac:dyDescent="0.2">
      <c r="A764" s="8" t="s">
        <v>185</v>
      </c>
      <c r="B764" s="8" t="s">
        <v>201</v>
      </c>
      <c r="C764" s="8">
        <v>1</v>
      </c>
      <c r="D764">
        <v>500000</v>
      </c>
    </row>
    <row r="765" spans="1:4" x14ac:dyDescent="0.2">
      <c r="A765" t="s">
        <v>185</v>
      </c>
      <c r="B765" t="s">
        <v>201</v>
      </c>
      <c r="C765">
        <v>2</v>
      </c>
      <c r="D765">
        <v>500000</v>
      </c>
    </row>
    <row r="766" spans="1:4" x14ac:dyDescent="0.2">
      <c r="A766" t="s">
        <v>185</v>
      </c>
      <c r="B766" t="s">
        <v>201</v>
      </c>
      <c r="C766">
        <v>3</v>
      </c>
      <c r="D766">
        <v>500000</v>
      </c>
    </row>
    <row r="767" spans="1:4" x14ac:dyDescent="0.2">
      <c r="A767" t="s">
        <v>185</v>
      </c>
      <c r="B767" t="s">
        <v>201</v>
      </c>
      <c r="C767">
        <v>4</v>
      </c>
      <c r="D767">
        <v>500000</v>
      </c>
    </row>
    <row r="768" spans="1:4" x14ac:dyDescent="0.2">
      <c r="A768" t="s">
        <v>185</v>
      </c>
      <c r="B768" t="s">
        <v>201</v>
      </c>
      <c r="C768">
        <v>5</v>
      </c>
      <c r="D768">
        <v>500000</v>
      </c>
    </row>
    <row r="769" spans="1:4" x14ac:dyDescent="0.2">
      <c r="A769" t="s">
        <v>185</v>
      </c>
      <c r="B769" t="s">
        <v>201</v>
      </c>
      <c r="C769">
        <v>6</v>
      </c>
      <c r="D769">
        <v>500000</v>
      </c>
    </row>
    <row r="770" spans="1:4" x14ac:dyDescent="0.2">
      <c r="A770" t="s">
        <v>185</v>
      </c>
      <c r="B770" t="s">
        <v>201</v>
      </c>
      <c r="C770">
        <v>7</v>
      </c>
      <c r="D770">
        <v>500000</v>
      </c>
    </row>
    <row r="771" spans="1:4" x14ac:dyDescent="0.2">
      <c r="A771" s="33" t="s">
        <v>185</v>
      </c>
      <c r="B771" s="33" t="s">
        <v>201</v>
      </c>
      <c r="C771" s="33">
        <v>8</v>
      </c>
      <c r="D771">
        <v>500000</v>
      </c>
    </row>
    <row r="772" spans="1:4" x14ac:dyDescent="0.2">
      <c r="A772" s="8" t="s">
        <v>192</v>
      </c>
      <c r="B772" s="8" t="s">
        <v>201</v>
      </c>
      <c r="C772" s="8">
        <v>1</v>
      </c>
      <c r="D772">
        <v>500000</v>
      </c>
    </row>
    <row r="773" spans="1:4" x14ac:dyDescent="0.2">
      <c r="A773" t="s">
        <v>192</v>
      </c>
      <c r="B773" t="s">
        <v>201</v>
      </c>
      <c r="C773">
        <v>2</v>
      </c>
      <c r="D773">
        <v>500000</v>
      </c>
    </row>
    <row r="774" spans="1:4" x14ac:dyDescent="0.2">
      <c r="A774" t="s">
        <v>192</v>
      </c>
      <c r="B774" t="s">
        <v>201</v>
      </c>
      <c r="C774">
        <v>3</v>
      </c>
      <c r="D774">
        <v>500000</v>
      </c>
    </row>
    <row r="775" spans="1:4" x14ac:dyDescent="0.2">
      <c r="A775" t="s">
        <v>192</v>
      </c>
      <c r="B775" t="s">
        <v>201</v>
      </c>
      <c r="C775">
        <v>4</v>
      </c>
      <c r="D775">
        <v>500000</v>
      </c>
    </row>
    <row r="776" spans="1:4" x14ac:dyDescent="0.2">
      <c r="A776" t="s">
        <v>192</v>
      </c>
      <c r="B776" t="s">
        <v>201</v>
      </c>
      <c r="C776">
        <v>5</v>
      </c>
      <c r="D776">
        <v>500000</v>
      </c>
    </row>
    <row r="777" spans="1:4" x14ac:dyDescent="0.2">
      <c r="A777" t="s">
        <v>192</v>
      </c>
      <c r="B777" t="s">
        <v>201</v>
      </c>
      <c r="C777">
        <v>6</v>
      </c>
      <c r="D777">
        <v>500000</v>
      </c>
    </row>
    <row r="778" spans="1:4" x14ac:dyDescent="0.2">
      <c r="A778" t="s">
        <v>192</v>
      </c>
      <c r="B778" t="s">
        <v>201</v>
      </c>
      <c r="C778">
        <v>7</v>
      </c>
      <c r="D778">
        <v>500000</v>
      </c>
    </row>
    <row r="779" spans="1:4" x14ac:dyDescent="0.2">
      <c r="A779" s="33" t="s">
        <v>192</v>
      </c>
      <c r="B779" s="33" t="s">
        <v>201</v>
      </c>
      <c r="C779" s="33">
        <v>8</v>
      </c>
      <c r="D779">
        <v>500000</v>
      </c>
    </row>
    <row r="780" spans="1:4" x14ac:dyDescent="0.2">
      <c r="A780" s="8" t="s">
        <v>187</v>
      </c>
      <c r="B780" s="8" t="s">
        <v>201</v>
      </c>
      <c r="C780" s="8">
        <v>1</v>
      </c>
      <c r="D780">
        <v>0</v>
      </c>
    </row>
    <row r="781" spans="1:4" x14ac:dyDescent="0.2">
      <c r="A781" t="s">
        <v>187</v>
      </c>
      <c r="B781" t="s">
        <v>201</v>
      </c>
      <c r="C781">
        <v>2</v>
      </c>
      <c r="D781">
        <v>0</v>
      </c>
    </row>
    <row r="782" spans="1:4" x14ac:dyDescent="0.2">
      <c r="A782" t="s">
        <v>187</v>
      </c>
      <c r="B782" t="s">
        <v>201</v>
      </c>
      <c r="C782">
        <v>3</v>
      </c>
      <c r="D782">
        <v>0</v>
      </c>
    </row>
    <row r="783" spans="1:4" x14ac:dyDescent="0.2">
      <c r="A783" t="s">
        <v>187</v>
      </c>
      <c r="B783" t="s">
        <v>201</v>
      </c>
      <c r="C783">
        <v>4</v>
      </c>
      <c r="D783">
        <v>0</v>
      </c>
    </row>
    <row r="784" spans="1:4" x14ac:dyDescent="0.2">
      <c r="A784" t="s">
        <v>187</v>
      </c>
      <c r="B784" t="s">
        <v>201</v>
      </c>
      <c r="C784">
        <v>5</v>
      </c>
      <c r="D784">
        <v>0</v>
      </c>
    </row>
    <row r="785" spans="1:4" x14ac:dyDescent="0.2">
      <c r="A785" t="s">
        <v>187</v>
      </c>
      <c r="B785" t="s">
        <v>201</v>
      </c>
      <c r="C785">
        <v>6</v>
      </c>
      <c r="D785">
        <v>0</v>
      </c>
    </row>
    <row r="786" spans="1:4" x14ac:dyDescent="0.2">
      <c r="A786" t="s">
        <v>187</v>
      </c>
      <c r="B786" t="s">
        <v>201</v>
      </c>
      <c r="C786">
        <v>7</v>
      </c>
      <c r="D786">
        <v>0</v>
      </c>
    </row>
    <row r="787" spans="1:4" x14ac:dyDescent="0.2">
      <c r="A787" s="33" t="s">
        <v>187</v>
      </c>
      <c r="B787" s="33" t="s">
        <v>201</v>
      </c>
      <c r="C787" s="33">
        <v>8</v>
      </c>
      <c r="D787">
        <v>0</v>
      </c>
    </row>
    <row r="788" spans="1:4" x14ac:dyDescent="0.2">
      <c r="A788" s="8" t="s">
        <v>202</v>
      </c>
      <c r="B788" s="8" t="s">
        <v>201</v>
      </c>
      <c r="C788" s="8">
        <v>1</v>
      </c>
      <c r="D788">
        <v>0</v>
      </c>
    </row>
    <row r="789" spans="1:4" x14ac:dyDescent="0.2">
      <c r="A789" t="s">
        <v>202</v>
      </c>
      <c r="B789" t="s">
        <v>201</v>
      </c>
      <c r="C789">
        <v>2</v>
      </c>
      <c r="D789">
        <v>0</v>
      </c>
    </row>
    <row r="790" spans="1:4" x14ac:dyDescent="0.2">
      <c r="A790" t="s">
        <v>202</v>
      </c>
      <c r="B790" t="s">
        <v>201</v>
      </c>
      <c r="C790">
        <v>3</v>
      </c>
      <c r="D790">
        <v>0</v>
      </c>
    </row>
    <row r="791" spans="1:4" x14ac:dyDescent="0.2">
      <c r="A791" t="s">
        <v>202</v>
      </c>
      <c r="B791" t="s">
        <v>201</v>
      </c>
      <c r="C791">
        <v>4</v>
      </c>
      <c r="D791">
        <v>0</v>
      </c>
    </row>
    <row r="792" spans="1:4" x14ac:dyDescent="0.2">
      <c r="A792" t="s">
        <v>202</v>
      </c>
      <c r="B792" t="s">
        <v>201</v>
      </c>
      <c r="C792">
        <v>5</v>
      </c>
      <c r="D792">
        <v>0</v>
      </c>
    </row>
    <row r="793" spans="1:4" x14ac:dyDescent="0.2">
      <c r="A793" t="s">
        <v>202</v>
      </c>
      <c r="B793" t="s">
        <v>201</v>
      </c>
      <c r="C793">
        <v>6</v>
      </c>
      <c r="D793">
        <v>0</v>
      </c>
    </row>
    <row r="794" spans="1:4" x14ac:dyDescent="0.2">
      <c r="A794" t="s">
        <v>202</v>
      </c>
      <c r="B794" t="s">
        <v>201</v>
      </c>
      <c r="C794">
        <v>7</v>
      </c>
      <c r="D794">
        <v>0</v>
      </c>
    </row>
    <row r="795" spans="1:4" x14ac:dyDescent="0.2">
      <c r="A795" s="33" t="s">
        <v>202</v>
      </c>
      <c r="B795" s="33" t="s">
        <v>201</v>
      </c>
      <c r="C795" s="33">
        <v>8</v>
      </c>
      <c r="D795">
        <v>0</v>
      </c>
    </row>
    <row r="796" spans="1:4" x14ac:dyDescent="0.2">
      <c r="A796" s="8" t="s">
        <v>207</v>
      </c>
      <c r="B796" s="8" t="s">
        <v>201</v>
      </c>
      <c r="C796" s="8">
        <v>1</v>
      </c>
      <c r="D796">
        <v>0</v>
      </c>
    </row>
    <row r="797" spans="1:4" x14ac:dyDescent="0.2">
      <c r="A797" t="s">
        <v>207</v>
      </c>
      <c r="B797" t="s">
        <v>201</v>
      </c>
      <c r="C797">
        <v>2</v>
      </c>
      <c r="D797">
        <v>0</v>
      </c>
    </row>
    <row r="798" spans="1:4" x14ac:dyDescent="0.2">
      <c r="A798" t="s">
        <v>207</v>
      </c>
      <c r="B798" t="s">
        <v>201</v>
      </c>
      <c r="C798">
        <v>3</v>
      </c>
      <c r="D798">
        <v>0</v>
      </c>
    </row>
    <row r="799" spans="1:4" x14ac:dyDescent="0.2">
      <c r="A799" t="s">
        <v>207</v>
      </c>
      <c r="B799" t="s">
        <v>201</v>
      </c>
      <c r="C799">
        <v>4</v>
      </c>
      <c r="D799">
        <v>0</v>
      </c>
    </row>
    <row r="800" spans="1:4" x14ac:dyDescent="0.2">
      <c r="A800" t="s">
        <v>207</v>
      </c>
      <c r="B800" t="s">
        <v>201</v>
      </c>
      <c r="C800">
        <v>5</v>
      </c>
      <c r="D800">
        <v>0</v>
      </c>
    </row>
    <row r="801" spans="1:4" x14ac:dyDescent="0.2">
      <c r="A801" t="s">
        <v>207</v>
      </c>
      <c r="B801" t="s">
        <v>201</v>
      </c>
      <c r="C801">
        <v>6</v>
      </c>
      <c r="D801">
        <v>0</v>
      </c>
    </row>
    <row r="802" spans="1:4" x14ac:dyDescent="0.2">
      <c r="A802" t="s">
        <v>207</v>
      </c>
      <c r="B802" t="s">
        <v>201</v>
      </c>
      <c r="C802">
        <v>7</v>
      </c>
      <c r="D802">
        <v>0</v>
      </c>
    </row>
    <row r="803" spans="1:4" x14ac:dyDescent="0.2">
      <c r="A803" s="33" t="s">
        <v>207</v>
      </c>
      <c r="B803" s="33" t="s">
        <v>201</v>
      </c>
      <c r="C803" s="33">
        <v>8</v>
      </c>
      <c r="D803">
        <v>0</v>
      </c>
    </row>
    <row r="804" spans="1:4" x14ac:dyDescent="0.2">
      <c r="A804" s="8" t="s">
        <v>208</v>
      </c>
      <c r="B804" s="8" t="s">
        <v>201</v>
      </c>
      <c r="C804" s="8">
        <v>1</v>
      </c>
      <c r="D804">
        <v>500000</v>
      </c>
    </row>
    <row r="805" spans="1:4" x14ac:dyDescent="0.2">
      <c r="A805" t="s">
        <v>208</v>
      </c>
      <c r="B805" t="s">
        <v>201</v>
      </c>
      <c r="C805">
        <v>2</v>
      </c>
      <c r="D805">
        <v>500000</v>
      </c>
    </row>
    <row r="806" spans="1:4" x14ac:dyDescent="0.2">
      <c r="A806" t="s">
        <v>208</v>
      </c>
      <c r="B806" t="s">
        <v>201</v>
      </c>
      <c r="C806">
        <v>3</v>
      </c>
      <c r="D806">
        <v>500000</v>
      </c>
    </row>
    <row r="807" spans="1:4" x14ac:dyDescent="0.2">
      <c r="A807" t="s">
        <v>208</v>
      </c>
      <c r="B807" t="s">
        <v>201</v>
      </c>
      <c r="C807">
        <v>4</v>
      </c>
      <c r="D807">
        <v>500000</v>
      </c>
    </row>
    <row r="808" spans="1:4" x14ac:dyDescent="0.2">
      <c r="A808" t="s">
        <v>208</v>
      </c>
      <c r="B808" t="s">
        <v>201</v>
      </c>
      <c r="C808">
        <v>5</v>
      </c>
      <c r="D808">
        <v>500000</v>
      </c>
    </row>
    <row r="809" spans="1:4" x14ac:dyDescent="0.2">
      <c r="A809" t="s">
        <v>208</v>
      </c>
      <c r="B809" t="s">
        <v>201</v>
      </c>
      <c r="C809">
        <v>6</v>
      </c>
      <c r="D809">
        <v>500000</v>
      </c>
    </row>
    <row r="810" spans="1:4" x14ac:dyDescent="0.2">
      <c r="A810" t="s">
        <v>208</v>
      </c>
      <c r="B810" t="s">
        <v>201</v>
      </c>
      <c r="C810">
        <v>7</v>
      </c>
      <c r="D810">
        <v>500000</v>
      </c>
    </row>
    <row r="811" spans="1:4" x14ac:dyDescent="0.2">
      <c r="A811" s="33" t="s">
        <v>208</v>
      </c>
      <c r="B811" s="33" t="s">
        <v>201</v>
      </c>
      <c r="C811" s="33">
        <v>8</v>
      </c>
      <c r="D811">
        <v>500000</v>
      </c>
    </row>
    <row r="812" spans="1:4" x14ac:dyDescent="0.2">
      <c r="A812" s="8" t="s">
        <v>205</v>
      </c>
      <c r="B812" s="8" t="s">
        <v>201</v>
      </c>
      <c r="C812" s="8">
        <v>1</v>
      </c>
      <c r="D812">
        <v>0</v>
      </c>
    </row>
    <row r="813" spans="1:4" x14ac:dyDescent="0.2">
      <c r="A813" t="s">
        <v>205</v>
      </c>
      <c r="B813" t="s">
        <v>201</v>
      </c>
      <c r="C813">
        <v>2</v>
      </c>
      <c r="D813">
        <v>0</v>
      </c>
    </row>
    <row r="814" spans="1:4" x14ac:dyDescent="0.2">
      <c r="A814" t="s">
        <v>205</v>
      </c>
      <c r="B814" t="s">
        <v>201</v>
      </c>
      <c r="C814">
        <v>3</v>
      </c>
      <c r="D814">
        <v>0</v>
      </c>
    </row>
    <row r="815" spans="1:4" x14ac:dyDescent="0.2">
      <c r="A815" t="s">
        <v>205</v>
      </c>
      <c r="B815" t="s">
        <v>201</v>
      </c>
      <c r="C815">
        <v>4</v>
      </c>
      <c r="D815">
        <v>0</v>
      </c>
    </row>
    <row r="816" spans="1:4" x14ac:dyDescent="0.2">
      <c r="A816" t="s">
        <v>205</v>
      </c>
      <c r="B816" t="s">
        <v>201</v>
      </c>
      <c r="C816">
        <v>5</v>
      </c>
      <c r="D816">
        <v>0</v>
      </c>
    </row>
    <row r="817" spans="1:4" x14ac:dyDescent="0.2">
      <c r="A817" t="s">
        <v>205</v>
      </c>
      <c r="B817" t="s">
        <v>201</v>
      </c>
      <c r="C817">
        <v>6</v>
      </c>
      <c r="D817">
        <v>0</v>
      </c>
    </row>
    <row r="818" spans="1:4" x14ac:dyDescent="0.2">
      <c r="A818" t="s">
        <v>205</v>
      </c>
      <c r="B818" t="s">
        <v>201</v>
      </c>
      <c r="C818">
        <v>7</v>
      </c>
      <c r="D818">
        <v>0</v>
      </c>
    </row>
    <row r="819" spans="1:4" x14ac:dyDescent="0.2">
      <c r="A819" s="33" t="s">
        <v>205</v>
      </c>
      <c r="B819" s="33" t="s">
        <v>201</v>
      </c>
      <c r="C819" s="33">
        <v>8</v>
      </c>
      <c r="D819">
        <v>0</v>
      </c>
    </row>
    <row r="820" spans="1:4" x14ac:dyDescent="0.2">
      <c r="A820" s="8" t="s">
        <v>189</v>
      </c>
      <c r="B820" s="8" t="s">
        <v>203</v>
      </c>
      <c r="C820" s="8">
        <v>1</v>
      </c>
      <c r="D820">
        <v>500000</v>
      </c>
    </row>
    <row r="821" spans="1:4" x14ac:dyDescent="0.2">
      <c r="A821" t="s">
        <v>189</v>
      </c>
      <c r="B821" t="s">
        <v>203</v>
      </c>
      <c r="C821">
        <v>2</v>
      </c>
      <c r="D821">
        <v>500000</v>
      </c>
    </row>
    <row r="822" spans="1:4" x14ac:dyDescent="0.2">
      <c r="A822" t="s">
        <v>189</v>
      </c>
      <c r="B822" t="s">
        <v>203</v>
      </c>
      <c r="C822">
        <v>3</v>
      </c>
      <c r="D822">
        <v>500000</v>
      </c>
    </row>
    <row r="823" spans="1:4" x14ac:dyDescent="0.2">
      <c r="A823" t="s">
        <v>189</v>
      </c>
      <c r="B823" t="s">
        <v>203</v>
      </c>
      <c r="C823">
        <v>4</v>
      </c>
      <c r="D823">
        <v>500000</v>
      </c>
    </row>
    <row r="824" spans="1:4" x14ac:dyDescent="0.2">
      <c r="A824" t="s">
        <v>189</v>
      </c>
      <c r="B824" t="s">
        <v>203</v>
      </c>
      <c r="C824">
        <v>5</v>
      </c>
      <c r="D824">
        <v>500000</v>
      </c>
    </row>
    <row r="825" spans="1:4" x14ac:dyDescent="0.2">
      <c r="A825" t="s">
        <v>189</v>
      </c>
      <c r="B825" t="s">
        <v>203</v>
      </c>
      <c r="C825">
        <v>6</v>
      </c>
      <c r="D825">
        <v>500000</v>
      </c>
    </row>
    <row r="826" spans="1:4" x14ac:dyDescent="0.2">
      <c r="A826" t="s">
        <v>189</v>
      </c>
      <c r="B826" t="s">
        <v>203</v>
      </c>
      <c r="C826">
        <v>7</v>
      </c>
      <c r="D826">
        <v>500000</v>
      </c>
    </row>
    <row r="827" spans="1:4" x14ac:dyDescent="0.2">
      <c r="A827" s="33" t="s">
        <v>189</v>
      </c>
      <c r="B827" s="33" t="s">
        <v>203</v>
      </c>
      <c r="C827" s="33">
        <v>8</v>
      </c>
      <c r="D827">
        <v>500000</v>
      </c>
    </row>
    <row r="828" spans="1:4" x14ac:dyDescent="0.2">
      <c r="A828" s="8" t="s">
        <v>206</v>
      </c>
      <c r="B828" s="8" t="s">
        <v>203</v>
      </c>
      <c r="C828" s="8">
        <v>1</v>
      </c>
      <c r="D828">
        <v>0</v>
      </c>
    </row>
    <row r="829" spans="1:4" x14ac:dyDescent="0.2">
      <c r="A829" t="s">
        <v>206</v>
      </c>
      <c r="B829" t="s">
        <v>203</v>
      </c>
      <c r="C829">
        <v>2</v>
      </c>
      <c r="D829">
        <v>0</v>
      </c>
    </row>
    <row r="830" spans="1:4" x14ac:dyDescent="0.2">
      <c r="A830" t="s">
        <v>206</v>
      </c>
      <c r="B830" t="s">
        <v>203</v>
      </c>
      <c r="C830">
        <v>3</v>
      </c>
      <c r="D830">
        <v>0</v>
      </c>
    </row>
    <row r="831" spans="1:4" x14ac:dyDescent="0.2">
      <c r="A831" t="s">
        <v>206</v>
      </c>
      <c r="B831" t="s">
        <v>203</v>
      </c>
      <c r="C831">
        <v>4</v>
      </c>
      <c r="D831">
        <v>0</v>
      </c>
    </row>
    <row r="832" spans="1:4" x14ac:dyDescent="0.2">
      <c r="A832" t="s">
        <v>206</v>
      </c>
      <c r="B832" t="s">
        <v>203</v>
      </c>
      <c r="C832">
        <v>5</v>
      </c>
      <c r="D832">
        <v>0</v>
      </c>
    </row>
    <row r="833" spans="1:4" x14ac:dyDescent="0.2">
      <c r="A833" t="s">
        <v>206</v>
      </c>
      <c r="B833" t="s">
        <v>203</v>
      </c>
      <c r="C833">
        <v>6</v>
      </c>
      <c r="D833">
        <v>0</v>
      </c>
    </row>
    <row r="834" spans="1:4" x14ac:dyDescent="0.2">
      <c r="A834" t="s">
        <v>206</v>
      </c>
      <c r="B834" t="s">
        <v>203</v>
      </c>
      <c r="C834">
        <v>7</v>
      </c>
      <c r="D834">
        <v>0</v>
      </c>
    </row>
    <row r="835" spans="1:4" x14ac:dyDescent="0.2">
      <c r="A835" s="33" t="s">
        <v>206</v>
      </c>
      <c r="B835" s="33" t="s">
        <v>203</v>
      </c>
      <c r="C835" s="33">
        <v>8</v>
      </c>
      <c r="D835">
        <v>0</v>
      </c>
    </row>
    <row r="836" spans="1:4" x14ac:dyDescent="0.2">
      <c r="A836" s="8" t="s">
        <v>204</v>
      </c>
      <c r="B836" s="8" t="s">
        <v>203</v>
      </c>
      <c r="C836" s="8">
        <v>1</v>
      </c>
      <c r="D836">
        <v>0</v>
      </c>
    </row>
    <row r="837" spans="1:4" x14ac:dyDescent="0.2">
      <c r="A837" t="s">
        <v>204</v>
      </c>
      <c r="B837" t="s">
        <v>203</v>
      </c>
      <c r="C837">
        <v>2</v>
      </c>
      <c r="D837">
        <v>0</v>
      </c>
    </row>
    <row r="838" spans="1:4" x14ac:dyDescent="0.2">
      <c r="A838" t="s">
        <v>204</v>
      </c>
      <c r="B838" t="s">
        <v>203</v>
      </c>
      <c r="C838">
        <v>3</v>
      </c>
      <c r="D838">
        <v>0</v>
      </c>
    </row>
    <row r="839" spans="1:4" x14ac:dyDescent="0.2">
      <c r="A839" t="s">
        <v>204</v>
      </c>
      <c r="B839" t="s">
        <v>203</v>
      </c>
      <c r="C839">
        <v>4</v>
      </c>
      <c r="D839">
        <v>0</v>
      </c>
    </row>
    <row r="840" spans="1:4" x14ac:dyDescent="0.2">
      <c r="A840" t="s">
        <v>204</v>
      </c>
      <c r="B840" t="s">
        <v>203</v>
      </c>
      <c r="C840">
        <v>5</v>
      </c>
      <c r="D840">
        <v>0</v>
      </c>
    </row>
    <row r="841" spans="1:4" x14ac:dyDescent="0.2">
      <c r="A841" t="s">
        <v>204</v>
      </c>
      <c r="B841" t="s">
        <v>203</v>
      </c>
      <c r="C841">
        <v>6</v>
      </c>
      <c r="D841">
        <v>0</v>
      </c>
    </row>
    <row r="842" spans="1:4" x14ac:dyDescent="0.2">
      <c r="A842" t="s">
        <v>204</v>
      </c>
      <c r="B842" t="s">
        <v>203</v>
      </c>
      <c r="C842">
        <v>7</v>
      </c>
      <c r="D842">
        <v>0</v>
      </c>
    </row>
    <row r="843" spans="1:4" x14ac:dyDescent="0.2">
      <c r="A843" t="s">
        <v>204</v>
      </c>
      <c r="B843" t="s">
        <v>203</v>
      </c>
      <c r="C843">
        <v>8</v>
      </c>
      <c r="D843">
        <v>0</v>
      </c>
    </row>
    <row r="844" spans="1:4" x14ac:dyDescent="0.2">
      <c r="A844" s="8" t="s">
        <v>192</v>
      </c>
      <c r="B844" s="8" t="s">
        <v>203</v>
      </c>
      <c r="C844" s="8">
        <v>1</v>
      </c>
      <c r="D844">
        <v>0</v>
      </c>
    </row>
    <row r="845" spans="1:4" x14ac:dyDescent="0.2">
      <c r="A845" t="s">
        <v>192</v>
      </c>
      <c r="B845" t="s">
        <v>203</v>
      </c>
      <c r="C845">
        <v>2</v>
      </c>
      <c r="D845">
        <v>0</v>
      </c>
    </row>
    <row r="846" spans="1:4" x14ac:dyDescent="0.2">
      <c r="A846" t="s">
        <v>192</v>
      </c>
      <c r="B846" t="s">
        <v>203</v>
      </c>
      <c r="C846">
        <v>3</v>
      </c>
      <c r="D846">
        <v>0</v>
      </c>
    </row>
    <row r="847" spans="1:4" x14ac:dyDescent="0.2">
      <c r="A847" t="s">
        <v>192</v>
      </c>
      <c r="B847" t="s">
        <v>203</v>
      </c>
      <c r="C847">
        <v>4</v>
      </c>
      <c r="D847">
        <v>0</v>
      </c>
    </row>
    <row r="848" spans="1:4" x14ac:dyDescent="0.2">
      <c r="A848" t="s">
        <v>192</v>
      </c>
      <c r="B848" t="s">
        <v>203</v>
      </c>
      <c r="C848">
        <v>5</v>
      </c>
      <c r="D848">
        <v>0</v>
      </c>
    </row>
    <row r="849" spans="1:4" x14ac:dyDescent="0.2">
      <c r="A849" t="s">
        <v>192</v>
      </c>
      <c r="B849" t="s">
        <v>203</v>
      </c>
      <c r="C849">
        <v>6</v>
      </c>
      <c r="D849">
        <v>0</v>
      </c>
    </row>
    <row r="850" spans="1:4" x14ac:dyDescent="0.2">
      <c r="A850" t="s">
        <v>192</v>
      </c>
      <c r="B850" t="s">
        <v>203</v>
      </c>
      <c r="C850">
        <v>7</v>
      </c>
      <c r="D850">
        <v>0</v>
      </c>
    </row>
    <row r="851" spans="1:4" x14ac:dyDescent="0.2">
      <c r="A851" t="s">
        <v>192</v>
      </c>
      <c r="B851" t="s">
        <v>203</v>
      </c>
      <c r="C851">
        <v>8</v>
      </c>
      <c r="D851">
        <v>0</v>
      </c>
    </row>
    <row r="852" spans="1:4" x14ac:dyDescent="0.2">
      <c r="A852" s="8" t="s">
        <v>207</v>
      </c>
      <c r="B852" s="8" t="s">
        <v>203</v>
      </c>
      <c r="C852" s="8">
        <v>1</v>
      </c>
      <c r="D852">
        <v>0</v>
      </c>
    </row>
    <row r="853" spans="1:4" x14ac:dyDescent="0.2">
      <c r="A853" t="s">
        <v>207</v>
      </c>
      <c r="B853" t="s">
        <v>203</v>
      </c>
      <c r="C853">
        <v>2</v>
      </c>
      <c r="D853">
        <v>0</v>
      </c>
    </row>
    <row r="854" spans="1:4" x14ac:dyDescent="0.2">
      <c r="A854" t="s">
        <v>207</v>
      </c>
      <c r="B854" t="s">
        <v>203</v>
      </c>
      <c r="C854">
        <v>3</v>
      </c>
      <c r="D854">
        <v>0</v>
      </c>
    </row>
    <row r="855" spans="1:4" x14ac:dyDescent="0.2">
      <c r="A855" t="s">
        <v>207</v>
      </c>
      <c r="B855" t="s">
        <v>203</v>
      </c>
      <c r="C855">
        <v>4</v>
      </c>
      <c r="D855">
        <v>0</v>
      </c>
    </row>
    <row r="856" spans="1:4" x14ac:dyDescent="0.2">
      <c r="A856" t="s">
        <v>207</v>
      </c>
      <c r="B856" t="s">
        <v>203</v>
      </c>
      <c r="C856">
        <v>5</v>
      </c>
      <c r="D856">
        <v>0</v>
      </c>
    </row>
    <row r="857" spans="1:4" x14ac:dyDescent="0.2">
      <c r="A857" t="s">
        <v>207</v>
      </c>
      <c r="B857" t="s">
        <v>203</v>
      </c>
      <c r="C857">
        <v>6</v>
      </c>
      <c r="D857">
        <v>0</v>
      </c>
    </row>
    <row r="858" spans="1:4" x14ac:dyDescent="0.2">
      <c r="A858" t="s">
        <v>207</v>
      </c>
      <c r="B858" t="s">
        <v>203</v>
      </c>
      <c r="C858">
        <v>7</v>
      </c>
      <c r="D858">
        <v>0</v>
      </c>
    </row>
    <row r="859" spans="1:4" x14ac:dyDescent="0.2">
      <c r="A859" t="s">
        <v>207</v>
      </c>
      <c r="B859" t="s">
        <v>203</v>
      </c>
      <c r="C859">
        <v>8</v>
      </c>
      <c r="D859">
        <v>0</v>
      </c>
    </row>
    <row r="860" spans="1:4" x14ac:dyDescent="0.2">
      <c r="A860" s="8" t="s">
        <v>208</v>
      </c>
      <c r="B860" s="8" t="s">
        <v>203</v>
      </c>
      <c r="C860" s="8">
        <v>1</v>
      </c>
      <c r="D860">
        <v>0</v>
      </c>
    </row>
    <row r="861" spans="1:4" x14ac:dyDescent="0.2">
      <c r="A861" t="s">
        <v>208</v>
      </c>
      <c r="B861" t="s">
        <v>203</v>
      </c>
      <c r="C861">
        <v>2</v>
      </c>
      <c r="D861">
        <v>0</v>
      </c>
    </row>
    <row r="862" spans="1:4" x14ac:dyDescent="0.2">
      <c r="A862" t="s">
        <v>208</v>
      </c>
      <c r="B862" t="s">
        <v>203</v>
      </c>
      <c r="C862">
        <v>3</v>
      </c>
      <c r="D862">
        <v>0</v>
      </c>
    </row>
    <row r="863" spans="1:4" x14ac:dyDescent="0.2">
      <c r="A863" t="s">
        <v>208</v>
      </c>
      <c r="B863" t="s">
        <v>203</v>
      </c>
      <c r="C863">
        <v>4</v>
      </c>
      <c r="D863">
        <v>0</v>
      </c>
    </row>
    <row r="864" spans="1:4" x14ac:dyDescent="0.2">
      <c r="A864" t="s">
        <v>208</v>
      </c>
      <c r="B864" t="s">
        <v>203</v>
      </c>
      <c r="C864">
        <v>5</v>
      </c>
      <c r="D864">
        <v>0</v>
      </c>
    </row>
    <row r="865" spans="1:4" x14ac:dyDescent="0.2">
      <c r="A865" t="s">
        <v>208</v>
      </c>
      <c r="B865" t="s">
        <v>203</v>
      </c>
      <c r="C865">
        <v>6</v>
      </c>
      <c r="D865">
        <v>0</v>
      </c>
    </row>
    <row r="866" spans="1:4" x14ac:dyDescent="0.2">
      <c r="A866" t="s">
        <v>208</v>
      </c>
      <c r="B866" t="s">
        <v>203</v>
      </c>
      <c r="C866">
        <v>7</v>
      </c>
      <c r="D866">
        <v>0</v>
      </c>
    </row>
    <row r="867" spans="1:4" x14ac:dyDescent="0.2">
      <c r="A867" t="s">
        <v>208</v>
      </c>
      <c r="B867" t="s">
        <v>203</v>
      </c>
      <c r="C867">
        <v>8</v>
      </c>
      <c r="D867">
        <v>0</v>
      </c>
    </row>
    <row r="868" spans="1:4" x14ac:dyDescent="0.2">
      <c r="A868" s="8" t="s">
        <v>205</v>
      </c>
      <c r="B868" s="8" t="s">
        <v>203</v>
      </c>
      <c r="C868" s="8">
        <v>1</v>
      </c>
      <c r="D868">
        <v>0</v>
      </c>
    </row>
    <row r="869" spans="1:4" x14ac:dyDescent="0.2">
      <c r="A869" t="s">
        <v>205</v>
      </c>
      <c r="B869" t="s">
        <v>203</v>
      </c>
      <c r="C869">
        <v>2</v>
      </c>
      <c r="D869">
        <v>0</v>
      </c>
    </row>
    <row r="870" spans="1:4" x14ac:dyDescent="0.2">
      <c r="A870" t="s">
        <v>205</v>
      </c>
      <c r="B870" t="s">
        <v>203</v>
      </c>
      <c r="C870">
        <v>3</v>
      </c>
      <c r="D870">
        <v>0</v>
      </c>
    </row>
    <row r="871" spans="1:4" x14ac:dyDescent="0.2">
      <c r="A871" t="s">
        <v>205</v>
      </c>
      <c r="B871" t="s">
        <v>203</v>
      </c>
      <c r="C871">
        <v>4</v>
      </c>
      <c r="D871">
        <v>0</v>
      </c>
    </row>
    <row r="872" spans="1:4" x14ac:dyDescent="0.2">
      <c r="A872" t="s">
        <v>205</v>
      </c>
      <c r="B872" t="s">
        <v>203</v>
      </c>
      <c r="C872">
        <v>5</v>
      </c>
      <c r="D872">
        <v>0</v>
      </c>
    </row>
    <row r="873" spans="1:4" x14ac:dyDescent="0.2">
      <c r="A873" t="s">
        <v>205</v>
      </c>
      <c r="B873" t="s">
        <v>203</v>
      </c>
      <c r="C873">
        <v>6</v>
      </c>
      <c r="D873">
        <v>0</v>
      </c>
    </row>
    <row r="874" spans="1:4" x14ac:dyDescent="0.2">
      <c r="A874" t="s">
        <v>205</v>
      </c>
      <c r="B874" t="s">
        <v>203</v>
      </c>
      <c r="C874">
        <v>7</v>
      </c>
      <c r="D874">
        <v>0</v>
      </c>
    </row>
    <row r="875" spans="1:4" x14ac:dyDescent="0.2">
      <c r="A875" t="s">
        <v>205</v>
      </c>
      <c r="B875" t="s">
        <v>203</v>
      </c>
      <c r="C875">
        <v>8</v>
      </c>
      <c r="D875">
        <v>0</v>
      </c>
    </row>
    <row r="876" spans="1:4" x14ac:dyDescent="0.2">
      <c r="A876" s="8" t="s">
        <v>189</v>
      </c>
      <c r="B876" s="8" t="s">
        <v>199</v>
      </c>
      <c r="C876" s="8">
        <v>1</v>
      </c>
      <c r="D876">
        <v>0</v>
      </c>
    </row>
    <row r="877" spans="1:4" x14ac:dyDescent="0.2">
      <c r="A877" t="s">
        <v>189</v>
      </c>
      <c r="B877" t="s">
        <v>199</v>
      </c>
      <c r="C877">
        <v>2</v>
      </c>
      <c r="D877">
        <v>0</v>
      </c>
    </row>
    <row r="878" spans="1:4" x14ac:dyDescent="0.2">
      <c r="A878" t="s">
        <v>189</v>
      </c>
      <c r="B878" t="s">
        <v>199</v>
      </c>
      <c r="C878">
        <v>3</v>
      </c>
      <c r="D878">
        <v>0</v>
      </c>
    </row>
    <row r="879" spans="1:4" x14ac:dyDescent="0.2">
      <c r="A879" t="s">
        <v>189</v>
      </c>
      <c r="B879" t="s">
        <v>199</v>
      </c>
      <c r="C879">
        <v>4</v>
      </c>
      <c r="D879">
        <v>0</v>
      </c>
    </row>
    <row r="880" spans="1:4" x14ac:dyDescent="0.2">
      <c r="A880" t="s">
        <v>189</v>
      </c>
      <c r="B880" t="s">
        <v>199</v>
      </c>
      <c r="C880">
        <v>5</v>
      </c>
      <c r="D880">
        <v>0</v>
      </c>
    </row>
    <row r="881" spans="1:4" x14ac:dyDescent="0.2">
      <c r="A881" t="s">
        <v>189</v>
      </c>
      <c r="B881" t="s">
        <v>199</v>
      </c>
      <c r="C881">
        <v>6</v>
      </c>
      <c r="D881">
        <v>0</v>
      </c>
    </row>
    <row r="882" spans="1:4" x14ac:dyDescent="0.2">
      <c r="A882" t="s">
        <v>189</v>
      </c>
      <c r="B882" t="s">
        <v>199</v>
      </c>
      <c r="C882">
        <v>7</v>
      </c>
      <c r="D882">
        <v>0</v>
      </c>
    </row>
    <row r="883" spans="1:4" x14ac:dyDescent="0.2">
      <c r="A883" t="s">
        <v>189</v>
      </c>
      <c r="B883" t="s">
        <v>199</v>
      </c>
      <c r="C883">
        <v>8</v>
      </c>
      <c r="D883">
        <v>0</v>
      </c>
    </row>
    <row r="884" spans="1:4" x14ac:dyDescent="0.2">
      <c r="A884" s="8" t="s">
        <v>201</v>
      </c>
      <c r="B884" s="8" t="s">
        <v>199</v>
      </c>
      <c r="C884" s="8">
        <v>1</v>
      </c>
      <c r="D884">
        <v>0</v>
      </c>
    </row>
    <row r="885" spans="1:4" x14ac:dyDescent="0.2">
      <c r="A885" t="s">
        <v>201</v>
      </c>
      <c r="B885" t="s">
        <v>199</v>
      </c>
      <c r="C885">
        <v>2</v>
      </c>
      <c r="D885">
        <v>0</v>
      </c>
    </row>
    <row r="886" spans="1:4" x14ac:dyDescent="0.2">
      <c r="A886" t="s">
        <v>201</v>
      </c>
      <c r="B886" t="s">
        <v>199</v>
      </c>
      <c r="C886">
        <v>3</v>
      </c>
      <c r="D886">
        <v>0</v>
      </c>
    </row>
    <row r="887" spans="1:4" x14ac:dyDescent="0.2">
      <c r="A887" t="s">
        <v>201</v>
      </c>
      <c r="B887" t="s">
        <v>199</v>
      </c>
      <c r="C887">
        <v>4</v>
      </c>
      <c r="D887">
        <v>0</v>
      </c>
    </row>
    <row r="888" spans="1:4" x14ac:dyDescent="0.2">
      <c r="A888" t="s">
        <v>201</v>
      </c>
      <c r="B888" t="s">
        <v>199</v>
      </c>
      <c r="C888">
        <v>5</v>
      </c>
      <c r="D888">
        <v>0</v>
      </c>
    </row>
    <row r="889" spans="1:4" x14ac:dyDescent="0.2">
      <c r="A889" t="s">
        <v>201</v>
      </c>
      <c r="B889" t="s">
        <v>199</v>
      </c>
      <c r="C889">
        <v>6</v>
      </c>
      <c r="D889">
        <v>0</v>
      </c>
    </row>
    <row r="890" spans="1:4" x14ac:dyDescent="0.2">
      <c r="A890" t="s">
        <v>201</v>
      </c>
      <c r="B890" t="s">
        <v>199</v>
      </c>
      <c r="C890">
        <v>7</v>
      </c>
      <c r="D890">
        <v>0</v>
      </c>
    </row>
    <row r="891" spans="1:4" x14ac:dyDescent="0.2">
      <c r="A891" t="s">
        <v>201</v>
      </c>
      <c r="B891" t="s">
        <v>199</v>
      </c>
      <c r="C891">
        <v>8</v>
      </c>
      <c r="D891">
        <v>0</v>
      </c>
    </row>
    <row r="892" spans="1:4" x14ac:dyDescent="0.2">
      <c r="A892" s="8" t="s">
        <v>203</v>
      </c>
      <c r="B892" s="8" t="s">
        <v>199</v>
      </c>
      <c r="C892" s="8">
        <v>1</v>
      </c>
      <c r="D892">
        <v>0</v>
      </c>
    </row>
    <row r="893" spans="1:4" x14ac:dyDescent="0.2">
      <c r="A893" t="s">
        <v>203</v>
      </c>
      <c r="B893" t="s">
        <v>199</v>
      </c>
      <c r="C893">
        <v>2</v>
      </c>
      <c r="D893">
        <v>0</v>
      </c>
    </row>
    <row r="894" spans="1:4" x14ac:dyDescent="0.2">
      <c r="A894" t="s">
        <v>203</v>
      </c>
      <c r="B894" t="s">
        <v>199</v>
      </c>
      <c r="C894">
        <v>3</v>
      </c>
      <c r="D894">
        <v>0</v>
      </c>
    </row>
    <row r="895" spans="1:4" x14ac:dyDescent="0.2">
      <c r="A895" t="s">
        <v>203</v>
      </c>
      <c r="B895" t="s">
        <v>199</v>
      </c>
      <c r="C895">
        <v>4</v>
      </c>
      <c r="D895">
        <v>0</v>
      </c>
    </row>
    <row r="896" spans="1:4" x14ac:dyDescent="0.2">
      <c r="A896" t="s">
        <v>203</v>
      </c>
      <c r="B896" t="s">
        <v>199</v>
      </c>
      <c r="C896">
        <v>5</v>
      </c>
      <c r="D896">
        <v>0</v>
      </c>
    </row>
    <row r="897" spans="1:4" x14ac:dyDescent="0.2">
      <c r="A897" t="s">
        <v>203</v>
      </c>
      <c r="B897" t="s">
        <v>199</v>
      </c>
      <c r="C897">
        <v>6</v>
      </c>
      <c r="D897">
        <v>0</v>
      </c>
    </row>
    <row r="898" spans="1:4" x14ac:dyDescent="0.2">
      <c r="A898" t="s">
        <v>203</v>
      </c>
      <c r="B898" t="s">
        <v>199</v>
      </c>
      <c r="C898">
        <v>7</v>
      </c>
      <c r="D898">
        <v>0</v>
      </c>
    </row>
    <row r="899" spans="1:4" x14ac:dyDescent="0.2">
      <c r="A899" t="s">
        <v>203</v>
      </c>
      <c r="B899" t="s">
        <v>199</v>
      </c>
      <c r="C899">
        <v>8</v>
      </c>
      <c r="D899">
        <v>0</v>
      </c>
    </row>
    <row r="900" spans="1:4" x14ac:dyDescent="0.2">
      <c r="A900" s="8" t="s">
        <v>206</v>
      </c>
      <c r="B900" s="8" t="s">
        <v>199</v>
      </c>
      <c r="C900" s="8">
        <v>1</v>
      </c>
      <c r="D900">
        <v>0</v>
      </c>
    </row>
    <row r="901" spans="1:4" x14ac:dyDescent="0.2">
      <c r="A901" t="s">
        <v>206</v>
      </c>
      <c r="B901" t="s">
        <v>199</v>
      </c>
      <c r="C901">
        <v>2</v>
      </c>
      <c r="D901">
        <v>0</v>
      </c>
    </row>
    <row r="902" spans="1:4" x14ac:dyDescent="0.2">
      <c r="A902" t="s">
        <v>206</v>
      </c>
      <c r="B902" t="s">
        <v>199</v>
      </c>
      <c r="C902">
        <v>3</v>
      </c>
      <c r="D902">
        <v>0</v>
      </c>
    </row>
    <row r="903" spans="1:4" x14ac:dyDescent="0.2">
      <c r="A903" t="s">
        <v>206</v>
      </c>
      <c r="B903" t="s">
        <v>199</v>
      </c>
      <c r="C903">
        <v>4</v>
      </c>
      <c r="D903">
        <v>0</v>
      </c>
    </row>
    <row r="904" spans="1:4" x14ac:dyDescent="0.2">
      <c r="A904" t="s">
        <v>206</v>
      </c>
      <c r="B904" t="s">
        <v>199</v>
      </c>
      <c r="C904">
        <v>5</v>
      </c>
      <c r="D904">
        <v>0</v>
      </c>
    </row>
    <row r="905" spans="1:4" x14ac:dyDescent="0.2">
      <c r="A905" t="s">
        <v>206</v>
      </c>
      <c r="B905" t="s">
        <v>199</v>
      </c>
      <c r="C905">
        <v>6</v>
      </c>
      <c r="D905">
        <v>0</v>
      </c>
    </row>
    <row r="906" spans="1:4" x14ac:dyDescent="0.2">
      <c r="A906" t="s">
        <v>206</v>
      </c>
      <c r="B906" t="s">
        <v>199</v>
      </c>
      <c r="C906">
        <v>7</v>
      </c>
      <c r="D906">
        <v>0</v>
      </c>
    </row>
    <row r="907" spans="1:4" x14ac:dyDescent="0.2">
      <c r="A907" t="s">
        <v>206</v>
      </c>
      <c r="B907" t="s">
        <v>199</v>
      </c>
      <c r="C907">
        <v>8</v>
      </c>
      <c r="D907">
        <v>0</v>
      </c>
    </row>
    <row r="908" spans="1:4" x14ac:dyDescent="0.2">
      <c r="A908" s="8" t="s">
        <v>204</v>
      </c>
      <c r="B908" s="8" t="s">
        <v>199</v>
      </c>
      <c r="C908" s="8">
        <v>1</v>
      </c>
      <c r="D908">
        <v>0</v>
      </c>
    </row>
    <row r="909" spans="1:4" x14ac:dyDescent="0.2">
      <c r="A909" t="s">
        <v>204</v>
      </c>
      <c r="B909" t="s">
        <v>199</v>
      </c>
      <c r="C909">
        <v>2</v>
      </c>
      <c r="D909">
        <v>0</v>
      </c>
    </row>
    <row r="910" spans="1:4" x14ac:dyDescent="0.2">
      <c r="A910" t="s">
        <v>204</v>
      </c>
      <c r="B910" t="s">
        <v>199</v>
      </c>
      <c r="C910">
        <v>3</v>
      </c>
      <c r="D910">
        <v>0</v>
      </c>
    </row>
    <row r="911" spans="1:4" x14ac:dyDescent="0.2">
      <c r="A911" t="s">
        <v>204</v>
      </c>
      <c r="B911" t="s">
        <v>199</v>
      </c>
      <c r="C911">
        <v>4</v>
      </c>
      <c r="D911">
        <v>0</v>
      </c>
    </row>
    <row r="912" spans="1:4" x14ac:dyDescent="0.2">
      <c r="A912" t="s">
        <v>204</v>
      </c>
      <c r="B912" t="s">
        <v>199</v>
      </c>
      <c r="C912">
        <v>5</v>
      </c>
      <c r="D912">
        <v>0</v>
      </c>
    </row>
    <row r="913" spans="1:4" x14ac:dyDescent="0.2">
      <c r="A913" t="s">
        <v>204</v>
      </c>
      <c r="B913" t="s">
        <v>199</v>
      </c>
      <c r="C913">
        <v>6</v>
      </c>
      <c r="D913">
        <v>0</v>
      </c>
    </row>
    <row r="914" spans="1:4" x14ac:dyDescent="0.2">
      <c r="A914" t="s">
        <v>204</v>
      </c>
      <c r="B914" t="s">
        <v>199</v>
      </c>
      <c r="C914">
        <v>7</v>
      </c>
      <c r="D914">
        <v>0</v>
      </c>
    </row>
    <row r="915" spans="1:4" x14ac:dyDescent="0.2">
      <c r="A915" t="s">
        <v>204</v>
      </c>
      <c r="B915" t="s">
        <v>199</v>
      </c>
      <c r="C915">
        <v>8</v>
      </c>
      <c r="D915">
        <v>0</v>
      </c>
    </row>
    <row r="916" spans="1:4" x14ac:dyDescent="0.2">
      <c r="A916" s="8" t="s">
        <v>185</v>
      </c>
      <c r="B916" s="8" t="s">
        <v>199</v>
      </c>
      <c r="C916" s="8">
        <v>1</v>
      </c>
      <c r="D916">
        <v>0</v>
      </c>
    </row>
    <row r="917" spans="1:4" x14ac:dyDescent="0.2">
      <c r="A917" t="s">
        <v>185</v>
      </c>
      <c r="B917" t="s">
        <v>199</v>
      </c>
      <c r="C917">
        <v>2</v>
      </c>
      <c r="D917">
        <v>0</v>
      </c>
    </row>
    <row r="918" spans="1:4" x14ac:dyDescent="0.2">
      <c r="A918" t="s">
        <v>185</v>
      </c>
      <c r="B918" t="s">
        <v>199</v>
      </c>
      <c r="C918">
        <v>3</v>
      </c>
      <c r="D918">
        <v>0</v>
      </c>
    </row>
    <row r="919" spans="1:4" x14ac:dyDescent="0.2">
      <c r="A919" t="s">
        <v>185</v>
      </c>
      <c r="B919" t="s">
        <v>199</v>
      </c>
      <c r="C919">
        <v>4</v>
      </c>
      <c r="D919">
        <v>0</v>
      </c>
    </row>
    <row r="920" spans="1:4" x14ac:dyDescent="0.2">
      <c r="A920" t="s">
        <v>185</v>
      </c>
      <c r="B920" t="s">
        <v>199</v>
      </c>
      <c r="C920">
        <v>5</v>
      </c>
      <c r="D920">
        <v>0</v>
      </c>
    </row>
    <row r="921" spans="1:4" x14ac:dyDescent="0.2">
      <c r="A921" t="s">
        <v>185</v>
      </c>
      <c r="B921" t="s">
        <v>199</v>
      </c>
      <c r="C921">
        <v>6</v>
      </c>
      <c r="D921">
        <v>0</v>
      </c>
    </row>
    <row r="922" spans="1:4" x14ac:dyDescent="0.2">
      <c r="A922" t="s">
        <v>185</v>
      </c>
      <c r="B922" t="s">
        <v>199</v>
      </c>
      <c r="C922">
        <v>7</v>
      </c>
      <c r="D922">
        <v>0</v>
      </c>
    </row>
    <row r="923" spans="1:4" x14ac:dyDescent="0.2">
      <c r="A923" t="s">
        <v>185</v>
      </c>
      <c r="B923" t="s">
        <v>199</v>
      </c>
      <c r="C923">
        <v>8</v>
      </c>
      <c r="D923">
        <v>0</v>
      </c>
    </row>
    <row r="924" spans="1:4" x14ac:dyDescent="0.2">
      <c r="A924" s="8" t="s">
        <v>192</v>
      </c>
      <c r="B924" s="8" t="s">
        <v>199</v>
      </c>
      <c r="C924" s="8">
        <v>1</v>
      </c>
      <c r="D924">
        <v>0</v>
      </c>
    </row>
    <row r="925" spans="1:4" x14ac:dyDescent="0.2">
      <c r="A925" t="s">
        <v>192</v>
      </c>
      <c r="B925" t="s">
        <v>199</v>
      </c>
      <c r="C925">
        <v>2</v>
      </c>
      <c r="D925">
        <v>0</v>
      </c>
    </row>
    <row r="926" spans="1:4" x14ac:dyDescent="0.2">
      <c r="A926" t="s">
        <v>192</v>
      </c>
      <c r="B926" t="s">
        <v>199</v>
      </c>
      <c r="C926">
        <v>3</v>
      </c>
      <c r="D926">
        <v>0</v>
      </c>
    </row>
    <row r="927" spans="1:4" x14ac:dyDescent="0.2">
      <c r="A927" t="s">
        <v>192</v>
      </c>
      <c r="B927" t="s">
        <v>199</v>
      </c>
      <c r="C927">
        <v>4</v>
      </c>
      <c r="D927">
        <v>0</v>
      </c>
    </row>
    <row r="928" spans="1:4" x14ac:dyDescent="0.2">
      <c r="A928" t="s">
        <v>192</v>
      </c>
      <c r="B928" t="s">
        <v>199</v>
      </c>
      <c r="C928">
        <v>5</v>
      </c>
      <c r="D928">
        <v>0</v>
      </c>
    </row>
    <row r="929" spans="1:4" x14ac:dyDescent="0.2">
      <c r="A929" t="s">
        <v>192</v>
      </c>
      <c r="B929" t="s">
        <v>199</v>
      </c>
      <c r="C929">
        <v>6</v>
      </c>
      <c r="D929">
        <v>0</v>
      </c>
    </row>
    <row r="930" spans="1:4" x14ac:dyDescent="0.2">
      <c r="A930" t="s">
        <v>192</v>
      </c>
      <c r="B930" t="s">
        <v>199</v>
      </c>
      <c r="C930">
        <v>7</v>
      </c>
      <c r="D930">
        <v>0</v>
      </c>
    </row>
    <row r="931" spans="1:4" x14ac:dyDescent="0.2">
      <c r="A931" t="s">
        <v>192</v>
      </c>
      <c r="B931" t="s">
        <v>199</v>
      </c>
      <c r="C931">
        <v>8</v>
      </c>
      <c r="D931">
        <v>0</v>
      </c>
    </row>
    <row r="932" spans="1:4" x14ac:dyDescent="0.2">
      <c r="A932" s="8" t="s">
        <v>187</v>
      </c>
      <c r="B932" s="8" t="s">
        <v>199</v>
      </c>
      <c r="C932" s="8">
        <v>1</v>
      </c>
      <c r="D932">
        <v>0</v>
      </c>
    </row>
    <row r="933" spans="1:4" x14ac:dyDescent="0.2">
      <c r="A933" t="s">
        <v>187</v>
      </c>
      <c r="B933" t="s">
        <v>199</v>
      </c>
      <c r="C933">
        <v>2</v>
      </c>
      <c r="D933">
        <v>0</v>
      </c>
    </row>
    <row r="934" spans="1:4" x14ac:dyDescent="0.2">
      <c r="A934" t="s">
        <v>187</v>
      </c>
      <c r="B934" t="s">
        <v>199</v>
      </c>
      <c r="C934">
        <v>3</v>
      </c>
      <c r="D934">
        <v>0</v>
      </c>
    </row>
    <row r="935" spans="1:4" x14ac:dyDescent="0.2">
      <c r="A935" t="s">
        <v>187</v>
      </c>
      <c r="B935" t="s">
        <v>199</v>
      </c>
      <c r="C935">
        <v>4</v>
      </c>
      <c r="D935">
        <v>0</v>
      </c>
    </row>
    <row r="936" spans="1:4" x14ac:dyDescent="0.2">
      <c r="A936" t="s">
        <v>187</v>
      </c>
      <c r="B936" t="s">
        <v>199</v>
      </c>
      <c r="C936">
        <v>5</v>
      </c>
      <c r="D936">
        <v>0</v>
      </c>
    </row>
    <row r="937" spans="1:4" x14ac:dyDescent="0.2">
      <c r="A937" t="s">
        <v>187</v>
      </c>
      <c r="B937" t="s">
        <v>199</v>
      </c>
      <c r="C937">
        <v>6</v>
      </c>
      <c r="D937">
        <v>0</v>
      </c>
    </row>
    <row r="938" spans="1:4" x14ac:dyDescent="0.2">
      <c r="A938" t="s">
        <v>187</v>
      </c>
      <c r="B938" t="s">
        <v>199</v>
      </c>
      <c r="C938">
        <v>7</v>
      </c>
      <c r="D938">
        <v>0</v>
      </c>
    </row>
    <row r="939" spans="1:4" x14ac:dyDescent="0.2">
      <c r="A939" t="s">
        <v>187</v>
      </c>
      <c r="B939" t="s">
        <v>199</v>
      </c>
      <c r="C939">
        <v>8</v>
      </c>
      <c r="D939">
        <v>0</v>
      </c>
    </row>
    <row r="940" spans="1:4" x14ac:dyDescent="0.2">
      <c r="A940" s="8" t="s">
        <v>202</v>
      </c>
      <c r="B940" s="8" t="s">
        <v>199</v>
      </c>
      <c r="C940" s="8">
        <v>1</v>
      </c>
      <c r="D940">
        <v>0</v>
      </c>
    </row>
    <row r="941" spans="1:4" x14ac:dyDescent="0.2">
      <c r="A941" t="s">
        <v>202</v>
      </c>
      <c r="B941" t="s">
        <v>199</v>
      </c>
      <c r="C941">
        <v>2</v>
      </c>
      <c r="D941">
        <v>0</v>
      </c>
    </row>
    <row r="942" spans="1:4" x14ac:dyDescent="0.2">
      <c r="A942" t="s">
        <v>202</v>
      </c>
      <c r="B942" t="s">
        <v>199</v>
      </c>
      <c r="C942">
        <v>3</v>
      </c>
      <c r="D942">
        <v>0</v>
      </c>
    </row>
    <row r="943" spans="1:4" x14ac:dyDescent="0.2">
      <c r="A943" t="s">
        <v>202</v>
      </c>
      <c r="B943" t="s">
        <v>199</v>
      </c>
      <c r="C943">
        <v>4</v>
      </c>
      <c r="D943">
        <v>0</v>
      </c>
    </row>
    <row r="944" spans="1:4" x14ac:dyDescent="0.2">
      <c r="A944" t="s">
        <v>202</v>
      </c>
      <c r="B944" t="s">
        <v>199</v>
      </c>
      <c r="C944">
        <v>5</v>
      </c>
      <c r="D944">
        <v>0</v>
      </c>
    </row>
    <row r="945" spans="1:4" x14ac:dyDescent="0.2">
      <c r="A945" t="s">
        <v>202</v>
      </c>
      <c r="B945" t="s">
        <v>199</v>
      </c>
      <c r="C945">
        <v>6</v>
      </c>
      <c r="D945">
        <v>0</v>
      </c>
    </row>
    <row r="946" spans="1:4" x14ac:dyDescent="0.2">
      <c r="A946" t="s">
        <v>202</v>
      </c>
      <c r="B946" t="s">
        <v>199</v>
      </c>
      <c r="C946">
        <v>7</v>
      </c>
      <c r="D946">
        <v>0</v>
      </c>
    </row>
    <row r="947" spans="1:4" x14ac:dyDescent="0.2">
      <c r="A947" t="s">
        <v>202</v>
      </c>
      <c r="B947" t="s">
        <v>199</v>
      </c>
      <c r="C947">
        <v>8</v>
      </c>
      <c r="D947">
        <v>0</v>
      </c>
    </row>
    <row r="948" spans="1:4" x14ac:dyDescent="0.2">
      <c r="A948" s="8" t="s">
        <v>207</v>
      </c>
      <c r="B948" s="8" t="s">
        <v>199</v>
      </c>
      <c r="C948" s="8">
        <v>1</v>
      </c>
      <c r="D948">
        <v>500000</v>
      </c>
    </row>
    <row r="949" spans="1:4" x14ac:dyDescent="0.2">
      <c r="A949" t="s">
        <v>207</v>
      </c>
      <c r="B949" t="s">
        <v>199</v>
      </c>
      <c r="C949">
        <v>2</v>
      </c>
      <c r="D949">
        <v>500000</v>
      </c>
    </row>
    <row r="950" spans="1:4" x14ac:dyDescent="0.2">
      <c r="A950" t="s">
        <v>207</v>
      </c>
      <c r="B950" t="s">
        <v>199</v>
      </c>
      <c r="C950">
        <v>3</v>
      </c>
      <c r="D950">
        <v>500000</v>
      </c>
    </row>
    <row r="951" spans="1:4" x14ac:dyDescent="0.2">
      <c r="A951" t="s">
        <v>207</v>
      </c>
      <c r="B951" t="s">
        <v>199</v>
      </c>
      <c r="C951">
        <v>4</v>
      </c>
      <c r="D951">
        <v>500000</v>
      </c>
    </row>
    <row r="952" spans="1:4" x14ac:dyDescent="0.2">
      <c r="A952" t="s">
        <v>207</v>
      </c>
      <c r="B952" t="s">
        <v>199</v>
      </c>
      <c r="C952">
        <v>5</v>
      </c>
      <c r="D952">
        <v>500000</v>
      </c>
    </row>
    <row r="953" spans="1:4" x14ac:dyDescent="0.2">
      <c r="A953" t="s">
        <v>207</v>
      </c>
      <c r="B953" t="s">
        <v>199</v>
      </c>
      <c r="C953">
        <v>6</v>
      </c>
      <c r="D953">
        <v>500000</v>
      </c>
    </row>
    <row r="954" spans="1:4" x14ac:dyDescent="0.2">
      <c r="A954" t="s">
        <v>207</v>
      </c>
      <c r="B954" t="s">
        <v>199</v>
      </c>
      <c r="C954">
        <v>7</v>
      </c>
      <c r="D954">
        <v>500000</v>
      </c>
    </row>
    <row r="955" spans="1:4" x14ac:dyDescent="0.2">
      <c r="A955" t="s">
        <v>207</v>
      </c>
      <c r="B955" t="s">
        <v>199</v>
      </c>
      <c r="C955">
        <v>8</v>
      </c>
      <c r="D955">
        <v>500000</v>
      </c>
    </row>
    <row r="956" spans="1:4" x14ac:dyDescent="0.2">
      <c r="A956" s="8" t="s">
        <v>208</v>
      </c>
      <c r="B956" s="8" t="s">
        <v>199</v>
      </c>
      <c r="C956" s="8">
        <v>1</v>
      </c>
      <c r="D956">
        <v>0</v>
      </c>
    </row>
    <row r="957" spans="1:4" x14ac:dyDescent="0.2">
      <c r="A957" t="s">
        <v>208</v>
      </c>
      <c r="B957" t="s">
        <v>199</v>
      </c>
      <c r="C957">
        <v>2</v>
      </c>
      <c r="D957">
        <v>0</v>
      </c>
    </row>
    <row r="958" spans="1:4" x14ac:dyDescent="0.2">
      <c r="A958" t="s">
        <v>208</v>
      </c>
      <c r="B958" t="s">
        <v>199</v>
      </c>
      <c r="C958">
        <v>3</v>
      </c>
      <c r="D958">
        <v>0</v>
      </c>
    </row>
    <row r="959" spans="1:4" x14ac:dyDescent="0.2">
      <c r="A959" t="s">
        <v>208</v>
      </c>
      <c r="B959" t="s">
        <v>199</v>
      </c>
      <c r="C959">
        <v>4</v>
      </c>
      <c r="D959">
        <v>0</v>
      </c>
    </row>
    <row r="960" spans="1:4" x14ac:dyDescent="0.2">
      <c r="A960" t="s">
        <v>208</v>
      </c>
      <c r="B960" t="s">
        <v>199</v>
      </c>
      <c r="C960">
        <v>5</v>
      </c>
      <c r="D960">
        <v>0</v>
      </c>
    </row>
    <row r="961" spans="1:4" x14ac:dyDescent="0.2">
      <c r="A961" t="s">
        <v>208</v>
      </c>
      <c r="B961" t="s">
        <v>199</v>
      </c>
      <c r="C961">
        <v>6</v>
      </c>
      <c r="D961">
        <v>0</v>
      </c>
    </row>
    <row r="962" spans="1:4" x14ac:dyDescent="0.2">
      <c r="A962" t="s">
        <v>208</v>
      </c>
      <c r="B962" t="s">
        <v>199</v>
      </c>
      <c r="C962">
        <v>7</v>
      </c>
      <c r="D962">
        <v>0</v>
      </c>
    </row>
    <row r="963" spans="1:4" x14ac:dyDescent="0.2">
      <c r="A963" t="s">
        <v>208</v>
      </c>
      <c r="B963" t="s">
        <v>199</v>
      </c>
      <c r="C963">
        <v>8</v>
      </c>
      <c r="D963">
        <v>0</v>
      </c>
    </row>
    <row r="964" spans="1:4" x14ac:dyDescent="0.2">
      <c r="A964" s="8" t="s">
        <v>205</v>
      </c>
      <c r="B964" s="8" t="s">
        <v>199</v>
      </c>
      <c r="C964" s="8">
        <v>1</v>
      </c>
      <c r="D964">
        <v>0</v>
      </c>
    </row>
    <row r="965" spans="1:4" x14ac:dyDescent="0.2">
      <c r="A965" t="s">
        <v>205</v>
      </c>
      <c r="B965" t="s">
        <v>199</v>
      </c>
      <c r="C965">
        <v>2</v>
      </c>
      <c r="D965">
        <v>0</v>
      </c>
    </row>
    <row r="966" spans="1:4" x14ac:dyDescent="0.2">
      <c r="A966" t="s">
        <v>205</v>
      </c>
      <c r="B966" t="s">
        <v>199</v>
      </c>
      <c r="C966">
        <v>3</v>
      </c>
      <c r="D966">
        <v>0</v>
      </c>
    </row>
    <row r="967" spans="1:4" x14ac:dyDescent="0.2">
      <c r="A967" t="s">
        <v>205</v>
      </c>
      <c r="B967" t="s">
        <v>199</v>
      </c>
      <c r="C967">
        <v>4</v>
      </c>
      <c r="D967">
        <v>0</v>
      </c>
    </row>
    <row r="968" spans="1:4" x14ac:dyDescent="0.2">
      <c r="A968" t="s">
        <v>205</v>
      </c>
      <c r="B968" t="s">
        <v>199</v>
      </c>
      <c r="C968">
        <v>5</v>
      </c>
      <c r="D968">
        <v>0</v>
      </c>
    </row>
    <row r="969" spans="1:4" x14ac:dyDescent="0.2">
      <c r="A969" t="s">
        <v>205</v>
      </c>
      <c r="B969" t="s">
        <v>199</v>
      </c>
      <c r="C969">
        <v>6</v>
      </c>
      <c r="D969">
        <v>0</v>
      </c>
    </row>
    <row r="970" spans="1:4" x14ac:dyDescent="0.2">
      <c r="A970" t="s">
        <v>205</v>
      </c>
      <c r="B970" t="s">
        <v>199</v>
      </c>
      <c r="C970">
        <v>7</v>
      </c>
      <c r="D970">
        <v>0</v>
      </c>
    </row>
    <row r="971" spans="1:4" x14ac:dyDescent="0.2">
      <c r="A971" t="s">
        <v>205</v>
      </c>
      <c r="B971" t="s">
        <v>199</v>
      </c>
      <c r="C971">
        <v>8</v>
      </c>
      <c r="D971">
        <v>0</v>
      </c>
    </row>
    <row r="972" spans="1:4" x14ac:dyDescent="0.2">
      <c r="A972" s="8" t="s">
        <v>206</v>
      </c>
      <c r="B972" s="8" t="s">
        <v>8</v>
      </c>
      <c r="C972" s="8">
        <v>1</v>
      </c>
      <c r="D972">
        <v>50000</v>
      </c>
    </row>
    <row r="973" spans="1:4" x14ac:dyDescent="0.2">
      <c r="A973" t="s">
        <v>206</v>
      </c>
      <c r="B973" t="s">
        <v>8</v>
      </c>
      <c r="C973">
        <v>2</v>
      </c>
      <c r="D973">
        <v>50000</v>
      </c>
    </row>
    <row r="974" spans="1:4" x14ac:dyDescent="0.2">
      <c r="A974" t="s">
        <v>206</v>
      </c>
      <c r="B974" t="s">
        <v>8</v>
      </c>
      <c r="C974">
        <v>3</v>
      </c>
      <c r="D974">
        <v>50000</v>
      </c>
    </row>
    <row r="975" spans="1:4" x14ac:dyDescent="0.2">
      <c r="A975" t="s">
        <v>206</v>
      </c>
      <c r="B975" t="s">
        <v>8</v>
      </c>
      <c r="C975">
        <v>4</v>
      </c>
      <c r="D975">
        <v>50000</v>
      </c>
    </row>
    <row r="976" spans="1:4" x14ac:dyDescent="0.2">
      <c r="A976" t="s">
        <v>206</v>
      </c>
      <c r="B976" t="s">
        <v>8</v>
      </c>
      <c r="C976">
        <v>5</v>
      </c>
      <c r="D976">
        <v>50000</v>
      </c>
    </row>
    <row r="977" spans="1:4" x14ac:dyDescent="0.2">
      <c r="A977" t="s">
        <v>206</v>
      </c>
      <c r="B977" t="s">
        <v>8</v>
      </c>
      <c r="C977">
        <v>6</v>
      </c>
      <c r="D977">
        <v>50000</v>
      </c>
    </row>
    <row r="978" spans="1:4" x14ac:dyDescent="0.2">
      <c r="A978" t="s">
        <v>206</v>
      </c>
      <c r="B978" t="s">
        <v>8</v>
      </c>
      <c r="C978">
        <v>7</v>
      </c>
      <c r="D978">
        <v>50000</v>
      </c>
    </row>
    <row r="979" spans="1:4" x14ac:dyDescent="0.2">
      <c r="A979" t="s">
        <v>206</v>
      </c>
      <c r="B979" t="s">
        <v>8</v>
      </c>
      <c r="C979">
        <v>8</v>
      </c>
      <c r="D979">
        <v>50000</v>
      </c>
    </row>
    <row r="980" spans="1:4" x14ac:dyDescent="0.2">
      <c r="A980" s="8" t="s">
        <v>201</v>
      </c>
      <c r="B980" s="8" t="s">
        <v>198</v>
      </c>
      <c r="C980" s="8">
        <v>1</v>
      </c>
      <c r="D980">
        <v>50000</v>
      </c>
    </row>
    <row r="981" spans="1:4" x14ac:dyDescent="0.2">
      <c r="A981" t="s">
        <v>201</v>
      </c>
      <c r="B981" t="s">
        <v>198</v>
      </c>
      <c r="C981">
        <v>2</v>
      </c>
      <c r="D981">
        <v>50000</v>
      </c>
    </row>
    <row r="982" spans="1:4" x14ac:dyDescent="0.2">
      <c r="A982" t="s">
        <v>201</v>
      </c>
      <c r="B982" t="s">
        <v>198</v>
      </c>
      <c r="C982">
        <v>3</v>
      </c>
      <c r="D982">
        <v>50000</v>
      </c>
    </row>
    <row r="983" spans="1:4" x14ac:dyDescent="0.2">
      <c r="A983" t="s">
        <v>201</v>
      </c>
      <c r="B983" t="s">
        <v>198</v>
      </c>
      <c r="C983">
        <v>4</v>
      </c>
      <c r="D983">
        <v>50000</v>
      </c>
    </row>
    <row r="984" spans="1:4" x14ac:dyDescent="0.2">
      <c r="A984" t="s">
        <v>201</v>
      </c>
      <c r="B984" t="s">
        <v>198</v>
      </c>
      <c r="C984">
        <v>5</v>
      </c>
      <c r="D984">
        <v>50000</v>
      </c>
    </row>
    <row r="985" spans="1:4" x14ac:dyDescent="0.2">
      <c r="A985" t="s">
        <v>201</v>
      </c>
      <c r="B985" t="s">
        <v>198</v>
      </c>
      <c r="C985">
        <v>6</v>
      </c>
      <c r="D985">
        <v>50000</v>
      </c>
    </row>
    <row r="986" spans="1:4" x14ac:dyDescent="0.2">
      <c r="A986" t="s">
        <v>201</v>
      </c>
      <c r="B986" t="s">
        <v>198</v>
      </c>
      <c r="C986">
        <v>7</v>
      </c>
      <c r="D986">
        <v>50000</v>
      </c>
    </row>
    <row r="987" spans="1:4" x14ac:dyDescent="0.2">
      <c r="A987" t="s">
        <v>201</v>
      </c>
      <c r="B987" t="s">
        <v>198</v>
      </c>
      <c r="C987">
        <v>8</v>
      </c>
      <c r="D987">
        <v>50000</v>
      </c>
    </row>
    <row r="988" spans="1:4" x14ac:dyDescent="0.2">
      <c r="A988" s="8" t="s">
        <v>203</v>
      </c>
      <c r="B988" s="8" t="s">
        <v>198</v>
      </c>
      <c r="C988" s="8">
        <v>1</v>
      </c>
      <c r="D988">
        <v>50000</v>
      </c>
    </row>
    <row r="989" spans="1:4" x14ac:dyDescent="0.2">
      <c r="A989" t="s">
        <v>203</v>
      </c>
      <c r="B989" t="s">
        <v>198</v>
      </c>
      <c r="C989">
        <v>2</v>
      </c>
      <c r="D989">
        <v>50000</v>
      </c>
    </row>
    <row r="990" spans="1:4" x14ac:dyDescent="0.2">
      <c r="A990" t="s">
        <v>203</v>
      </c>
      <c r="B990" t="s">
        <v>198</v>
      </c>
      <c r="C990">
        <v>3</v>
      </c>
      <c r="D990">
        <v>50000</v>
      </c>
    </row>
    <row r="991" spans="1:4" x14ac:dyDescent="0.2">
      <c r="A991" t="s">
        <v>203</v>
      </c>
      <c r="B991" t="s">
        <v>198</v>
      </c>
      <c r="C991">
        <v>4</v>
      </c>
      <c r="D991">
        <v>50000</v>
      </c>
    </row>
    <row r="992" spans="1:4" x14ac:dyDescent="0.2">
      <c r="A992" t="s">
        <v>203</v>
      </c>
      <c r="B992" t="s">
        <v>198</v>
      </c>
      <c r="C992">
        <v>5</v>
      </c>
      <c r="D992">
        <v>50000</v>
      </c>
    </row>
    <row r="993" spans="1:4" x14ac:dyDescent="0.2">
      <c r="A993" t="s">
        <v>203</v>
      </c>
      <c r="B993" t="s">
        <v>198</v>
      </c>
      <c r="C993">
        <v>6</v>
      </c>
      <c r="D993">
        <v>50000</v>
      </c>
    </row>
    <row r="994" spans="1:4" x14ac:dyDescent="0.2">
      <c r="A994" t="s">
        <v>203</v>
      </c>
      <c r="B994" t="s">
        <v>198</v>
      </c>
      <c r="C994">
        <v>7</v>
      </c>
      <c r="D994">
        <v>50000</v>
      </c>
    </row>
    <row r="995" spans="1:4" x14ac:dyDescent="0.2">
      <c r="A995" t="s">
        <v>203</v>
      </c>
      <c r="B995" t="s">
        <v>198</v>
      </c>
      <c r="C995">
        <v>8</v>
      </c>
      <c r="D995">
        <v>50000</v>
      </c>
    </row>
    <row r="996" spans="1:4" x14ac:dyDescent="0.2">
      <c r="A996" s="8" t="s">
        <v>199</v>
      </c>
      <c r="B996" s="8" t="s">
        <v>198</v>
      </c>
      <c r="C996" s="8">
        <v>1</v>
      </c>
      <c r="D996">
        <v>50000</v>
      </c>
    </row>
    <row r="997" spans="1:4" x14ac:dyDescent="0.2">
      <c r="A997" t="s">
        <v>199</v>
      </c>
      <c r="B997" t="s">
        <v>198</v>
      </c>
      <c r="C997">
        <v>2</v>
      </c>
      <c r="D997">
        <v>50000</v>
      </c>
    </row>
    <row r="998" spans="1:4" x14ac:dyDescent="0.2">
      <c r="A998" t="s">
        <v>199</v>
      </c>
      <c r="B998" t="s">
        <v>198</v>
      </c>
      <c r="C998">
        <v>3</v>
      </c>
      <c r="D998">
        <v>50000</v>
      </c>
    </row>
    <row r="999" spans="1:4" x14ac:dyDescent="0.2">
      <c r="A999" t="s">
        <v>199</v>
      </c>
      <c r="B999" t="s">
        <v>198</v>
      </c>
      <c r="C999">
        <v>4</v>
      </c>
      <c r="D999">
        <v>50000</v>
      </c>
    </row>
    <row r="1000" spans="1:4" x14ac:dyDescent="0.2">
      <c r="A1000" t="s">
        <v>199</v>
      </c>
      <c r="B1000" t="s">
        <v>198</v>
      </c>
      <c r="C1000">
        <v>5</v>
      </c>
      <c r="D1000">
        <v>50000</v>
      </c>
    </row>
    <row r="1001" spans="1:4" x14ac:dyDescent="0.2">
      <c r="A1001" t="s">
        <v>199</v>
      </c>
      <c r="B1001" t="s">
        <v>198</v>
      </c>
      <c r="C1001">
        <v>6</v>
      </c>
      <c r="D1001">
        <v>50000</v>
      </c>
    </row>
    <row r="1002" spans="1:4" x14ac:dyDescent="0.2">
      <c r="A1002" t="s">
        <v>199</v>
      </c>
      <c r="B1002" t="s">
        <v>198</v>
      </c>
      <c r="C1002">
        <v>7</v>
      </c>
      <c r="D1002">
        <v>50000</v>
      </c>
    </row>
    <row r="1003" spans="1:4" x14ac:dyDescent="0.2">
      <c r="A1003" t="s">
        <v>199</v>
      </c>
      <c r="B1003" t="s">
        <v>198</v>
      </c>
      <c r="C1003">
        <v>8</v>
      </c>
      <c r="D1003">
        <v>50000</v>
      </c>
    </row>
    <row r="1004" spans="1:4" x14ac:dyDescent="0.2">
      <c r="A1004" s="8" t="s">
        <v>185</v>
      </c>
      <c r="B1004" s="8" t="s">
        <v>198</v>
      </c>
      <c r="C1004" s="8">
        <v>1</v>
      </c>
      <c r="D1004">
        <v>50000</v>
      </c>
    </row>
    <row r="1005" spans="1:4" x14ac:dyDescent="0.2">
      <c r="A1005" t="s">
        <v>185</v>
      </c>
      <c r="B1005" t="s">
        <v>198</v>
      </c>
      <c r="C1005">
        <v>2</v>
      </c>
      <c r="D1005">
        <v>50000</v>
      </c>
    </row>
    <row r="1006" spans="1:4" x14ac:dyDescent="0.2">
      <c r="A1006" t="s">
        <v>185</v>
      </c>
      <c r="B1006" t="s">
        <v>198</v>
      </c>
      <c r="C1006">
        <v>3</v>
      </c>
      <c r="D1006">
        <v>50000</v>
      </c>
    </row>
    <row r="1007" spans="1:4" x14ac:dyDescent="0.2">
      <c r="A1007" t="s">
        <v>185</v>
      </c>
      <c r="B1007" t="s">
        <v>198</v>
      </c>
      <c r="C1007">
        <v>4</v>
      </c>
      <c r="D1007">
        <v>50000</v>
      </c>
    </row>
    <row r="1008" spans="1:4" x14ac:dyDescent="0.2">
      <c r="A1008" t="s">
        <v>185</v>
      </c>
      <c r="B1008" t="s">
        <v>198</v>
      </c>
      <c r="C1008">
        <v>5</v>
      </c>
      <c r="D1008">
        <v>50000</v>
      </c>
    </row>
    <row r="1009" spans="1:4" x14ac:dyDescent="0.2">
      <c r="A1009" t="s">
        <v>185</v>
      </c>
      <c r="B1009" t="s">
        <v>198</v>
      </c>
      <c r="C1009">
        <v>6</v>
      </c>
      <c r="D1009">
        <v>50000</v>
      </c>
    </row>
    <row r="1010" spans="1:4" x14ac:dyDescent="0.2">
      <c r="A1010" t="s">
        <v>185</v>
      </c>
      <c r="B1010" t="s">
        <v>198</v>
      </c>
      <c r="C1010">
        <v>7</v>
      </c>
      <c r="D1010">
        <v>50000</v>
      </c>
    </row>
    <row r="1011" spans="1:4" x14ac:dyDescent="0.2">
      <c r="A1011" t="s">
        <v>185</v>
      </c>
      <c r="B1011" t="s">
        <v>198</v>
      </c>
      <c r="C1011">
        <v>8</v>
      </c>
      <c r="D1011">
        <v>50000</v>
      </c>
    </row>
    <row r="1012" spans="1:4" x14ac:dyDescent="0.2">
      <c r="A1012" s="8" t="s">
        <v>200</v>
      </c>
      <c r="B1012" s="8" t="s">
        <v>198</v>
      </c>
      <c r="C1012" s="8">
        <v>1</v>
      </c>
      <c r="D1012">
        <v>50000</v>
      </c>
    </row>
    <row r="1013" spans="1:4" x14ac:dyDescent="0.2">
      <c r="A1013" t="s">
        <v>200</v>
      </c>
      <c r="B1013" t="s">
        <v>198</v>
      </c>
      <c r="C1013">
        <v>2</v>
      </c>
      <c r="D1013">
        <v>50000</v>
      </c>
    </row>
    <row r="1014" spans="1:4" x14ac:dyDescent="0.2">
      <c r="A1014" t="s">
        <v>200</v>
      </c>
      <c r="B1014" t="s">
        <v>198</v>
      </c>
      <c r="C1014">
        <v>3</v>
      </c>
      <c r="D1014">
        <v>50000</v>
      </c>
    </row>
    <row r="1015" spans="1:4" x14ac:dyDescent="0.2">
      <c r="A1015" t="s">
        <v>200</v>
      </c>
      <c r="B1015" t="s">
        <v>198</v>
      </c>
      <c r="C1015">
        <v>4</v>
      </c>
      <c r="D1015">
        <v>50000</v>
      </c>
    </row>
    <row r="1016" spans="1:4" x14ac:dyDescent="0.2">
      <c r="A1016" t="s">
        <v>200</v>
      </c>
      <c r="B1016" t="s">
        <v>198</v>
      </c>
      <c r="C1016">
        <v>5</v>
      </c>
      <c r="D1016">
        <v>50000</v>
      </c>
    </row>
    <row r="1017" spans="1:4" x14ac:dyDescent="0.2">
      <c r="A1017" t="s">
        <v>200</v>
      </c>
      <c r="B1017" t="s">
        <v>198</v>
      </c>
      <c r="C1017">
        <v>6</v>
      </c>
      <c r="D1017">
        <v>50000</v>
      </c>
    </row>
    <row r="1018" spans="1:4" x14ac:dyDescent="0.2">
      <c r="A1018" t="s">
        <v>200</v>
      </c>
      <c r="B1018" t="s">
        <v>198</v>
      </c>
      <c r="C1018">
        <v>7</v>
      </c>
      <c r="D1018">
        <v>50000</v>
      </c>
    </row>
    <row r="1019" spans="1:4" x14ac:dyDescent="0.2">
      <c r="A1019" t="s">
        <v>200</v>
      </c>
      <c r="B1019" t="s">
        <v>198</v>
      </c>
      <c r="C1019">
        <v>8</v>
      </c>
      <c r="D1019">
        <v>50000</v>
      </c>
    </row>
    <row r="1020" spans="1:4" x14ac:dyDescent="0.2">
      <c r="A1020" s="8" t="s">
        <v>187</v>
      </c>
      <c r="B1020" s="8" t="s">
        <v>198</v>
      </c>
      <c r="C1020" s="8">
        <v>1</v>
      </c>
      <c r="D1020">
        <v>50000</v>
      </c>
    </row>
    <row r="1021" spans="1:4" x14ac:dyDescent="0.2">
      <c r="A1021" t="s">
        <v>187</v>
      </c>
      <c r="B1021" t="s">
        <v>198</v>
      </c>
      <c r="C1021">
        <v>2</v>
      </c>
      <c r="D1021">
        <v>50000</v>
      </c>
    </row>
    <row r="1022" spans="1:4" x14ac:dyDescent="0.2">
      <c r="A1022" t="s">
        <v>187</v>
      </c>
      <c r="B1022" t="s">
        <v>198</v>
      </c>
      <c r="C1022">
        <v>3</v>
      </c>
      <c r="D1022">
        <v>50000</v>
      </c>
    </row>
    <row r="1023" spans="1:4" x14ac:dyDescent="0.2">
      <c r="A1023" t="s">
        <v>187</v>
      </c>
      <c r="B1023" t="s">
        <v>198</v>
      </c>
      <c r="C1023">
        <v>4</v>
      </c>
      <c r="D1023">
        <v>50000</v>
      </c>
    </row>
    <row r="1024" spans="1:4" x14ac:dyDescent="0.2">
      <c r="A1024" t="s">
        <v>187</v>
      </c>
      <c r="B1024" t="s">
        <v>198</v>
      </c>
      <c r="C1024">
        <v>5</v>
      </c>
      <c r="D1024">
        <v>50000</v>
      </c>
    </row>
    <row r="1025" spans="1:4" x14ac:dyDescent="0.2">
      <c r="A1025" t="s">
        <v>187</v>
      </c>
      <c r="B1025" t="s">
        <v>198</v>
      </c>
      <c r="C1025">
        <v>6</v>
      </c>
      <c r="D1025">
        <v>50000</v>
      </c>
    </row>
    <row r="1026" spans="1:4" x14ac:dyDescent="0.2">
      <c r="A1026" t="s">
        <v>187</v>
      </c>
      <c r="B1026" t="s">
        <v>198</v>
      </c>
      <c r="C1026">
        <v>7</v>
      </c>
      <c r="D1026">
        <v>50000</v>
      </c>
    </row>
    <row r="1027" spans="1:4" x14ac:dyDescent="0.2">
      <c r="A1027" t="s">
        <v>187</v>
      </c>
      <c r="B1027" t="s">
        <v>198</v>
      </c>
      <c r="C1027">
        <v>8</v>
      </c>
      <c r="D1027">
        <v>50000</v>
      </c>
    </row>
    <row r="1028" spans="1:4" x14ac:dyDescent="0.2">
      <c r="A1028" s="8" t="s">
        <v>202</v>
      </c>
      <c r="B1028" s="8" t="s">
        <v>198</v>
      </c>
      <c r="C1028" s="8">
        <v>1</v>
      </c>
      <c r="D1028">
        <v>50000</v>
      </c>
    </row>
    <row r="1029" spans="1:4" x14ac:dyDescent="0.2">
      <c r="A1029" t="s">
        <v>202</v>
      </c>
      <c r="B1029" t="s">
        <v>198</v>
      </c>
      <c r="C1029">
        <v>2</v>
      </c>
      <c r="D1029">
        <v>50000</v>
      </c>
    </row>
    <row r="1030" spans="1:4" x14ac:dyDescent="0.2">
      <c r="A1030" t="s">
        <v>202</v>
      </c>
      <c r="B1030" t="s">
        <v>198</v>
      </c>
      <c r="C1030">
        <v>3</v>
      </c>
      <c r="D1030">
        <v>50000</v>
      </c>
    </row>
    <row r="1031" spans="1:4" x14ac:dyDescent="0.2">
      <c r="A1031" t="s">
        <v>202</v>
      </c>
      <c r="B1031" t="s">
        <v>198</v>
      </c>
      <c r="C1031">
        <v>4</v>
      </c>
      <c r="D1031">
        <v>50000</v>
      </c>
    </row>
    <row r="1032" spans="1:4" x14ac:dyDescent="0.2">
      <c r="A1032" t="s">
        <v>202</v>
      </c>
      <c r="B1032" t="s">
        <v>198</v>
      </c>
      <c r="C1032">
        <v>5</v>
      </c>
      <c r="D1032">
        <v>50000</v>
      </c>
    </row>
    <row r="1033" spans="1:4" x14ac:dyDescent="0.2">
      <c r="A1033" t="s">
        <v>202</v>
      </c>
      <c r="B1033" t="s">
        <v>198</v>
      </c>
      <c r="C1033">
        <v>6</v>
      </c>
      <c r="D1033">
        <v>50000</v>
      </c>
    </row>
    <row r="1034" spans="1:4" x14ac:dyDescent="0.2">
      <c r="A1034" t="s">
        <v>202</v>
      </c>
      <c r="B1034" t="s">
        <v>198</v>
      </c>
      <c r="C1034">
        <v>7</v>
      </c>
      <c r="D1034">
        <v>50000</v>
      </c>
    </row>
    <row r="1035" spans="1:4" x14ac:dyDescent="0.2">
      <c r="A1035" t="s">
        <v>202</v>
      </c>
      <c r="B1035" t="s">
        <v>198</v>
      </c>
      <c r="C1035">
        <v>8</v>
      </c>
      <c r="D1035">
        <v>50000</v>
      </c>
    </row>
    <row r="1036" spans="1:4" x14ac:dyDescent="0.2">
      <c r="A1036" s="8" t="s">
        <v>192</v>
      </c>
      <c r="B1036" s="8" t="s">
        <v>206</v>
      </c>
      <c r="C1036" s="8">
        <v>1</v>
      </c>
      <c r="D1036">
        <v>500000</v>
      </c>
    </row>
    <row r="1037" spans="1:4" x14ac:dyDescent="0.2">
      <c r="A1037" t="s">
        <v>192</v>
      </c>
      <c r="B1037" t="s">
        <v>206</v>
      </c>
      <c r="C1037">
        <v>2</v>
      </c>
      <c r="D1037">
        <v>500000</v>
      </c>
    </row>
    <row r="1038" spans="1:4" x14ac:dyDescent="0.2">
      <c r="A1038" t="s">
        <v>192</v>
      </c>
      <c r="B1038" t="s">
        <v>206</v>
      </c>
      <c r="C1038">
        <v>3</v>
      </c>
      <c r="D1038">
        <v>500000</v>
      </c>
    </row>
    <row r="1039" spans="1:4" x14ac:dyDescent="0.2">
      <c r="A1039" t="s">
        <v>192</v>
      </c>
      <c r="B1039" t="s">
        <v>206</v>
      </c>
      <c r="C1039">
        <v>4</v>
      </c>
      <c r="D1039">
        <v>500000</v>
      </c>
    </row>
    <row r="1040" spans="1:4" x14ac:dyDescent="0.2">
      <c r="A1040" t="s">
        <v>192</v>
      </c>
      <c r="B1040" t="s">
        <v>206</v>
      </c>
      <c r="C1040">
        <v>5</v>
      </c>
      <c r="D1040">
        <v>500000</v>
      </c>
    </row>
    <row r="1041" spans="1:4" x14ac:dyDescent="0.2">
      <c r="A1041" t="s">
        <v>192</v>
      </c>
      <c r="B1041" t="s">
        <v>206</v>
      </c>
      <c r="C1041">
        <v>6</v>
      </c>
      <c r="D1041">
        <v>500000</v>
      </c>
    </row>
    <row r="1042" spans="1:4" x14ac:dyDescent="0.2">
      <c r="A1042" t="s">
        <v>192</v>
      </c>
      <c r="B1042" t="s">
        <v>206</v>
      </c>
      <c r="C1042">
        <v>7</v>
      </c>
      <c r="D1042">
        <v>500000</v>
      </c>
    </row>
    <row r="1043" spans="1:4" x14ac:dyDescent="0.2">
      <c r="A1043" t="s">
        <v>192</v>
      </c>
      <c r="B1043" t="s">
        <v>206</v>
      </c>
      <c r="C1043">
        <v>8</v>
      </c>
      <c r="D1043">
        <v>500000</v>
      </c>
    </row>
    <row r="1044" spans="1:4" x14ac:dyDescent="0.2">
      <c r="A1044" s="8" t="s">
        <v>207</v>
      </c>
      <c r="B1044" s="8" t="s">
        <v>206</v>
      </c>
      <c r="C1044" s="8">
        <v>1</v>
      </c>
      <c r="D1044">
        <v>500000</v>
      </c>
    </row>
    <row r="1045" spans="1:4" x14ac:dyDescent="0.2">
      <c r="A1045" t="s">
        <v>207</v>
      </c>
      <c r="B1045" t="s">
        <v>206</v>
      </c>
      <c r="C1045">
        <v>2</v>
      </c>
      <c r="D1045">
        <v>500000</v>
      </c>
    </row>
    <row r="1046" spans="1:4" x14ac:dyDescent="0.2">
      <c r="A1046" t="s">
        <v>207</v>
      </c>
      <c r="B1046" t="s">
        <v>206</v>
      </c>
      <c r="C1046">
        <v>3</v>
      </c>
      <c r="D1046">
        <v>500000</v>
      </c>
    </row>
    <row r="1047" spans="1:4" x14ac:dyDescent="0.2">
      <c r="A1047" t="s">
        <v>207</v>
      </c>
      <c r="B1047" t="s">
        <v>206</v>
      </c>
      <c r="C1047">
        <v>4</v>
      </c>
      <c r="D1047">
        <v>500000</v>
      </c>
    </row>
    <row r="1048" spans="1:4" x14ac:dyDescent="0.2">
      <c r="A1048" t="s">
        <v>207</v>
      </c>
      <c r="B1048" t="s">
        <v>206</v>
      </c>
      <c r="C1048">
        <v>5</v>
      </c>
      <c r="D1048">
        <v>500000</v>
      </c>
    </row>
    <row r="1049" spans="1:4" x14ac:dyDescent="0.2">
      <c r="A1049" t="s">
        <v>207</v>
      </c>
      <c r="B1049" t="s">
        <v>206</v>
      </c>
      <c r="C1049">
        <v>6</v>
      </c>
      <c r="D1049">
        <v>500000</v>
      </c>
    </row>
    <row r="1050" spans="1:4" x14ac:dyDescent="0.2">
      <c r="A1050" t="s">
        <v>207</v>
      </c>
      <c r="B1050" t="s">
        <v>206</v>
      </c>
      <c r="C1050">
        <v>7</v>
      </c>
      <c r="D1050">
        <v>500000</v>
      </c>
    </row>
    <row r="1051" spans="1:4" x14ac:dyDescent="0.2">
      <c r="A1051" t="s">
        <v>207</v>
      </c>
      <c r="B1051" t="s">
        <v>206</v>
      </c>
      <c r="C1051">
        <v>8</v>
      </c>
      <c r="D1051">
        <v>500000</v>
      </c>
    </row>
    <row r="1052" spans="1:4" x14ac:dyDescent="0.2">
      <c r="A1052" s="8" t="s">
        <v>208</v>
      </c>
      <c r="B1052" s="8" t="s">
        <v>206</v>
      </c>
      <c r="C1052" s="8">
        <v>1</v>
      </c>
      <c r="D1052">
        <v>500000</v>
      </c>
    </row>
    <row r="1053" spans="1:4" x14ac:dyDescent="0.2">
      <c r="A1053" t="s">
        <v>208</v>
      </c>
      <c r="B1053" t="s">
        <v>206</v>
      </c>
      <c r="C1053">
        <v>2</v>
      </c>
      <c r="D1053">
        <v>500000</v>
      </c>
    </row>
    <row r="1054" spans="1:4" x14ac:dyDescent="0.2">
      <c r="A1054" t="s">
        <v>208</v>
      </c>
      <c r="B1054" t="s">
        <v>206</v>
      </c>
      <c r="C1054">
        <v>3</v>
      </c>
      <c r="D1054">
        <v>500000</v>
      </c>
    </row>
    <row r="1055" spans="1:4" x14ac:dyDescent="0.2">
      <c r="A1055" t="s">
        <v>208</v>
      </c>
      <c r="B1055" t="s">
        <v>206</v>
      </c>
      <c r="C1055">
        <v>4</v>
      </c>
      <c r="D1055">
        <v>500000</v>
      </c>
    </row>
    <row r="1056" spans="1:4" x14ac:dyDescent="0.2">
      <c r="A1056" t="s">
        <v>208</v>
      </c>
      <c r="B1056" t="s">
        <v>206</v>
      </c>
      <c r="C1056">
        <v>5</v>
      </c>
      <c r="D1056">
        <v>500000</v>
      </c>
    </row>
    <row r="1057" spans="1:4" x14ac:dyDescent="0.2">
      <c r="A1057" t="s">
        <v>208</v>
      </c>
      <c r="B1057" t="s">
        <v>206</v>
      </c>
      <c r="C1057">
        <v>6</v>
      </c>
      <c r="D1057">
        <v>500000</v>
      </c>
    </row>
    <row r="1058" spans="1:4" x14ac:dyDescent="0.2">
      <c r="A1058" t="s">
        <v>208</v>
      </c>
      <c r="B1058" t="s">
        <v>206</v>
      </c>
      <c r="C1058">
        <v>7</v>
      </c>
      <c r="D1058">
        <v>500000</v>
      </c>
    </row>
    <row r="1059" spans="1:4" x14ac:dyDescent="0.2">
      <c r="A1059" t="s">
        <v>208</v>
      </c>
      <c r="B1059" t="s">
        <v>206</v>
      </c>
      <c r="C1059">
        <v>8</v>
      </c>
      <c r="D1059">
        <v>500000</v>
      </c>
    </row>
    <row r="1060" spans="1:4" x14ac:dyDescent="0.2">
      <c r="A1060" s="8" t="s">
        <v>205</v>
      </c>
      <c r="B1060" s="8" t="s">
        <v>206</v>
      </c>
      <c r="C1060" s="8">
        <v>1</v>
      </c>
      <c r="D1060">
        <v>0</v>
      </c>
    </row>
    <row r="1061" spans="1:4" x14ac:dyDescent="0.2">
      <c r="A1061" t="s">
        <v>205</v>
      </c>
      <c r="B1061" t="s">
        <v>206</v>
      </c>
      <c r="C1061">
        <v>2</v>
      </c>
      <c r="D1061">
        <v>0</v>
      </c>
    </row>
    <row r="1062" spans="1:4" x14ac:dyDescent="0.2">
      <c r="A1062" t="s">
        <v>205</v>
      </c>
      <c r="B1062" t="s">
        <v>206</v>
      </c>
      <c r="C1062">
        <v>3</v>
      </c>
      <c r="D1062">
        <v>0</v>
      </c>
    </row>
    <row r="1063" spans="1:4" x14ac:dyDescent="0.2">
      <c r="A1063" t="s">
        <v>205</v>
      </c>
      <c r="B1063" t="s">
        <v>206</v>
      </c>
      <c r="C1063">
        <v>4</v>
      </c>
      <c r="D1063">
        <v>0</v>
      </c>
    </row>
    <row r="1064" spans="1:4" x14ac:dyDescent="0.2">
      <c r="A1064" t="s">
        <v>205</v>
      </c>
      <c r="B1064" t="s">
        <v>206</v>
      </c>
      <c r="C1064">
        <v>5</v>
      </c>
      <c r="D1064">
        <v>0</v>
      </c>
    </row>
    <row r="1065" spans="1:4" x14ac:dyDescent="0.2">
      <c r="A1065" t="s">
        <v>205</v>
      </c>
      <c r="B1065" t="s">
        <v>206</v>
      </c>
      <c r="C1065">
        <v>6</v>
      </c>
      <c r="D1065">
        <v>0</v>
      </c>
    </row>
    <row r="1066" spans="1:4" x14ac:dyDescent="0.2">
      <c r="A1066" t="s">
        <v>205</v>
      </c>
      <c r="B1066" t="s">
        <v>206</v>
      </c>
      <c r="C1066">
        <v>7</v>
      </c>
      <c r="D1066">
        <v>0</v>
      </c>
    </row>
    <row r="1067" spans="1:4" x14ac:dyDescent="0.2">
      <c r="A1067" t="s">
        <v>205</v>
      </c>
      <c r="B1067" t="s">
        <v>206</v>
      </c>
      <c r="C1067">
        <v>8</v>
      </c>
      <c r="D1067">
        <v>0</v>
      </c>
    </row>
    <row r="1068" spans="1:4" x14ac:dyDescent="0.2">
      <c r="A1068" s="8" t="s">
        <v>206</v>
      </c>
      <c r="B1068" s="8" t="s">
        <v>204</v>
      </c>
      <c r="C1068" s="8">
        <v>1</v>
      </c>
      <c r="D1068">
        <v>0</v>
      </c>
    </row>
    <row r="1069" spans="1:4" x14ac:dyDescent="0.2">
      <c r="A1069" t="s">
        <v>206</v>
      </c>
      <c r="B1069" t="s">
        <v>204</v>
      </c>
      <c r="C1069">
        <v>2</v>
      </c>
      <c r="D1069">
        <v>0</v>
      </c>
    </row>
    <row r="1070" spans="1:4" x14ac:dyDescent="0.2">
      <c r="A1070" t="s">
        <v>206</v>
      </c>
      <c r="B1070" t="s">
        <v>204</v>
      </c>
      <c r="C1070">
        <v>3</v>
      </c>
      <c r="D1070">
        <v>0</v>
      </c>
    </row>
    <row r="1071" spans="1:4" x14ac:dyDescent="0.2">
      <c r="A1071" t="s">
        <v>206</v>
      </c>
      <c r="B1071" t="s">
        <v>204</v>
      </c>
      <c r="C1071">
        <v>4</v>
      </c>
      <c r="D1071">
        <v>0</v>
      </c>
    </row>
    <row r="1072" spans="1:4" x14ac:dyDescent="0.2">
      <c r="A1072" t="s">
        <v>206</v>
      </c>
      <c r="B1072" t="s">
        <v>204</v>
      </c>
      <c r="C1072">
        <v>5</v>
      </c>
      <c r="D1072">
        <v>0</v>
      </c>
    </row>
    <row r="1073" spans="1:4" x14ac:dyDescent="0.2">
      <c r="A1073" t="s">
        <v>206</v>
      </c>
      <c r="B1073" t="s">
        <v>204</v>
      </c>
      <c r="C1073">
        <v>6</v>
      </c>
      <c r="D1073">
        <v>0</v>
      </c>
    </row>
    <row r="1074" spans="1:4" x14ac:dyDescent="0.2">
      <c r="A1074" t="s">
        <v>206</v>
      </c>
      <c r="B1074" t="s">
        <v>204</v>
      </c>
      <c r="C1074">
        <v>7</v>
      </c>
      <c r="D1074">
        <v>0</v>
      </c>
    </row>
    <row r="1075" spans="1:4" x14ac:dyDescent="0.2">
      <c r="A1075" t="s">
        <v>206</v>
      </c>
      <c r="B1075" t="s">
        <v>204</v>
      </c>
      <c r="C1075">
        <v>8</v>
      </c>
      <c r="D1075">
        <v>0</v>
      </c>
    </row>
    <row r="1076" spans="1:4" x14ac:dyDescent="0.2">
      <c r="A1076" s="8" t="s">
        <v>192</v>
      </c>
      <c r="B1076" s="8" t="s">
        <v>204</v>
      </c>
      <c r="C1076" s="8">
        <v>1</v>
      </c>
      <c r="D1076">
        <v>0</v>
      </c>
    </row>
    <row r="1077" spans="1:4" x14ac:dyDescent="0.2">
      <c r="A1077" t="s">
        <v>192</v>
      </c>
      <c r="B1077" t="s">
        <v>204</v>
      </c>
      <c r="C1077">
        <v>2</v>
      </c>
      <c r="D1077">
        <v>0</v>
      </c>
    </row>
    <row r="1078" spans="1:4" x14ac:dyDescent="0.2">
      <c r="A1078" t="s">
        <v>192</v>
      </c>
      <c r="B1078" t="s">
        <v>204</v>
      </c>
      <c r="C1078">
        <v>3</v>
      </c>
      <c r="D1078">
        <v>0</v>
      </c>
    </row>
    <row r="1079" spans="1:4" x14ac:dyDescent="0.2">
      <c r="A1079" t="s">
        <v>192</v>
      </c>
      <c r="B1079" t="s">
        <v>204</v>
      </c>
      <c r="C1079">
        <v>4</v>
      </c>
      <c r="D1079">
        <v>0</v>
      </c>
    </row>
    <row r="1080" spans="1:4" x14ac:dyDescent="0.2">
      <c r="A1080" t="s">
        <v>192</v>
      </c>
      <c r="B1080" t="s">
        <v>204</v>
      </c>
      <c r="C1080">
        <v>5</v>
      </c>
      <c r="D1080">
        <v>0</v>
      </c>
    </row>
    <row r="1081" spans="1:4" x14ac:dyDescent="0.2">
      <c r="A1081" t="s">
        <v>192</v>
      </c>
      <c r="B1081" t="s">
        <v>204</v>
      </c>
      <c r="C1081">
        <v>6</v>
      </c>
      <c r="D1081">
        <v>0</v>
      </c>
    </row>
    <row r="1082" spans="1:4" x14ac:dyDescent="0.2">
      <c r="A1082" t="s">
        <v>192</v>
      </c>
      <c r="B1082" t="s">
        <v>204</v>
      </c>
      <c r="C1082">
        <v>7</v>
      </c>
      <c r="D1082">
        <v>0</v>
      </c>
    </row>
    <row r="1083" spans="1:4" x14ac:dyDescent="0.2">
      <c r="A1083" t="s">
        <v>192</v>
      </c>
      <c r="B1083" t="s">
        <v>204</v>
      </c>
      <c r="C1083">
        <v>8</v>
      </c>
      <c r="D1083">
        <v>0</v>
      </c>
    </row>
    <row r="1084" spans="1:4" x14ac:dyDescent="0.2">
      <c r="A1084" s="8" t="s">
        <v>207</v>
      </c>
      <c r="B1084" s="8" t="s">
        <v>204</v>
      </c>
      <c r="C1084" s="8">
        <v>1</v>
      </c>
      <c r="D1084">
        <v>0</v>
      </c>
    </row>
    <row r="1085" spans="1:4" x14ac:dyDescent="0.2">
      <c r="A1085" t="s">
        <v>207</v>
      </c>
      <c r="B1085" t="s">
        <v>204</v>
      </c>
      <c r="C1085">
        <v>2</v>
      </c>
      <c r="D1085">
        <v>0</v>
      </c>
    </row>
    <row r="1086" spans="1:4" x14ac:dyDescent="0.2">
      <c r="A1086" t="s">
        <v>207</v>
      </c>
      <c r="B1086" t="s">
        <v>204</v>
      </c>
      <c r="C1086">
        <v>3</v>
      </c>
      <c r="D1086">
        <v>0</v>
      </c>
    </row>
    <row r="1087" spans="1:4" x14ac:dyDescent="0.2">
      <c r="A1087" t="s">
        <v>207</v>
      </c>
      <c r="B1087" t="s">
        <v>204</v>
      </c>
      <c r="C1087">
        <v>4</v>
      </c>
      <c r="D1087">
        <v>0</v>
      </c>
    </row>
    <row r="1088" spans="1:4" x14ac:dyDescent="0.2">
      <c r="A1088" t="s">
        <v>207</v>
      </c>
      <c r="B1088" t="s">
        <v>204</v>
      </c>
      <c r="C1088">
        <v>5</v>
      </c>
      <c r="D1088">
        <v>0</v>
      </c>
    </row>
    <row r="1089" spans="1:4" x14ac:dyDescent="0.2">
      <c r="A1089" t="s">
        <v>207</v>
      </c>
      <c r="B1089" t="s">
        <v>204</v>
      </c>
      <c r="C1089">
        <v>6</v>
      </c>
      <c r="D1089">
        <v>0</v>
      </c>
    </row>
    <row r="1090" spans="1:4" x14ac:dyDescent="0.2">
      <c r="A1090" t="s">
        <v>207</v>
      </c>
      <c r="B1090" t="s">
        <v>204</v>
      </c>
      <c r="C1090">
        <v>7</v>
      </c>
      <c r="D1090">
        <v>0</v>
      </c>
    </row>
    <row r="1091" spans="1:4" x14ac:dyDescent="0.2">
      <c r="A1091" t="s">
        <v>207</v>
      </c>
      <c r="B1091" t="s">
        <v>204</v>
      </c>
      <c r="C1091">
        <v>8</v>
      </c>
      <c r="D1091">
        <v>0</v>
      </c>
    </row>
    <row r="1092" spans="1:4" x14ac:dyDescent="0.2">
      <c r="A1092" s="8" t="s">
        <v>208</v>
      </c>
      <c r="B1092" s="8" t="s">
        <v>204</v>
      </c>
      <c r="C1092" s="8">
        <v>1</v>
      </c>
      <c r="D1092">
        <v>0</v>
      </c>
    </row>
    <row r="1093" spans="1:4" x14ac:dyDescent="0.2">
      <c r="A1093" t="s">
        <v>208</v>
      </c>
      <c r="B1093" t="s">
        <v>204</v>
      </c>
      <c r="C1093">
        <v>2</v>
      </c>
      <c r="D1093">
        <v>0</v>
      </c>
    </row>
    <row r="1094" spans="1:4" x14ac:dyDescent="0.2">
      <c r="A1094" t="s">
        <v>208</v>
      </c>
      <c r="B1094" t="s">
        <v>204</v>
      </c>
      <c r="C1094">
        <v>3</v>
      </c>
      <c r="D1094">
        <v>0</v>
      </c>
    </row>
    <row r="1095" spans="1:4" x14ac:dyDescent="0.2">
      <c r="A1095" t="s">
        <v>208</v>
      </c>
      <c r="B1095" t="s">
        <v>204</v>
      </c>
      <c r="C1095">
        <v>4</v>
      </c>
      <c r="D1095">
        <v>0</v>
      </c>
    </row>
    <row r="1096" spans="1:4" x14ac:dyDescent="0.2">
      <c r="A1096" t="s">
        <v>208</v>
      </c>
      <c r="B1096" t="s">
        <v>204</v>
      </c>
      <c r="C1096">
        <v>5</v>
      </c>
      <c r="D1096">
        <v>0</v>
      </c>
    </row>
    <row r="1097" spans="1:4" x14ac:dyDescent="0.2">
      <c r="A1097" t="s">
        <v>208</v>
      </c>
      <c r="B1097" t="s">
        <v>204</v>
      </c>
      <c r="C1097">
        <v>6</v>
      </c>
      <c r="D1097">
        <v>0</v>
      </c>
    </row>
    <row r="1098" spans="1:4" x14ac:dyDescent="0.2">
      <c r="A1098" t="s">
        <v>208</v>
      </c>
      <c r="B1098" t="s">
        <v>204</v>
      </c>
      <c r="C1098">
        <v>7</v>
      </c>
      <c r="D1098">
        <v>0</v>
      </c>
    </row>
    <row r="1099" spans="1:4" x14ac:dyDescent="0.2">
      <c r="A1099" t="s">
        <v>208</v>
      </c>
      <c r="B1099" t="s">
        <v>204</v>
      </c>
      <c r="C1099">
        <v>8</v>
      </c>
      <c r="D1099">
        <v>0</v>
      </c>
    </row>
    <row r="1100" spans="1:4" x14ac:dyDescent="0.2">
      <c r="A1100" s="8" t="s">
        <v>205</v>
      </c>
      <c r="B1100" s="8" t="s">
        <v>204</v>
      </c>
      <c r="C1100" s="8">
        <v>1</v>
      </c>
      <c r="D1100">
        <v>0</v>
      </c>
    </row>
    <row r="1101" spans="1:4" x14ac:dyDescent="0.2">
      <c r="A1101" t="s">
        <v>205</v>
      </c>
      <c r="B1101" t="s">
        <v>204</v>
      </c>
      <c r="C1101">
        <v>2</v>
      </c>
      <c r="D1101">
        <v>0</v>
      </c>
    </row>
    <row r="1102" spans="1:4" x14ac:dyDescent="0.2">
      <c r="A1102" t="s">
        <v>205</v>
      </c>
      <c r="B1102" t="s">
        <v>204</v>
      </c>
      <c r="C1102">
        <v>3</v>
      </c>
      <c r="D1102">
        <v>0</v>
      </c>
    </row>
    <row r="1103" spans="1:4" x14ac:dyDescent="0.2">
      <c r="A1103" t="s">
        <v>205</v>
      </c>
      <c r="B1103" t="s">
        <v>204</v>
      </c>
      <c r="C1103">
        <v>4</v>
      </c>
      <c r="D1103">
        <v>0</v>
      </c>
    </row>
    <row r="1104" spans="1:4" x14ac:dyDescent="0.2">
      <c r="A1104" t="s">
        <v>205</v>
      </c>
      <c r="B1104" t="s">
        <v>204</v>
      </c>
      <c r="C1104">
        <v>5</v>
      </c>
      <c r="D1104">
        <v>0</v>
      </c>
    </row>
    <row r="1105" spans="1:4" x14ac:dyDescent="0.2">
      <c r="A1105" t="s">
        <v>205</v>
      </c>
      <c r="B1105" t="s">
        <v>204</v>
      </c>
      <c r="C1105">
        <v>6</v>
      </c>
      <c r="D1105">
        <v>0</v>
      </c>
    </row>
    <row r="1106" spans="1:4" x14ac:dyDescent="0.2">
      <c r="A1106" t="s">
        <v>205</v>
      </c>
      <c r="B1106" t="s">
        <v>204</v>
      </c>
      <c r="C1106">
        <v>7</v>
      </c>
      <c r="D1106">
        <v>0</v>
      </c>
    </row>
    <row r="1107" spans="1:4" x14ac:dyDescent="0.2">
      <c r="A1107" t="s">
        <v>205</v>
      </c>
      <c r="B1107" t="s">
        <v>204</v>
      </c>
      <c r="C1107">
        <v>8</v>
      </c>
      <c r="D1107">
        <v>0</v>
      </c>
    </row>
    <row r="1108" spans="1:4" x14ac:dyDescent="0.2">
      <c r="A1108" s="8" t="s">
        <v>189</v>
      </c>
      <c r="B1108" s="8" t="s">
        <v>185</v>
      </c>
      <c r="C1108" s="8">
        <v>1</v>
      </c>
      <c r="D1108">
        <v>500000</v>
      </c>
    </row>
    <row r="1109" spans="1:4" x14ac:dyDescent="0.2">
      <c r="A1109" t="s">
        <v>189</v>
      </c>
      <c r="B1109" t="s">
        <v>185</v>
      </c>
      <c r="C1109">
        <v>2</v>
      </c>
      <c r="D1109">
        <v>500000</v>
      </c>
    </row>
    <row r="1110" spans="1:4" x14ac:dyDescent="0.2">
      <c r="A1110" t="s">
        <v>189</v>
      </c>
      <c r="B1110" t="s">
        <v>185</v>
      </c>
      <c r="C1110">
        <v>3</v>
      </c>
      <c r="D1110">
        <v>500000</v>
      </c>
    </row>
    <row r="1111" spans="1:4" x14ac:dyDescent="0.2">
      <c r="A1111" t="s">
        <v>189</v>
      </c>
      <c r="B1111" t="s">
        <v>185</v>
      </c>
      <c r="C1111">
        <v>4</v>
      </c>
      <c r="D1111">
        <v>500000</v>
      </c>
    </row>
    <row r="1112" spans="1:4" x14ac:dyDescent="0.2">
      <c r="A1112" t="s">
        <v>189</v>
      </c>
      <c r="B1112" t="s">
        <v>185</v>
      </c>
      <c r="C1112">
        <v>5</v>
      </c>
      <c r="D1112">
        <v>500000</v>
      </c>
    </row>
    <row r="1113" spans="1:4" x14ac:dyDescent="0.2">
      <c r="A1113" t="s">
        <v>189</v>
      </c>
      <c r="B1113" t="s">
        <v>185</v>
      </c>
      <c r="C1113">
        <v>6</v>
      </c>
      <c r="D1113">
        <v>500000</v>
      </c>
    </row>
    <row r="1114" spans="1:4" x14ac:dyDescent="0.2">
      <c r="A1114" t="s">
        <v>189</v>
      </c>
      <c r="B1114" t="s">
        <v>185</v>
      </c>
      <c r="C1114">
        <v>7</v>
      </c>
      <c r="D1114">
        <v>500000</v>
      </c>
    </row>
    <row r="1115" spans="1:4" x14ac:dyDescent="0.2">
      <c r="A1115" t="s">
        <v>189</v>
      </c>
      <c r="B1115" t="s">
        <v>185</v>
      </c>
      <c r="C1115">
        <v>8</v>
      </c>
      <c r="D1115">
        <v>500000</v>
      </c>
    </row>
    <row r="1116" spans="1:4" x14ac:dyDescent="0.2">
      <c r="A1116" s="8" t="s">
        <v>203</v>
      </c>
      <c r="B1116" s="8" t="s">
        <v>185</v>
      </c>
      <c r="C1116" s="8">
        <v>1</v>
      </c>
      <c r="D1116">
        <v>0</v>
      </c>
    </row>
    <row r="1117" spans="1:4" x14ac:dyDescent="0.2">
      <c r="A1117" t="s">
        <v>203</v>
      </c>
      <c r="B1117" t="s">
        <v>185</v>
      </c>
      <c r="C1117">
        <v>2</v>
      </c>
      <c r="D1117">
        <v>0</v>
      </c>
    </row>
    <row r="1118" spans="1:4" x14ac:dyDescent="0.2">
      <c r="A1118" t="s">
        <v>203</v>
      </c>
      <c r="B1118" t="s">
        <v>185</v>
      </c>
      <c r="C1118">
        <v>3</v>
      </c>
      <c r="D1118">
        <v>0</v>
      </c>
    </row>
    <row r="1119" spans="1:4" x14ac:dyDescent="0.2">
      <c r="A1119" t="s">
        <v>203</v>
      </c>
      <c r="B1119" t="s">
        <v>185</v>
      </c>
      <c r="C1119">
        <v>4</v>
      </c>
      <c r="D1119">
        <v>0</v>
      </c>
    </row>
    <row r="1120" spans="1:4" x14ac:dyDescent="0.2">
      <c r="A1120" t="s">
        <v>203</v>
      </c>
      <c r="B1120" t="s">
        <v>185</v>
      </c>
      <c r="C1120">
        <v>5</v>
      </c>
      <c r="D1120">
        <v>0</v>
      </c>
    </row>
    <row r="1121" spans="1:4" x14ac:dyDescent="0.2">
      <c r="A1121" t="s">
        <v>203</v>
      </c>
      <c r="B1121" t="s">
        <v>185</v>
      </c>
      <c r="C1121">
        <v>6</v>
      </c>
      <c r="D1121">
        <v>0</v>
      </c>
    </row>
    <row r="1122" spans="1:4" x14ac:dyDescent="0.2">
      <c r="A1122" t="s">
        <v>203</v>
      </c>
      <c r="B1122" t="s">
        <v>185</v>
      </c>
      <c r="C1122">
        <v>7</v>
      </c>
      <c r="D1122">
        <v>0</v>
      </c>
    </row>
    <row r="1123" spans="1:4" x14ac:dyDescent="0.2">
      <c r="A1123" t="s">
        <v>203</v>
      </c>
      <c r="B1123" t="s">
        <v>185</v>
      </c>
      <c r="C1123">
        <v>8</v>
      </c>
      <c r="D1123">
        <v>0</v>
      </c>
    </row>
    <row r="1124" spans="1:4" x14ac:dyDescent="0.2">
      <c r="A1124" s="8" t="s">
        <v>206</v>
      </c>
      <c r="B1124" s="8" t="s">
        <v>185</v>
      </c>
      <c r="C1124" s="8">
        <v>1</v>
      </c>
      <c r="D1124">
        <v>0</v>
      </c>
    </row>
    <row r="1125" spans="1:4" x14ac:dyDescent="0.2">
      <c r="A1125" t="s">
        <v>206</v>
      </c>
      <c r="B1125" t="s">
        <v>185</v>
      </c>
      <c r="C1125">
        <v>2</v>
      </c>
      <c r="D1125">
        <v>0</v>
      </c>
    </row>
    <row r="1126" spans="1:4" x14ac:dyDescent="0.2">
      <c r="A1126" t="s">
        <v>206</v>
      </c>
      <c r="B1126" t="s">
        <v>185</v>
      </c>
      <c r="C1126">
        <v>3</v>
      </c>
      <c r="D1126">
        <v>0</v>
      </c>
    </row>
    <row r="1127" spans="1:4" x14ac:dyDescent="0.2">
      <c r="A1127" t="s">
        <v>206</v>
      </c>
      <c r="B1127" t="s">
        <v>185</v>
      </c>
      <c r="C1127">
        <v>4</v>
      </c>
      <c r="D1127">
        <v>0</v>
      </c>
    </row>
    <row r="1128" spans="1:4" x14ac:dyDescent="0.2">
      <c r="A1128" t="s">
        <v>206</v>
      </c>
      <c r="B1128" t="s">
        <v>185</v>
      </c>
      <c r="C1128">
        <v>5</v>
      </c>
      <c r="D1128">
        <v>0</v>
      </c>
    </row>
    <row r="1129" spans="1:4" x14ac:dyDescent="0.2">
      <c r="A1129" t="s">
        <v>206</v>
      </c>
      <c r="B1129" t="s">
        <v>185</v>
      </c>
      <c r="C1129">
        <v>6</v>
      </c>
      <c r="D1129">
        <v>0</v>
      </c>
    </row>
    <row r="1130" spans="1:4" x14ac:dyDescent="0.2">
      <c r="A1130" t="s">
        <v>206</v>
      </c>
      <c r="B1130" t="s">
        <v>185</v>
      </c>
      <c r="C1130">
        <v>7</v>
      </c>
      <c r="D1130">
        <v>0</v>
      </c>
    </row>
    <row r="1131" spans="1:4" x14ac:dyDescent="0.2">
      <c r="A1131" t="s">
        <v>206</v>
      </c>
      <c r="B1131" t="s">
        <v>185</v>
      </c>
      <c r="C1131">
        <v>8</v>
      </c>
      <c r="D1131">
        <v>0</v>
      </c>
    </row>
    <row r="1132" spans="1:4" x14ac:dyDescent="0.2">
      <c r="A1132" s="8" t="s">
        <v>204</v>
      </c>
      <c r="B1132" s="8" t="s">
        <v>185</v>
      </c>
      <c r="C1132" s="8">
        <v>1</v>
      </c>
      <c r="D1132">
        <v>500000</v>
      </c>
    </row>
    <row r="1133" spans="1:4" x14ac:dyDescent="0.2">
      <c r="A1133" t="s">
        <v>204</v>
      </c>
      <c r="B1133" t="s">
        <v>185</v>
      </c>
      <c r="C1133">
        <v>2</v>
      </c>
      <c r="D1133">
        <v>500000</v>
      </c>
    </row>
    <row r="1134" spans="1:4" x14ac:dyDescent="0.2">
      <c r="A1134" t="s">
        <v>204</v>
      </c>
      <c r="B1134" t="s">
        <v>185</v>
      </c>
      <c r="C1134">
        <v>3</v>
      </c>
      <c r="D1134">
        <v>500000</v>
      </c>
    </row>
    <row r="1135" spans="1:4" x14ac:dyDescent="0.2">
      <c r="A1135" t="s">
        <v>204</v>
      </c>
      <c r="B1135" t="s">
        <v>185</v>
      </c>
      <c r="C1135">
        <v>4</v>
      </c>
      <c r="D1135">
        <v>500000</v>
      </c>
    </row>
    <row r="1136" spans="1:4" x14ac:dyDescent="0.2">
      <c r="A1136" t="s">
        <v>204</v>
      </c>
      <c r="B1136" t="s">
        <v>185</v>
      </c>
      <c r="C1136">
        <v>5</v>
      </c>
      <c r="D1136">
        <v>500000</v>
      </c>
    </row>
    <row r="1137" spans="1:4" x14ac:dyDescent="0.2">
      <c r="A1137" t="s">
        <v>204</v>
      </c>
      <c r="B1137" t="s">
        <v>185</v>
      </c>
      <c r="C1137">
        <v>6</v>
      </c>
      <c r="D1137">
        <v>500000</v>
      </c>
    </row>
    <row r="1138" spans="1:4" x14ac:dyDescent="0.2">
      <c r="A1138" t="s">
        <v>204</v>
      </c>
      <c r="B1138" t="s">
        <v>185</v>
      </c>
      <c r="C1138">
        <v>7</v>
      </c>
      <c r="D1138">
        <v>500000</v>
      </c>
    </row>
    <row r="1139" spans="1:4" x14ac:dyDescent="0.2">
      <c r="A1139" t="s">
        <v>204</v>
      </c>
      <c r="B1139" t="s">
        <v>185</v>
      </c>
      <c r="C1139">
        <v>8</v>
      </c>
      <c r="D1139">
        <v>500000</v>
      </c>
    </row>
    <row r="1140" spans="1:4" x14ac:dyDescent="0.2">
      <c r="A1140" s="8" t="s">
        <v>192</v>
      </c>
      <c r="B1140" s="8" t="s">
        <v>185</v>
      </c>
      <c r="C1140" s="8">
        <v>1</v>
      </c>
      <c r="D1140">
        <v>0</v>
      </c>
    </row>
    <row r="1141" spans="1:4" x14ac:dyDescent="0.2">
      <c r="A1141" t="s">
        <v>192</v>
      </c>
      <c r="B1141" t="s">
        <v>185</v>
      </c>
      <c r="C1141">
        <v>2</v>
      </c>
      <c r="D1141">
        <v>0</v>
      </c>
    </row>
    <row r="1142" spans="1:4" x14ac:dyDescent="0.2">
      <c r="A1142" t="s">
        <v>192</v>
      </c>
      <c r="B1142" t="s">
        <v>185</v>
      </c>
      <c r="C1142">
        <v>3</v>
      </c>
      <c r="D1142">
        <v>0</v>
      </c>
    </row>
    <row r="1143" spans="1:4" x14ac:dyDescent="0.2">
      <c r="A1143" t="s">
        <v>192</v>
      </c>
      <c r="B1143" t="s">
        <v>185</v>
      </c>
      <c r="C1143">
        <v>4</v>
      </c>
      <c r="D1143">
        <v>0</v>
      </c>
    </row>
    <row r="1144" spans="1:4" x14ac:dyDescent="0.2">
      <c r="A1144" t="s">
        <v>192</v>
      </c>
      <c r="B1144" t="s">
        <v>185</v>
      </c>
      <c r="C1144">
        <v>5</v>
      </c>
      <c r="D1144">
        <v>0</v>
      </c>
    </row>
    <row r="1145" spans="1:4" x14ac:dyDescent="0.2">
      <c r="A1145" t="s">
        <v>192</v>
      </c>
      <c r="B1145" t="s">
        <v>185</v>
      </c>
      <c r="C1145">
        <v>6</v>
      </c>
      <c r="D1145">
        <v>0</v>
      </c>
    </row>
    <row r="1146" spans="1:4" x14ac:dyDescent="0.2">
      <c r="A1146" t="s">
        <v>192</v>
      </c>
      <c r="B1146" t="s">
        <v>185</v>
      </c>
      <c r="C1146">
        <v>7</v>
      </c>
      <c r="D1146">
        <v>0</v>
      </c>
    </row>
    <row r="1147" spans="1:4" x14ac:dyDescent="0.2">
      <c r="A1147" t="s">
        <v>192</v>
      </c>
      <c r="B1147" t="s">
        <v>185</v>
      </c>
      <c r="C1147">
        <v>8</v>
      </c>
      <c r="D1147">
        <v>0</v>
      </c>
    </row>
    <row r="1148" spans="1:4" x14ac:dyDescent="0.2">
      <c r="A1148" s="8" t="s">
        <v>187</v>
      </c>
      <c r="B1148" s="8" t="s">
        <v>185</v>
      </c>
      <c r="C1148" s="8">
        <v>1</v>
      </c>
      <c r="D1148">
        <v>0</v>
      </c>
    </row>
    <row r="1149" spans="1:4" x14ac:dyDescent="0.2">
      <c r="A1149" t="s">
        <v>187</v>
      </c>
      <c r="B1149" t="s">
        <v>185</v>
      </c>
      <c r="C1149">
        <v>2</v>
      </c>
      <c r="D1149">
        <v>0</v>
      </c>
    </row>
    <row r="1150" spans="1:4" x14ac:dyDescent="0.2">
      <c r="A1150" t="s">
        <v>187</v>
      </c>
      <c r="B1150" t="s">
        <v>185</v>
      </c>
      <c r="C1150">
        <v>3</v>
      </c>
      <c r="D1150">
        <v>0</v>
      </c>
    </row>
    <row r="1151" spans="1:4" x14ac:dyDescent="0.2">
      <c r="A1151" t="s">
        <v>187</v>
      </c>
      <c r="B1151" t="s">
        <v>185</v>
      </c>
      <c r="C1151">
        <v>4</v>
      </c>
      <c r="D1151">
        <v>0</v>
      </c>
    </row>
    <row r="1152" spans="1:4" x14ac:dyDescent="0.2">
      <c r="A1152" t="s">
        <v>187</v>
      </c>
      <c r="B1152" t="s">
        <v>185</v>
      </c>
      <c r="C1152">
        <v>5</v>
      </c>
      <c r="D1152">
        <v>0</v>
      </c>
    </row>
    <row r="1153" spans="1:4" x14ac:dyDescent="0.2">
      <c r="A1153" t="s">
        <v>187</v>
      </c>
      <c r="B1153" t="s">
        <v>185</v>
      </c>
      <c r="C1153">
        <v>6</v>
      </c>
      <c r="D1153">
        <v>0</v>
      </c>
    </row>
    <row r="1154" spans="1:4" x14ac:dyDescent="0.2">
      <c r="A1154" t="s">
        <v>187</v>
      </c>
      <c r="B1154" t="s">
        <v>185</v>
      </c>
      <c r="C1154">
        <v>7</v>
      </c>
      <c r="D1154">
        <v>0</v>
      </c>
    </row>
    <row r="1155" spans="1:4" x14ac:dyDescent="0.2">
      <c r="A1155" t="s">
        <v>187</v>
      </c>
      <c r="B1155" t="s">
        <v>185</v>
      </c>
      <c r="C1155">
        <v>8</v>
      </c>
      <c r="D1155">
        <v>0</v>
      </c>
    </row>
    <row r="1156" spans="1:4" x14ac:dyDescent="0.2">
      <c r="A1156" s="8" t="s">
        <v>202</v>
      </c>
      <c r="B1156" s="8" t="s">
        <v>185</v>
      </c>
      <c r="C1156" s="8">
        <v>1</v>
      </c>
      <c r="D1156">
        <v>500000</v>
      </c>
    </row>
    <row r="1157" spans="1:4" x14ac:dyDescent="0.2">
      <c r="A1157" t="s">
        <v>202</v>
      </c>
      <c r="B1157" t="s">
        <v>185</v>
      </c>
      <c r="C1157">
        <v>2</v>
      </c>
      <c r="D1157">
        <v>500000</v>
      </c>
    </row>
    <row r="1158" spans="1:4" x14ac:dyDescent="0.2">
      <c r="A1158" t="s">
        <v>202</v>
      </c>
      <c r="B1158" t="s">
        <v>185</v>
      </c>
      <c r="C1158">
        <v>3</v>
      </c>
      <c r="D1158">
        <v>500000</v>
      </c>
    </row>
    <row r="1159" spans="1:4" x14ac:dyDescent="0.2">
      <c r="A1159" t="s">
        <v>202</v>
      </c>
      <c r="B1159" t="s">
        <v>185</v>
      </c>
      <c r="C1159">
        <v>4</v>
      </c>
      <c r="D1159">
        <v>500000</v>
      </c>
    </row>
    <row r="1160" spans="1:4" x14ac:dyDescent="0.2">
      <c r="A1160" t="s">
        <v>202</v>
      </c>
      <c r="B1160" t="s">
        <v>185</v>
      </c>
      <c r="C1160">
        <v>5</v>
      </c>
      <c r="D1160">
        <v>500000</v>
      </c>
    </row>
    <row r="1161" spans="1:4" x14ac:dyDescent="0.2">
      <c r="A1161" t="s">
        <v>202</v>
      </c>
      <c r="B1161" t="s">
        <v>185</v>
      </c>
      <c r="C1161">
        <v>6</v>
      </c>
      <c r="D1161">
        <v>500000</v>
      </c>
    </row>
    <row r="1162" spans="1:4" x14ac:dyDescent="0.2">
      <c r="A1162" t="s">
        <v>202</v>
      </c>
      <c r="B1162" t="s">
        <v>185</v>
      </c>
      <c r="C1162">
        <v>7</v>
      </c>
      <c r="D1162">
        <v>500000</v>
      </c>
    </row>
    <row r="1163" spans="1:4" x14ac:dyDescent="0.2">
      <c r="A1163" t="s">
        <v>202</v>
      </c>
      <c r="B1163" t="s">
        <v>185</v>
      </c>
      <c r="C1163">
        <v>8</v>
      </c>
      <c r="D1163">
        <v>500000</v>
      </c>
    </row>
    <row r="1164" spans="1:4" x14ac:dyDescent="0.2">
      <c r="A1164" s="8" t="s">
        <v>207</v>
      </c>
      <c r="B1164" s="8" t="s">
        <v>185</v>
      </c>
      <c r="C1164" s="8">
        <v>1</v>
      </c>
      <c r="D1164">
        <v>0</v>
      </c>
    </row>
    <row r="1165" spans="1:4" x14ac:dyDescent="0.2">
      <c r="A1165" t="s">
        <v>207</v>
      </c>
      <c r="B1165" t="s">
        <v>185</v>
      </c>
      <c r="C1165">
        <v>2</v>
      </c>
      <c r="D1165">
        <v>0</v>
      </c>
    </row>
    <row r="1166" spans="1:4" x14ac:dyDescent="0.2">
      <c r="A1166" t="s">
        <v>207</v>
      </c>
      <c r="B1166" t="s">
        <v>185</v>
      </c>
      <c r="C1166">
        <v>3</v>
      </c>
      <c r="D1166">
        <v>0</v>
      </c>
    </row>
    <row r="1167" spans="1:4" x14ac:dyDescent="0.2">
      <c r="A1167" t="s">
        <v>207</v>
      </c>
      <c r="B1167" t="s">
        <v>185</v>
      </c>
      <c r="C1167">
        <v>4</v>
      </c>
      <c r="D1167">
        <v>0</v>
      </c>
    </row>
    <row r="1168" spans="1:4" x14ac:dyDescent="0.2">
      <c r="A1168" t="s">
        <v>207</v>
      </c>
      <c r="B1168" t="s">
        <v>185</v>
      </c>
      <c r="C1168">
        <v>5</v>
      </c>
      <c r="D1168">
        <v>0</v>
      </c>
    </row>
    <row r="1169" spans="1:4" x14ac:dyDescent="0.2">
      <c r="A1169" t="s">
        <v>207</v>
      </c>
      <c r="B1169" t="s">
        <v>185</v>
      </c>
      <c r="C1169">
        <v>6</v>
      </c>
      <c r="D1169">
        <v>0</v>
      </c>
    </row>
    <row r="1170" spans="1:4" x14ac:dyDescent="0.2">
      <c r="A1170" t="s">
        <v>207</v>
      </c>
      <c r="B1170" t="s">
        <v>185</v>
      </c>
      <c r="C1170">
        <v>7</v>
      </c>
      <c r="D1170">
        <v>0</v>
      </c>
    </row>
    <row r="1171" spans="1:4" x14ac:dyDescent="0.2">
      <c r="A1171" t="s">
        <v>207</v>
      </c>
      <c r="B1171" t="s">
        <v>185</v>
      </c>
      <c r="C1171">
        <v>8</v>
      </c>
      <c r="D1171">
        <v>0</v>
      </c>
    </row>
    <row r="1172" spans="1:4" x14ac:dyDescent="0.2">
      <c r="A1172" s="8" t="s">
        <v>208</v>
      </c>
      <c r="B1172" s="8" t="s">
        <v>185</v>
      </c>
      <c r="C1172" s="8">
        <v>1</v>
      </c>
      <c r="D1172">
        <v>0</v>
      </c>
    </row>
    <row r="1173" spans="1:4" x14ac:dyDescent="0.2">
      <c r="A1173" t="s">
        <v>208</v>
      </c>
      <c r="B1173" t="s">
        <v>185</v>
      </c>
      <c r="C1173">
        <v>2</v>
      </c>
      <c r="D1173">
        <v>0</v>
      </c>
    </row>
    <row r="1174" spans="1:4" x14ac:dyDescent="0.2">
      <c r="A1174" t="s">
        <v>208</v>
      </c>
      <c r="B1174" t="s">
        <v>185</v>
      </c>
      <c r="C1174">
        <v>3</v>
      </c>
      <c r="D1174">
        <v>0</v>
      </c>
    </row>
    <row r="1175" spans="1:4" x14ac:dyDescent="0.2">
      <c r="A1175" t="s">
        <v>208</v>
      </c>
      <c r="B1175" t="s">
        <v>185</v>
      </c>
      <c r="C1175">
        <v>4</v>
      </c>
      <c r="D1175">
        <v>0</v>
      </c>
    </row>
    <row r="1176" spans="1:4" x14ac:dyDescent="0.2">
      <c r="A1176" t="s">
        <v>208</v>
      </c>
      <c r="B1176" t="s">
        <v>185</v>
      </c>
      <c r="C1176">
        <v>5</v>
      </c>
      <c r="D1176">
        <v>0</v>
      </c>
    </row>
    <row r="1177" spans="1:4" x14ac:dyDescent="0.2">
      <c r="A1177" t="s">
        <v>208</v>
      </c>
      <c r="B1177" t="s">
        <v>185</v>
      </c>
      <c r="C1177">
        <v>6</v>
      </c>
      <c r="D1177">
        <v>0</v>
      </c>
    </row>
    <row r="1178" spans="1:4" x14ac:dyDescent="0.2">
      <c r="A1178" t="s">
        <v>208</v>
      </c>
      <c r="B1178" t="s">
        <v>185</v>
      </c>
      <c r="C1178">
        <v>7</v>
      </c>
      <c r="D1178">
        <v>0</v>
      </c>
    </row>
    <row r="1179" spans="1:4" x14ac:dyDescent="0.2">
      <c r="A1179" t="s">
        <v>208</v>
      </c>
      <c r="B1179" t="s">
        <v>185</v>
      </c>
      <c r="C1179">
        <v>8</v>
      </c>
      <c r="D1179">
        <v>0</v>
      </c>
    </row>
    <row r="1180" spans="1:4" x14ac:dyDescent="0.2">
      <c r="A1180" s="8" t="s">
        <v>205</v>
      </c>
      <c r="B1180" s="8" t="s">
        <v>185</v>
      </c>
      <c r="C1180" s="8">
        <v>1</v>
      </c>
      <c r="D1180">
        <v>0</v>
      </c>
    </row>
    <row r="1181" spans="1:4" x14ac:dyDescent="0.2">
      <c r="A1181" t="s">
        <v>205</v>
      </c>
      <c r="B1181" t="s">
        <v>185</v>
      </c>
      <c r="C1181">
        <v>2</v>
      </c>
      <c r="D1181">
        <v>0</v>
      </c>
    </row>
    <row r="1182" spans="1:4" x14ac:dyDescent="0.2">
      <c r="A1182" t="s">
        <v>205</v>
      </c>
      <c r="B1182" t="s">
        <v>185</v>
      </c>
      <c r="C1182">
        <v>3</v>
      </c>
      <c r="D1182">
        <v>0</v>
      </c>
    </row>
    <row r="1183" spans="1:4" x14ac:dyDescent="0.2">
      <c r="A1183" t="s">
        <v>205</v>
      </c>
      <c r="B1183" t="s">
        <v>185</v>
      </c>
      <c r="C1183">
        <v>4</v>
      </c>
      <c r="D1183">
        <v>0</v>
      </c>
    </row>
    <row r="1184" spans="1:4" x14ac:dyDescent="0.2">
      <c r="A1184" t="s">
        <v>205</v>
      </c>
      <c r="B1184" t="s">
        <v>185</v>
      </c>
      <c r="C1184">
        <v>5</v>
      </c>
      <c r="D1184">
        <v>0</v>
      </c>
    </row>
    <row r="1185" spans="1:4" x14ac:dyDescent="0.2">
      <c r="A1185" t="s">
        <v>205</v>
      </c>
      <c r="B1185" t="s">
        <v>185</v>
      </c>
      <c r="C1185">
        <v>6</v>
      </c>
      <c r="D1185">
        <v>0</v>
      </c>
    </row>
    <row r="1186" spans="1:4" x14ac:dyDescent="0.2">
      <c r="A1186" t="s">
        <v>205</v>
      </c>
      <c r="B1186" t="s">
        <v>185</v>
      </c>
      <c r="C1186">
        <v>7</v>
      </c>
      <c r="D1186">
        <v>0</v>
      </c>
    </row>
    <row r="1187" spans="1:4" x14ac:dyDescent="0.2">
      <c r="A1187" t="s">
        <v>205</v>
      </c>
      <c r="B1187" t="s">
        <v>185</v>
      </c>
      <c r="C1187">
        <v>8</v>
      </c>
      <c r="D1187">
        <v>0</v>
      </c>
    </row>
    <row r="1188" spans="1:4" x14ac:dyDescent="0.2">
      <c r="A1188" s="8" t="s">
        <v>189</v>
      </c>
      <c r="B1188" s="8" t="s">
        <v>200</v>
      </c>
      <c r="C1188" s="8">
        <v>1</v>
      </c>
      <c r="D1188">
        <v>0</v>
      </c>
    </row>
    <row r="1189" spans="1:4" x14ac:dyDescent="0.2">
      <c r="A1189" t="s">
        <v>189</v>
      </c>
      <c r="B1189" t="s">
        <v>200</v>
      </c>
      <c r="C1189">
        <v>2</v>
      </c>
      <c r="D1189">
        <v>0</v>
      </c>
    </row>
    <row r="1190" spans="1:4" x14ac:dyDescent="0.2">
      <c r="A1190" t="s">
        <v>189</v>
      </c>
      <c r="B1190" t="s">
        <v>200</v>
      </c>
      <c r="C1190">
        <v>3</v>
      </c>
      <c r="D1190">
        <v>0</v>
      </c>
    </row>
    <row r="1191" spans="1:4" x14ac:dyDescent="0.2">
      <c r="A1191" t="s">
        <v>189</v>
      </c>
      <c r="B1191" t="s">
        <v>200</v>
      </c>
      <c r="C1191">
        <v>4</v>
      </c>
      <c r="D1191">
        <v>0</v>
      </c>
    </row>
    <row r="1192" spans="1:4" x14ac:dyDescent="0.2">
      <c r="A1192" t="s">
        <v>189</v>
      </c>
      <c r="B1192" t="s">
        <v>200</v>
      </c>
      <c r="C1192">
        <v>5</v>
      </c>
      <c r="D1192">
        <v>0</v>
      </c>
    </row>
    <row r="1193" spans="1:4" x14ac:dyDescent="0.2">
      <c r="A1193" t="s">
        <v>189</v>
      </c>
      <c r="B1193" t="s">
        <v>200</v>
      </c>
      <c r="C1193">
        <v>6</v>
      </c>
      <c r="D1193">
        <v>0</v>
      </c>
    </row>
    <row r="1194" spans="1:4" x14ac:dyDescent="0.2">
      <c r="A1194" t="s">
        <v>189</v>
      </c>
      <c r="B1194" t="s">
        <v>200</v>
      </c>
      <c r="C1194">
        <v>7</v>
      </c>
      <c r="D1194">
        <v>0</v>
      </c>
    </row>
    <row r="1195" spans="1:4" x14ac:dyDescent="0.2">
      <c r="A1195" t="s">
        <v>189</v>
      </c>
      <c r="B1195" t="s">
        <v>200</v>
      </c>
      <c r="C1195">
        <v>8</v>
      </c>
      <c r="D1195">
        <v>0</v>
      </c>
    </row>
    <row r="1196" spans="1:4" x14ac:dyDescent="0.2">
      <c r="A1196" s="8" t="s">
        <v>201</v>
      </c>
      <c r="B1196" s="8" t="s">
        <v>200</v>
      </c>
      <c r="C1196" s="8">
        <v>1</v>
      </c>
      <c r="D1196">
        <v>0</v>
      </c>
    </row>
    <row r="1197" spans="1:4" x14ac:dyDescent="0.2">
      <c r="A1197" t="s">
        <v>201</v>
      </c>
      <c r="B1197" t="s">
        <v>200</v>
      </c>
      <c r="C1197">
        <v>2</v>
      </c>
      <c r="D1197">
        <v>0</v>
      </c>
    </row>
    <row r="1198" spans="1:4" x14ac:dyDescent="0.2">
      <c r="A1198" t="s">
        <v>201</v>
      </c>
      <c r="B1198" t="s">
        <v>200</v>
      </c>
      <c r="C1198">
        <v>3</v>
      </c>
      <c r="D1198">
        <v>0</v>
      </c>
    </row>
    <row r="1199" spans="1:4" x14ac:dyDescent="0.2">
      <c r="A1199" t="s">
        <v>201</v>
      </c>
      <c r="B1199" t="s">
        <v>200</v>
      </c>
      <c r="C1199">
        <v>4</v>
      </c>
      <c r="D1199">
        <v>0</v>
      </c>
    </row>
    <row r="1200" spans="1:4" x14ac:dyDescent="0.2">
      <c r="A1200" t="s">
        <v>201</v>
      </c>
      <c r="B1200" t="s">
        <v>200</v>
      </c>
      <c r="C1200">
        <v>5</v>
      </c>
      <c r="D1200">
        <v>0</v>
      </c>
    </row>
    <row r="1201" spans="1:4" x14ac:dyDescent="0.2">
      <c r="A1201" t="s">
        <v>201</v>
      </c>
      <c r="B1201" t="s">
        <v>200</v>
      </c>
      <c r="C1201">
        <v>6</v>
      </c>
      <c r="D1201">
        <v>0</v>
      </c>
    </row>
    <row r="1202" spans="1:4" x14ac:dyDescent="0.2">
      <c r="A1202" t="s">
        <v>201</v>
      </c>
      <c r="B1202" t="s">
        <v>200</v>
      </c>
      <c r="C1202">
        <v>7</v>
      </c>
      <c r="D1202">
        <v>0</v>
      </c>
    </row>
    <row r="1203" spans="1:4" x14ac:dyDescent="0.2">
      <c r="A1203" t="s">
        <v>201</v>
      </c>
      <c r="B1203" t="s">
        <v>200</v>
      </c>
      <c r="C1203">
        <v>8</v>
      </c>
      <c r="D1203">
        <v>0</v>
      </c>
    </row>
    <row r="1204" spans="1:4" x14ac:dyDescent="0.2">
      <c r="A1204" s="8" t="s">
        <v>203</v>
      </c>
      <c r="B1204" s="8" t="s">
        <v>200</v>
      </c>
      <c r="C1204" s="8">
        <v>1</v>
      </c>
      <c r="D1204">
        <v>0</v>
      </c>
    </row>
    <row r="1205" spans="1:4" x14ac:dyDescent="0.2">
      <c r="A1205" t="s">
        <v>203</v>
      </c>
      <c r="B1205" t="s">
        <v>200</v>
      </c>
      <c r="C1205">
        <v>2</v>
      </c>
      <c r="D1205">
        <v>0</v>
      </c>
    </row>
    <row r="1206" spans="1:4" x14ac:dyDescent="0.2">
      <c r="A1206" t="s">
        <v>203</v>
      </c>
      <c r="B1206" t="s">
        <v>200</v>
      </c>
      <c r="C1206">
        <v>3</v>
      </c>
      <c r="D1206">
        <v>0</v>
      </c>
    </row>
    <row r="1207" spans="1:4" x14ac:dyDescent="0.2">
      <c r="A1207" t="s">
        <v>203</v>
      </c>
      <c r="B1207" t="s">
        <v>200</v>
      </c>
      <c r="C1207">
        <v>4</v>
      </c>
      <c r="D1207">
        <v>0</v>
      </c>
    </row>
    <row r="1208" spans="1:4" x14ac:dyDescent="0.2">
      <c r="A1208" t="s">
        <v>203</v>
      </c>
      <c r="B1208" t="s">
        <v>200</v>
      </c>
      <c r="C1208">
        <v>5</v>
      </c>
      <c r="D1208">
        <v>0</v>
      </c>
    </row>
    <row r="1209" spans="1:4" x14ac:dyDescent="0.2">
      <c r="A1209" t="s">
        <v>203</v>
      </c>
      <c r="B1209" t="s">
        <v>200</v>
      </c>
      <c r="C1209">
        <v>6</v>
      </c>
      <c r="D1209">
        <v>0</v>
      </c>
    </row>
    <row r="1210" spans="1:4" x14ac:dyDescent="0.2">
      <c r="A1210" t="s">
        <v>203</v>
      </c>
      <c r="B1210" t="s">
        <v>200</v>
      </c>
      <c r="C1210">
        <v>7</v>
      </c>
      <c r="D1210">
        <v>0</v>
      </c>
    </row>
    <row r="1211" spans="1:4" x14ac:dyDescent="0.2">
      <c r="A1211" t="s">
        <v>203</v>
      </c>
      <c r="B1211" t="s">
        <v>200</v>
      </c>
      <c r="C1211">
        <v>8</v>
      </c>
      <c r="D1211">
        <v>0</v>
      </c>
    </row>
    <row r="1212" spans="1:4" x14ac:dyDescent="0.2">
      <c r="A1212" s="8" t="s">
        <v>199</v>
      </c>
      <c r="B1212" s="8" t="s">
        <v>200</v>
      </c>
      <c r="C1212" s="8">
        <v>1</v>
      </c>
      <c r="D1212">
        <v>0</v>
      </c>
    </row>
    <row r="1213" spans="1:4" x14ac:dyDescent="0.2">
      <c r="A1213" t="s">
        <v>199</v>
      </c>
      <c r="B1213" t="s">
        <v>200</v>
      </c>
      <c r="C1213">
        <v>2</v>
      </c>
      <c r="D1213">
        <v>0</v>
      </c>
    </row>
    <row r="1214" spans="1:4" x14ac:dyDescent="0.2">
      <c r="A1214" t="s">
        <v>199</v>
      </c>
      <c r="B1214" t="s">
        <v>200</v>
      </c>
      <c r="C1214">
        <v>3</v>
      </c>
      <c r="D1214">
        <v>0</v>
      </c>
    </row>
    <row r="1215" spans="1:4" x14ac:dyDescent="0.2">
      <c r="A1215" t="s">
        <v>199</v>
      </c>
      <c r="B1215" t="s">
        <v>200</v>
      </c>
      <c r="C1215">
        <v>4</v>
      </c>
      <c r="D1215">
        <v>0</v>
      </c>
    </row>
    <row r="1216" spans="1:4" x14ac:dyDescent="0.2">
      <c r="A1216" t="s">
        <v>199</v>
      </c>
      <c r="B1216" t="s">
        <v>200</v>
      </c>
      <c r="C1216">
        <v>5</v>
      </c>
      <c r="D1216">
        <v>0</v>
      </c>
    </row>
    <row r="1217" spans="1:4" x14ac:dyDescent="0.2">
      <c r="A1217" t="s">
        <v>199</v>
      </c>
      <c r="B1217" t="s">
        <v>200</v>
      </c>
      <c r="C1217">
        <v>6</v>
      </c>
      <c r="D1217">
        <v>0</v>
      </c>
    </row>
    <row r="1218" spans="1:4" x14ac:dyDescent="0.2">
      <c r="A1218" t="s">
        <v>199</v>
      </c>
      <c r="B1218" t="s">
        <v>200</v>
      </c>
      <c r="C1218">
        <v>7</v>
      </c>
      <c r="D1218">
        <v>0</v>
      </c>
    </row>
    <row r="1219" spans="1:4" x14ac:dyDescent="0.2">
      <c r="A1219" t="s">
        <v>199</v>
      </c>
      <c r="B1219" t="s">
        <v>200</v>
      </c>
      <c r="C1219">
        <v>8</v>
      </c>
      <c r="D1219">
        <v>0</v>
      </c>
    </row>
    <row r="1220" spans="1:4" x14ac:dyDescent="0.2">
      <c r="A1220" s="8" t="s">
        <v>206</v>
      </c>
      <c r="B1220" s="8" t="s">
        <v>200</v>
      </c>
      <c r="C1220" s="8">
        <v>1</v>
      </c>
      <c r="D1220">
        <v>0</v>
      </c>
    </row>
    <row r="1221" spans="1:4" x14ac:dyDescent="0.2">
      <c r="A1221" t="s">
        <v>206</v>
      </c>
      <c r="B1221" t="s">
        <v>200</v>
      </c>
      <c r="C1221">
        <v>2</v>
      </c>
      <c r="D1221">
        <v>0</v>
      </c>
    </row>
    <row r="1222" spans="1:4" x14ac:dyDescent="0.2">
      <c r="A1222" t="s">
        <v>206</v>
      </c>
      <c r="B1222" t="s">
        <v>200</v>
      </c>
      <c r="C1222">
        <v>3</v>
      </c>
      <c r="D1222">
        <v>0</v>
      </c>
    </row>
    <row r="1223" spans="1:4" x14ac:dyDescent="0.2">
      <c r="A1223" t="s">
        <v>206</v>
      </c>
      <c r="B1223" t="s">
        <v>200</v>
      </c>
      <c r="C1223">
        <v>4</v>
      </c>
      <c r="D1223">
        <v>0</v>
      </c>
    </row>
    <row r="1224" spans="1:4" x14ac:dyDescent="0.2">
      <c r="A1224" t="s">
        <v>206</v>
      </c>
      <c r="B1224" t="s">
        <v>200</v>
      </c>
      <c r="C1224">
        <v>5</v>
      </c>
      <c r="D1224">
        <v>0</v>
      </c>
    </row>
    <row r="1225" spans="1:4" x14ac:dyDescent="0.2">
      <c r="A1225" t="s">
        <v>206</v>
      </c>
      <c r="B1225" t="s">
        <v>200</v>
      </c>
      <c r="C1225">
        <v>6</v>
      </c>
      <c r="D1225">
        <v>0</v>
      </c>
    </row>
    <row r="1226" spans="1:4" x14ac:dyDescent="0.2">
      <c r="A1226" t="s">
        <v>206</v>
      </c>
      <c r="B1226" t="s">
        <v>200</v>
      </c>
      <c r="C1226">
        <v>7</v>
      </c>
      <c r="D1226">
        <v>0</v>
      </c>
    </row>
    <row r="1227" spans="1:4" x14ac:dyDescent="0.2">
      <c r="A1227" t="s">
        <v>206</v>
      </c>
      <c r="B1227" t="s">
        <v>200</v>
      </c>
      <c r="C1227">
        <v>8</v>
      </c>
      <c r="D1227">
        <v>0</v>
      </c>
    </row>
    <row r="1228" spans="1:4" x14ac:dyDescent="0.2">
      <c r="A1228" s="8" t="s">
        <v>204</v>
      </c>
      <c r="B1228" s="8" t="s">
        <v>200</v>
      </c>
      <c r="C1228" s="8">
        <v>1</v>
      </c>
      <c r="D1228">
        <v>0</v>
      </c>
    </row>
    <row r="1229" spans="1:4" x14ac:dyDescent="0.2">
      <c r="A1229" t="s">
        <v>204</v>
      </c>
      <c r="B1229" t="s">
        <v>200</v>
      </c>
      <c r="C1229">
        <v>2</v>
      </c>
      <c r="D1229">
        <v>0</v>
      </c>
    </row>
    <row r="1230" spans="1:4" x14ac:dyDescent="0.2">
      <c r="A1230" t="s">
        <v>204</v>
      </c>
      <c r="B1230" t="s">
        <v>200</v>
      </c>
      <c r="C1230">
        <v>3</v>
      </c>
      <c r="D1230">
        <v>0</v>
      </c>
    </row>
    <row r="1231" spans="1:4" x14ac:dyDescent="0.2">
      <c r="A1231" t="s">
        <v>204</v>
      </c>
      <c r="B1231" t="s">
        <v>200</v>
      </c>
      <c r="C1231">
        <v>4</v>
      </c>
      <c r="D1231">
        <v>0</v>
      </c>
    </row>
    <row r="1232" spans="1:4" x14ac:dyDescent="0.2">
      <c r="A1232" t="s">
        <v>204</v>
      </c>
      <c r="B1232" t="s">
        <v>200</v>
      </c>
      <c r="C1232">
        <v>5</v>
      </c>
      <c r="D1232">
        <v>0</v>
      </c>
    </row>
    <row r="1233" spans="1:4" x14ac:dyDescent="0.2">
      <c r="A1233" t="s">
        <v>204</v>
      </c>
      <c r="B1233" t="s">
        <v>200</v>
      </c>
      <c r="C1233">
        <v>6</v>
      </c>
      <c r="D1233">
        <v>0</v>
      </c>
    </row>
    <row r="1234" spans="1:4" x14ac:dyDescent="0.2">
      <c r="A1234" t="s">
        <v>204</v>
      </c>
      <c r="B1234" t="s">
        <v>200</v>
      </c>
      <c r="C1234">
        <v>7</v>
      </c>
      <c r="D1234">
        <v>0</v>
      </c>
    </row>
    <row r="1235" spans="1:4" x14ac:dyDescent="0.2">
      <c r="A1235" t="s">
        <v>204</v>
      </c>
      <c r="B1235" t="s">
        <v>200</v>
      </c>
      <c r="C1235">
        <v>8</v>
      </c>
      <c r="D1235">
        <v>0</v>
      </c>
    </row>
    <row r="1236" spans="1:4" x14ac:dyDescent="0.2">
      <c r="A1236" s="8" t="s">
        <v>185</v>
      </c>
      <c r="B1236" s="8" t="s">
        <v>200</v>
      </c>
      <c r="C1236" s="8">
        <v>1</v>
      </c>
      <c r="D1236">
        <v>0</v>
      </c>
    </row>
    <row r="1237" spans="1:4" x14ac:dyDescent="0.2">
      <c r="A1237" t="s">
        <v>185</v>
      </c>
      <c r="B1237" t="s">
        <v>200</v>
      </c>
      <c r="C1237">
        <v>2</v>
      </c>
      <c r="D1237">
        <v>0</v>
      </c>
    </row>
    <row r="1238" spans="1:4" x14ac:dyDescent="0.2">
      <c r="A1238" t="s">
        <v>185</v>
      </c>
      <c r="B1238" t="s">
        <v>200</v>
      </c>
      <c r="C1238">
        <v>3</v>
      </c>
      <c r="D1238">
        <v>0</v>
      </c>
    </row>
    <row r="1239" spans="1:4" x14ac:dyDescent="0.2">
      <c r="A1239" t="s">
        <v>185</v>
      </c>
      <c r="B1239" t="s">
        <v>200</v>
      </c>
      <c r="C1239">
        <v>4</v>
      </c>
      <c r="D1239">
        <v>0</v>
      </c>
    </row>
    <row r="1240" spans="1:4" x14ac:dyDescent="0.2">
      <c r="A1240" t="s">
        <v>185</v>
      </c>
      <c r="B1240" t="s">
        <v>200</v>
      </c>
      <c r="C1240">
        <v>5</v>
      </c>
      <c r="D1240">
        <v>0</v>
      </c>
    </row>
    <row r="1241" spans="1:4" x14ac:dyDescent="0.2">
      <c r="A1241" t="s">
        <v>185</v>
      </c>
      <c r="B1241" t="s">
        <v>200</v>
      </c>
      <c r="C1241">
        <v>6</v>
      </c>
      <c r="D1241">
        <v>0</v>
      </c>
    </row>
    <row r="1242" spans="1:4" x14ac:dyDescent="0.2">
      <c r="A1242" t="s">
        <v>185</v>
      </c>
      <c r="B1242" t="s">
        <v>200</v>
      </c>
      <c r="C1242">
        <v>7</v>
      </c>
      <c r="D1242">
        <v>0</v>
      </c>
    </row>
    <row r="1243" spans="1:4" x14ac:dyDescent="0.2">
      <c r="A1243" t="s">
        <v>185</v>
      </c>
      <c r="B1243" t="s">
        <v>200</v>
      </c>
      <c r="C1243">
        <v>8</v>
      </c>
      <c r="D1243">
        <v>0</v>
      </c>
    </row>
    <row r="1244" spans="1:4" x14ac:dyDescent="0.2">
      <c r="A1244" s="8" t="s">
        <v>192</v>
      </c>
      <c r="B1244" s="8" t="s">
        <v>200</v>
      </c>
      <c r="C1244" s="8">
        <v>1</v>
      </c>
      <c r="D1244">
        <v>0</v>
      </c>
    </row>
    <row r="1245" spans="1:4" x14ac:dyDescent="0.2">
      <c r="A1245" t="s">
        <v>192</v>
      </c>
      <c r="B1245" t="s">
        <v>200</v>
      </c>
      <c r="C1245">
        <v>2</v>
      </c>
      <c r="D1245">
        <v>0</v>
      </c>
    </row>
    <row r="1246" spans="1:4" x14ac:dyDescent="0.2">
      <c r="A1246" t="s">
        <v>192</v>
      </c>
      <c r="B1246" t="s">
        <v>200</v>
      </c>
      <c r="C1246">
        <v>3</v>
      </c>
      <c r="D1246">
        <v>0</v>
      </c>
    </row>
    <row r="1247" spans="1:4" x14ac:dyDescent="0.2">
      <c r="A1247" t="s">
        <v>192</v>
      </c>
      <c r="B1247" t="s">
        <v>200</v>
      </c>
      <c r="C1247">
        <v>4</v>
      </c>
      <c r="D1247">
        <v>0</v>
      </c>
    </row>
    <row r="1248" spans="1:4" x14ac:dyDescent="0.2">
      <c r="A1248" t="s">
        <v>192</v>
      </c>
      <c r="B1248" t="s">
        <v>200</v>
      </c>
      <c r="C1248">
        <v>5</v>
      </c>
      <c r="D1248">
        <v>0</v>
      </c>
    </row>
    <row r="1249" spans="1:4" x14ac:dyDescent="0.2">
      <c r="A1249" t="s">
        <v>192</v>
      </c>
      <c r="B1249" t="s">
        <v>200</v>
      </c>
      <c r="C1249">
        <v>6</v>
      </c>
      <c r="D1249">
        <v>0</v>
      </c>
    </row>
    <row r="1250" spans="1:4" x14ac:dyDescent="0.2">
      <c r="A1250" t="s">
        <v>192</v>
      </c>
      <c r="B1250" t="s">
        <v>200</v>
      </c>
      <c r="C1250">
        <v>7</v>
      </c>
      <c r="D1250">
        <v>0</v>
      </c>
    </row>
    <row r="1251" spans="1:4" x14ac:dyDescent="0.2">
      <c r="A1251" t="s">
        <v>192</v>
      </c>
      <c r="B1251" t="s">
        <v>200</v>
      </c>
      <c r="C1251">
        <v>8</v>
      </c>
      <c r="D1251">
        <v>0</v>
      </c>
    </row>
    <row r="1252" spans="1:4" x14ac:dyDescent="0.2">
      <c r="A1252" s="8" t="s">
        <v>187</v>
      </c>
      <c r="B1252" s="8" t="s">
        <v>200</v>
      </c>
      <c r="C1252" s="8">
        <v>1</v>
      </c>
      <c r="D1252">
        <v>0</v>
      </c>
    </row>
    <row r="1253" spans="1:4" x14ac:dyDescent="0.2">
      <c r="A1253" t="s">
        <v>187</v>
      </c>
      <c r="B1253" t="s">
        <v>200</v>
      </c>
      <c r="C1253">
        <v>2</v>
      </c>
      <c r="D1253">
        <v>0</v>
      </c>
    </row>
    <row r="1254" spans="1:4" x14ac:dyDescent="0.2">
      <c r="A1254" t="s">
        <v>187</v>
      </c>
      <c r="B1254" t="s">
        <v>200</v>
      </c>
      <c r="C1254">
        <v>3</v>
      </c>
      <c r="D1254">
        <v>0</v>
      </c>
    </row>
    <row r="1255" spans="1:4" x14ac:dyDescent="0.2">
      <c r="A1255" t="s">
        <v>187</v>
      </c>
      <c r="B1255" t="s">
        <v>200</v>
      </c>
      <c r="C1255">
        <v>4</v>
      </c>
      <c r="D1255">
        <v>0</v>
      </c>
    </row>
    <row r="1256" spans="1:4" x14ac:dyDescent="0.2">
      <c r="A1256" t="s">
        <v>187</v>
      </c>
      <c r="B1256" t="s">
        <v>200</v>
      </c>
      <c r="C1256">
        <v>5</v>
      </c>
      <c r="D1256">
        <v>0</v>
      </c>
    </row>
    <row r="1257" spans="1:4" x14ac:dyDescent="0.2">
      <c r="A1257" t="s">
        <v>187</v>
      </c>
      <c r="B1257" t="s">
        <v>200</v>
      </c>
      <c r="C1257">
        <v>6</v>
      </c>
      <c r="D1257">
        <v>0</v>
      </c>
    </row>
    <row r="1258" spans="1:4" x14ac:dyDescent="0.2">
      <c r="A1258" t="s">
        <v>187</v>
      </c>
      <c r="B1258" t="s">
        <v>200</v>
      </c>
      <c r="C1258">
        <v>7</v>
      </c>
      <c r="D1258">
        <v>0</v>
      </c>
    </row>
    <row r="1259" spans="1:4" x14ac:dyDescent="0.2">
      <c r="A1259" t="s">
        <v>187</v>
      </c>
      <c r="B1259" t="s">
        <v>200</v>
      </c>
      <c r="C1259">
        <v>8</v>
      </c>
      <c r="D1259">
        <v>0</v>
      </c>
    </row>
    <row r="1260" spans="1:4" x14ac:dyDescent="0.2">
      <c r="A1260" s="8" t="s">
        <v>202</v>
      </c>
      <c r="B1260" s="8" t="s">
        <v>200</v>
      </c>
      <c r="C1260" s="8">
        <v>1</v>
      </c>
      <c r="D1260">
        <v>0</v>
      </c>
    </row>
    <row r="1261" spans="1:4" x14ac:dyDescent="0.2">
      <c r="A1261" t="s">
        <v>202</v>
      </c>
      <c r="B1261" t="s">
        <v>200</v>
      </c>
      <c r="C1261">
        <v>2</v>
      </c>
      <c r="D1261">
        <v>0</v>
      </c>
    </row>
    <row r="1262" spans="1:4" x14ac:dyDescent="0.2">
      <c r="A1262" t="s">
        <v>202</v>
      </c>
      <c r="B1262" t="s">
        <v>200</v>
      </c>
      <c r="C1262">
        <v>3</v>
      </c>
      <c r="D1262">
        <v>0</v>
      </c>
    </row>
    <row r="1263" spans="1:4" x14ac:dyDescent="0.2">
      <c r="A1263" t="s">
        <v>202</v>
      </c>
      <c r="B1263" t="s">
        <v>200</v>
      </c>
      <c r="C1263">
        <v>4</v>
      </c>
      <c r="D1263">
        <v>0</v>
      </c>
    </row>
    <row r="1264" spans="1:4" x14ac:dyDescent="0.2">
      <c r="A1264" t="s">
        <v>202</v>
      </c>
      <c r="B1264" t="s">
        <v>200</v>
      </c>
      <c r="C1264">
        <v>5</v>
      </c>
      <c r="D1264">
        <v>0</v>
      </c>
    </row>
    <row r="1265" spans="1:4" x14ac:dyDescent="0.2">
      <c r="A1265" t="s">
        <v>202</v>
      </c>
      <c r="B1265" t="s">
        <v>200</v>
      </c>
      <c r="C1265">
        <v>6</v>
      </c>
      <c r="D1265">
        <v>0</v>
      </c>
    </row>
    <row r="1266" spans="1:4" x14ac:dyDescent="0.2">
      <c r="A1266" t="s">
        <v>202</v>
      </c>
      <c r="B1266" t="s">
        <v>200</v>
      </c>
      <c r="C1266">
        <v>7</v>
      </c>
      <c r="D1266">
        <v>0</v>
      </c>
    </row>
    <row r="1267" spans="1:4" x14ac:dyDescent="0.2">
      <c r="A1267" t="s">
        <v>202</v>
      </c>
      <c r="B1267" t="s">
        <v>200</v>
      </c>
      <c r="C1267">
        <v>8</v>
      </c>
      <c r="D1267">
        <v>0</v>
      </c>
    </row>
    <row r="1268" spans="1:4" x14ac:dyDescent="0.2">
      <c r="A1268" s="8" t="s">
        <v>207</v>
      </c>
      <c r="B1268" s="8" t="s">
        <v>200</v>
      </c>
      <c r="C1268" s="8">
        <v>1</v>
      </c>
      <c r="D1268">
        <v>0</v>
      </c>
    </row>
    <row r="1269" spans="1:4" x14ac:dyDescent="0.2">
      <c r="A1269" t="s">
        <v>207</v>
      </c>
      <c r="B1269" t="s">
        <v>200</v>
      </c>
      <c r="C1269">
        <v>2</v>
      </c>
      <c r="D1269">
        <v>0</v>
      </c>
    </row>
    <row r="1270" spans="1:4" x14ac:dyDescent="0.2">
      <c r="A1270" t="s">
        <v>207</v>
      </c>
      <c r="B1270" t="s">
        <v>200</v>
      </c>
      <c r="C1270">
        <v>3</v>
      </c>
      <c r="D1270">
        <v>0</v>
      </c>
    </row>
    <row r="1271" spans="1:4" x14ac:dyDescent="0.2">
      <c r="A1271" t="s">
        <v>207</v>
      </c>
      <c r="B1271" t="s">
        <v>200</v>
      </c>
      <c r="C1271">
        <v>4</v>
      </c>
      <c r="D1271">
        <v>0</v>
      </c>
    </row>
    <row r="1272" spans="1:4" x14ac:dyDescent="0.2">
      <c r="A1272" t="s">
        <v>207</v>
      </c>
      <c r="B1272" t="s">
        <v>200</v>
      </c>
      <c r="C1272">
        <v>5</v>
      </c>
      <c r="D1272">
        <v>0</v>
      </c>
    </row>
    <row r="1273" spans="1:4" x14ac:dyDescent="0.2">
      <c r="A1273" t="s">
        <v>207</v>
      </c>
      <c r="B1273" t="s">
        <v>200</v>
      </c>
      <c r="C1273">
        <v>6</v>
      </c>
      <c r="D1273">
        <v>0</v>
      </c>
    </row>
    <row r="1274" spans="1:4" x14ac:dyDescent="0.2">
      <c r="A1274" t="s">
        <v>207</v>
      </c>
      <c r="B1274" t="s">
        <v>200</v>
      </c>
      <c r="C1274">
        <v>7</v>
      </c>
      <c r="D1274">
        <v>0</v>
      </c>
    </row>
    <row r="1275" spans="1:4" x14ac:dyDescent="0.2">
      <c r="A1275" t="s">
        <v>207</v>
      </c>
      <c r="B1275" t="s">
        <v>200</v>
      </c>
      <c r="C1275">
        <v>8</v>
      </c>
      <c r="D1275">
        <v>0</v>
      </c>
    </row>
    <row r="1276" spans="1:4" x14ac:dyDescent="0.2">
      <c r="A1276" s="8" t="s">
        <v>208</v>
      </c>
      <c r="B1276" s="8" t="s">
        <v>200</v>
      </c>
      <c r="C1276" s="8">
        <v>1</v>
      </c>
      <c r="D1276">
        <v>0</v>
      </c>
    </row>
    <row r="1277" spans="1:4" x14ac:dyDescent="0.2">
      <c r="A1277" t="s">
        <v>208</v>
      </c>
      <c r="B1277" t="s">
        <v>200</v>
      </c>
      <c r="C1277">
        <v>2</v>
      </c>
      <c r="D1277">
        <v>0</v>
      </c>
    </row>
    <row r="1278" spans="1:4" x14ac:dyDescent="0.2">
      <c r="A1278" t="s">
        <v>208</v>
      </c>
      <c r="B1278" t="s">
        <v>200</v>
      </c>
      <c r="C1278">
        <v>3</v>
      </c>
      <c r="D1278">
        <v>0</v>
      </c>
    </row>
    <row r="1279" spans="1:4" x14ac:dyDescent="0.2">
      <c r="A1279" t="s">
        <v>208</v>
      </c>
      <c r="B1279" t="s">
        <v>200</v>
      </c>
      <c r="C1279">
        <v>4</v>
      </c>
      <c r="D1279">
        <v>0</v>
      </c>
    </row>
    <row r="1280" spans="1:4" x14ac:dyDescent="0.2">
      <c r="A1280" t="s">
        <v>208</v>
      </c>
      <c r="B1280" t="s">
        <v>200</v>
      </c>
      <c r="C1280">
        <v>5</v>
      </c>
      <c r="D1280">
        <v>0</v>
      </c>
    </row>
    <row r="1281" spans="1:4" x14ac:dyDescent="0.2">
      <c r="A1281" t="s">
        <v>208</v>
      </c>
      <c r="B1281" t="s">
        <v>200</v>
      </c>
      <c r="C1281">
        <v>6</v>
      </c>
      <c r="D1281">
        <v>0</v>
      </c>
    </row>
    <row r="1282" spans="1:4" x14ac:dyDescent="0.2">
      <c r="A1282" t="s">
        <v>208</v>
      </c>
      <c r="B1282" t="s">
        <v>200</v>
      </c>
      <c r="C1282">
        <v>7</v>
      </c>
      <c r="D1282">
        <v>0</v>
      </c>
    </row>
    <row r="1283" spans="1:4" x14ac:dyDescent="0.2">
      <c r="A1283" t="s">
        <v>208</v>
      </c>
      <c r="B1283" t="s">
        <v>200</v>
      </c>
      <c r="C1283">
        <v>8</v>
      </c>
      <c r="D1283">
        <v>0</v>
      </c>
    </row>
    <row r="1284" spans="1:4" x14ac:dyDescent="0.2">
      <c r="A1284" s="8" t="s">
        <v>205</v>
      </c>
      <c r="B1284" s="8" t="s">
        <v>200</v>
      </c>
      <c r="C1284" s="8">
        <v>1</v>
      </c>
      <c r="D1284">
        <v>500000</v>
      </c>
    </row>
    <row r="1285" spans="1:4" x14ac:dyDescent="0.2">
      <c r="A1285" t="s">
        <v>205</v>
      </c>
      <c r="B1285" t="s">
        <v>200</v>
      </c>
      <c r="C1285">
        <v>2</v>
      </c>
      <c r="D1285">
        <v>500000</v>
      </c>
    </row>
    <row r="1286" spans="1:4" x14ac:dyDescent="0.2">
      <c r="A1286" t="s">
        <v>205</v>
      </c>
      <c r="B1286" t="s">
        <v>200</v>
      </c>
      <c r="C1286">
        <v>3</v>
      </c>
      <c r="D1286">
        <v>500000</v>
      </c>
    </row>
    <row r="1287" spans="1:4" x14ac:dyDescent="0.2">
      <c r="A1287" t="s">
        <v>205</v>
      </c>
      <c r="B1287" t="s">
        <v>200</v>
      </c>
      <c r="C1287">
        <v>4</v>
      </c>
      <c r="D1287">
        <v>500000</v>
      </c>
    </row>
    <row r="1288" spans="1:4" x14ac:dyDescent="0.2">
      <c r="A1288" t="s">
        <v>205</v>
      </c>
      <c r="B1288" t="s">
        <v>200</v>
      </c>
      <c r="C1288">
        <v>5</v>
      </c>
      <c r="D1288">
        <v>500000</v>
      </c>
    </row>
    <row r="1289" spans="1:4" x14ac:dyDescent="0.2">
      <c r="A1289" t="s">
        <v>205</v>
      </c>
      <c r="B1289" t="s">
        <v>200</v>
      </c>
      <c r="C1289">
        <v>6</v>
      </c>
      <c r="D1289">
        <v>500000</v>
      </c>
    </row>
    <row r="1290" spans="1:4" x14ac:dyDescent="0.2">
      <c r="A1290" t="s">
        <v>205</v>
      </c>
      <c r="B1290" t="s">
        <v>200</v>
      </c>
      <c r="C1290">
        <v>7</v>
      </c>
      <c r="D1290">
        <v>500000</v>
      </c>
    </row>
    <row r="1291" spans="1:4" x14ac:dyDescent="0.2">
      <c r="A1291" t="s">
        <v>205</v>
      </c>
      <c r="B1291" t="s">
        <v>200</v>
      </c>
      <c r="C1291">
        <v>8</v>
      </c>
      <c r="D1291">
        <v>500000</v>
      </c>
    </row>
    <row r="1292" spans="1:4" x14ac:dyDescent="0.2">
      <c r="A1292" s="8" t="s">
        <v>189</v>
      </c>
      <c r="B1292" s="8" t="s">
        <v>18</v>
      </c>
      <c r="C1292" s="8">
        <v>1</v>
      </c>
      <c r="D1292">
        <v>50000</v>
      </c>
    </row>
    <row r="1293" spans="1:4" x14ac:dyDescent="0.2">
      <c r="A1293" t="s">
        <v>189</v>
      </c>
      <c r="B1293" t="s">
        <v>18</v>
      </c>
      <c r="C1293">
        <v>2</v>
      </c>
      <c r="D1293">
        <v>50000</v>
      </c>
    </row>
    <row r="1294" spans="1:4" x14ac:dyDescent="0.2">
      <c r="A1294" t="s">
        <v>189</v>
      </c>
      <c r="B1294" t="s">
        <v>18</v>
      </c>
      <c r="C1294">
        <v>3</v>
      </c>
      <c r="D1294">
        <v>50000</v>
      </c>
    </row>
    <row r="1295" spans="1:4" x14ac:dyDescent="0.2">
      <c r="A1295" t="s">
        <v>189</v>
      </c>
      <c r="B1295" t="s">
        <v>18</v>
      </c>
      <c r="C1295">
        <v>4</v>
      </c>
      <c r="D1295">
        <v>50000</v>
      </c>
    </row>
    <row r="1296" spans="1:4" x14ac:dyDescent="0.2">
      <c r="A1296" t="s">
        <v>189</v>
      </c>
      <c r="B1296" t="s">
        <v>18</v>
      </c>
      <c r="C1296">
        <v>5</v>
      </c>
      <c r="D1296">
        <v>50000</v>
      </c>
    </row>
    <row r="1297" spans="1:4" x14ac:dyDescent="0.2">
      <c r="A1297" t="s">
        <v>189</v>
      </c>
      <c r="B1297" t="s">
        <v>18</v>
      </c>
      <c r="C1297">
        <v>6</v>
      </c>
      <c r="D1297">
        <v>50000</v>
      </c>
    </row>
    <row r="1298" spans="1:4" x14ac:dyDescent="0.2">
      <c r="A1298" t="s">
        <v>189</v>
      </c>
      <c r="B1298" t="s">
        <v>18</v>
      </c>
      <c r="C1298">
        <v>7</v>
      </c>
      <c r="D1298">
        <v>50000</v>
      </c>
    </row>
    <row r="1299" spans="1:4" x14ac:dyDescent="0.2">
      <c r="A1299" t="s">
        <v>189</v>
      </c>
      <c r="B1299" t="s">
        <v>18</v>
      </c>
      <c r="C1299">
        <v>8</v>
      </c>
      <c r="D1299">
        <v>50000</v>
      </c>
    </row>
    <row r="1300" spans="1:4" x14ac:dyDescent="0.2">
      <c r="A1300" s="8" t="s">
        <v>206</v>
      </c>
      <c r="B1300" s="8" t="s">
        <v>18</v>
      </c>
      <c r="C1300" s="8">
        <v>1</v>
      </c>
      <c r="D1300">
        <v>50000</v>
      </c>
    </row>
    <row r="1301" spans="1:4" x14ac:dyDescent="0.2">
      <c r="A1301" t="s">
        <v>206</v>
      </c>
      <c r="B1301" t="s">
        <v>18</v>
      </c>
      <c r="C1301">
        <v>2</v>
      </c>
      <c r="D1301">
        <v>50000</v>
      </c>
    </row>
    <row r="1302" spans="1:4" x14ac:dyDescent="0.2">
      <c r="A1302" t="s">
        <v>206</v>
      </c>
      <c r="B1302" t="s">
        <v>18</v>
      </c>
      <c r="C1302">
        <v>3</v>
      </c>
      <c r="D1302">
        <v>50000</v>
      </c>
    </row>
    <row r="1303" spans="1:4" x14ac:dyDescent="0.2">
      <c r="A1303" t="s">
        <v>206</v>
      </c>
      <c r="B1303" t="s">
        <v>18</v>
      </c>
      <c r="C1303">
        <v>4</v>
      </c>
      <c r="D1303">
        <v>50000</v>
      </c>
    </row>
    <row r="1304" spans="1:4" x14ac:dyDescent="0.2">
      <c r="A1304" t="s">
        <v>206</v>
      </c>
      <c r="B1304" t="s">
        <v>18</v>
      </c>
      <c r="C1304">
        <v>5</v>
      </c>
      <c r="D1304">
        <v>50000</v>
      </c>
    </row>
    <row r="1305" spans="1:4" x14ac:dyDescent="0.2">
      <c r="A1305" t="s">
        <v>206</v>
      </c>
      <c r="B1305" t="s">
        <v>18</v>
      </c>
      <c r="C1305">
        <v>6</v>
      </c>
      <c r="D1305">
        <v>50000</v>
      </c>
    </row>
    <row r="1306" spans="1:4" x14ac:dyDescent="0.2">
      <c r="A1306" t="s">
        <v>206</v>
      </c>
      <c r="B1306" t="s">
        <v>18</v>
      </c>
      <c r="C1306">
        <v>7</v>
      </c>
      <c r="D1306">
        <v>50000</v>
      </c>
    </row>
    <row r="1307" spans="1:4" x14ac:dyDescent="0.2">
      <c r="A1307" t="s">
        <v>206</v>
      </c>
      <c r="B1307" t="s">
        <v>18</v>
      </c>
      <c r="C1307">
        <v>8</v>
      </c>
      <c r="D1307">
        <v>50000</v>
      </c>
    </row>
    <row r="1308" spans="1:4" x14ac:dyDescent="0.2">
      <c r="A1308" s="8" t="s">
        <v>204</v>
      </c>
      <c r="B1308" s="8" t="s">
        <v>18</v>
      </c>
      <c r="C1308" s="8">
        <v>1</v>
      </c>
      <c r="D1308">
        <v>50000</v>
      </c>
    </row>
    <row r="1309" spans="1:4" x14ac:dyDescent="0.2">
      <c r="A1309" t="s">
        <v>204</v>
      </c>
      <c r="B1309" t="s">
        <v>18</v>
      </c>
      <c r="C1309">
        <v>2</v>
      </c>
      <c r="D1309">
        <v>50000</v>
      </c>
    </row>
    <row r="1310" spans="1:4" x14ac:dyDescent="0.2">
      <c r="A1310" t="s">
        <v>204</v>
      </c>
      <c r="B1310" t="s">
        <v>18</v>
      </c>
      <c r="C1310">
        <v>3</v>
      </c>
      <c r="D1310">
        <v>50000</v>
      </c>
    </row>
    <row r="1311" spans="1:4" x14ac:dyDescent="0.2">
      <c r="A1311" t="s">
        <v>204</v>
      </c>
      <c r="B1311" t="s">
        <v>18</v>
      </c>
      <c r="C1311">
        <v>4</v>
      </c>
      <c r="D1311">
        <v>50000</v>
      </c>
    </row>
    <row r="1312" spans="1:4" x14ac:dyDescent="0.2">
      <c r="A1312" t="s">
        <v>204</v>
      </c>
      <c r="B1312" t="s">
        <v>18</v>
      </c>
      <c r="C1312">
        <v>5</v>
      </c>
      <c r="D1312">
        <v>50000</v>
      </c>
    </row>
    <row r="1313" spans="1:4" x14ac:dyDescent="0.2">
      <c r="A1313" t="s">
        <v>204</v>
      </c>
      <c r="B1313" t="s">
        <v>18</v>
      </c>
      <c r="C1313">
        <v>6</v>
      </c>
      <c r="D1313">
        <v>50000</v>
      </c>
    </row>
    <row r="1314" spans="1:4" x14ac:dyDescent="0.2">
      <c r="A1314" t="s">
        <v>204</v>
      </c>
      <c r="B1314" t="s">
        <v>18</v>
      </c>
      <c r="C1314">
        <v>7</v>
      </c>
      <c r="D1314">
        <v>50000</v>
      </c>
    </row>
    <row r="1315" spans="1:4" x14ac:dyDescent="0.2">
      <c r="A1315" t="s">
        <v>204</v>
      </c>
      <c r="B1315" t="s">
        <v>18</v>
      </c>
      <c r="C1315">
        <v>8</v>
      </c>
      <c r="D1315">
        <v>50000</v>
      </c>
    </row>
    <row r="1316" spans="1:4" x14ac:dyDescent="0.2">
      <c r="A1316" s="8" t="s">
        <v>207</v>
      </c>
      <c r="B1316" s="8" t="s">
        <v>26</v>
      </c>
      <c r="C1316" s="8">
        <v>1</v>
      </c>
      <c r="D1316">
        <v>50000</v>
      </c>
    </row>
    <row r="1317" spans="1:4" x14ac:dyDescent="0.2">
      <c r="A1317" t="s">
        <v>207</v>
      </c>
      <c r="B1317" t="s">
        <v>26</v>
      </c>
      <c r="C1317">
        <v>2</v>
      </c>
      <c r="D1317">
        <v>50000</v>
      </c>
    </row>
    <row r="1318" spans="1:4" x14ac:dyDescent="0.2">
      <c r="A1318" t="s">
        <v>207</v>
      </c>
      <c r="B1318" t="s">
        <v>26</v>
      </c>
      <c r="C1318">
        <v>3</v>
      </c>
      <c r="D1318">
        <v>50000</v>
      </c>
    </row>
    <row r="1319" spans="1:4" x14ac:dyDescent="0.2">
      <c r="A1319" t="s">
        <v>207</v>
      </c>
      <c r="B1319" t="s">
        <v>26</v>
      </c>
      <c r="C1319">
        <v>4</v>
      </c>
      <c r="D1319">
        <v>50000</v>
      </c>
    </row>
    <row r="1320" spans="1:4" x14ac:dyDescent="0.2">
      <c r="A1320" t="s">
        <v>207</v>
      </c>
      <c r="B1320" t="s">
        <v>26</v>
      </c>
      <c r="C1320">
        <v>5</v>
      </c>
      <c r="D1320">
        <v>50000</v>
      </c>
    </row>
    <row r="1321" spans="1:4" x14ac:dyDescent="0.2">
      <c r="A1321" t="s">
        <v>207</v>
      </c>
      <c r="B1321" t="s">
        <v>26</v>
      </c>
      <c r="C1321">
        <v>6</v>
      </c>
      <c r="D1321">
        <v>50000</v>
      </c>
    </row>
    <row r="1322" spans="1:4" x14ac:dyDescent="0.2">
      <c r="A1322" t="s">
        <v>207</v>
      </c>
      <c r="B1322" t="s">
        <v>26</v>
      </c>
      <c r="C1322">
        <v>7</v>
      </c>
      <c r="D1322">
        <v>50000</v>
      </c>
    </row>
    <row r="1323" spans="1:4" x14ac:dyDescent="0.2">
      <c r="A1323" t="s">
        <v>207</v>
      </c>
      <c r="B1323" t="s">
        <v>26</v>
      </c>
      <c r="C1323">
        <v>8</v>
      </c>
      <c r="D1323">
        <v>50000</v>
      </c>
    </row>
    <row r="1324" spans="1:4" x14ac:dyDescent="0.2">
      <c r="A1324" s="8" t="s">
        <v>208</v>
      </c>
      <c r="B1324" s="8" t="s">
        <v>26</v>
      </c>
      <c r="C1324" s="8">
        <v>1</v>
      </c>
      <c r="D1324">
        <v>50000</v>
      </c>
    </row>
    <row r="1325" spans="1:4" x14ac:dyDescent="0.2">
      <c r="A1325" t="s">
        <v>208</v>
      </c>
      <c r="B1325" t="s">
        <v>26</v>
      </c>
      <c r="C1325">
        <v>2</v>
      </c>
      <c r="D1325">
        <v>50000</v>
      </c>
    </row>
    <row r="1326" spans="1:4" x14ac:dyDescent="0.2">
      <c r="A1326" t="s">
        <v>208</v>
      </c>
      <c r="B1326" t="s">
        <v>26</v>
      </c>
      <c r="C1326">
        <v>3</v>
      </c>
      <c r="D1326">
        <v>50000</v>
      </c>
    </row>
    <row r="1327" spans="1:4" x14ac:dyDescent="0.2">
      <c r="A1327" t="s">
        <v>208</v>
      </c>
      <c r="B1327" t="s">
        <v>26</v>
      </c>
      <c r="C1327">
        <v>4</v>
      </c>
      <c r="D1327">
        <v>50000</v>
      </c>
    </row>
    <row r="1328" spans="1:4" x14ac:dyDescent="0.2">
      <c r="A1328" t="s">
        <v>208</v>
      </c>
      <c r="B1328" t="s">
        <v>26</v>
      </c>
      <c r="C1328">
        <v>5</v>
      </c>
      <c r="D1328">
        <v>50000</v>
      </c>
    </row>
    <row r="1329" spans="1:4" x14ac:dyDescent="0.2">
      <c r="A1329" t="s">
        <v>208</v>
      </c>
      <c r="B1329" t="s">
        <v>26</v>
      </c>
      <c r="C1329">
        <v>6</v>
      </c>
      <c r="D1329">
        <v>50000</v>
      </c>
    </row>
    <row r="1330" spans="1:4" x14ac:dyDescent="0.2">
      <c r="A1330" t="s">
        <v>208</v>
      </c>
      <c r="B1330" t="s">
        <v>26</v>
      </c>
      <c r="C1330">
        <v>7</v>
      </c>
      <c r="D1330">
        <v>50000</v>
      </c>
    </row>
    <row r="1331" spans="1:4" x14ac:dyDescent="0.2">
      <c r="A1331" t="s">
        <v>208</v>
      </c>
      <c r="B1331" t="s">
        <v>26</v>
      </c>
      <c r="C1331">
        <v>8</v>
      </c>
      <c r="D1331">
        <v>50000</v>
      </c>
    </row>
    <row r="1332" spans="1:4" x14ac:dyDescent="0.2">
      <c r="A1332" s="8" t="s">
        <v>205</v>
      </c>
      <c r="B1332" s="8" t="s">
        <v>26</v>
      </c>
      <c r="C1332" s="8">
        <v>1</v>
      </c>
      <c r="D1332">
        <v>50000</v>
      </c>
    </row>
    <row r="1333" spans="1:4" x14ac:dyDescent="0.2">
      <c r="A1333" t="s">
        <v>205</v>
      </c>
      <c r="B1333" t="s">
        <v>26</v>
      </c>
      <c r="C1333">
        <v>2</v>
      </c>
      <c r="D1333">
        <v>50000</v>
      </c>
    </row>
    <row r="1334" spans="1:4" x14ac:dyDescent="0.2">
      <c r="A1334" t="s">
        <v>205</v>
      </c>
      <c r="B1334" t="s">
        <v>26</v>
      </c>
      <c r="C1334">
        <v>3</v>
      </c>
      <c r="D1334">
        <v>50000</v>
      </c>
    </row>
    <row r="1335" spans="1:4" x14ac:dyDescent="0.2">
      <c r="A1335" t="s">
        <v>205</v>
      </c>
      <c r="B1335" t="s">
        <v>26</v>
      </c>
      <c r="C1335">
        <v>4</v>
      </c>
      <c r="D1335">
        <v>50000</v>
      </c>
    </row>
    <row r="1336" spans="1:4" x14ac:dyDescent="0.2">
      <c r="A1336" t="s">
        <v>205</v>
      </c>
      <c r="B1336" t="s">
        <v>26</v>
      </c>
      <c r="C1336">
        <v>5</v>
      </c>
      <c r="D1336">
        <v>50000</v>
      </c>
    </row>
    <row r="1337" spans="1:4" x14ac:dyDescent="0.2">
      <c r="A1337" t="s">
        <v>205</v>
      </c>
      <c r="B1337" t="s">
        <v>26</v>
      </c>
      <c r="C1337">
        <v>6</v>
      </c>
      <c r="D1337">
        <v>50000</v>
      </c>
    </row>
    <row r="1338" spans="1:4" x14ac:dyDescent="0.2">
      <c r="A1338" t="s">
        <v>205</v>
      </c>
      <c r="B1338" t="s">
        <v>26</v>
      </c>
      <c r="C1338">
        <v>7</v>
      </c>
      <c r="D1338">
        <v>50000</v>
      </c>
    </row>
    <row r="1339" spans="1:4" x14ac:dyDescent="0.2">
      <c r="A1339" t="s">
        <v>205</v>
      </c>
      <c r="B1339" t="s">
        <v>26</v>
      </c>
      <c r="C1339">
        <v>8</v>
      </c>
      <c r="D1339">
        <v>50000</v>
      </c>
    </row>
    <row r="1340" spans="1:4" x14ac:dyDescent="0.2">
      <c r="A1340" s="8" t="s">
        <v>207</v>
      </c>
      <c r="B1340" s="8" t="s">
        <v>192</v>
      </c>
      <c r="C1340" s="8">
        <v>1</v>
      </c>
      <c r="D1340">
        <v>50000</v>
      </c>
    </row>
    <row r="1341" spans="1:4" x14ac:dyDescent="0.2">
      <c r="A1341" t="s">
        <v>207</v>
      </c>
      <c r="B1341" t="s">
        <v>192</v>
      </c>
      <c r="C1341">
        <v>2</v>
      </c>
      <c r="D1341">
        <v>50000</v>
      </c>
    </row>
    <row r="1342" spans="1:4" x14ac:dyDescent="0.2">
      <c r="A1342" t="s">
        <v>207</v>
      </c>
      <c r="B1342" t="s">
        <v>192</v>
      </c>
      <c r="C1342">
        <v>3</v>
      </c>
      <c r="D1342">
        <v>50000</v>
      </c>
    </row>
    <row r="1343" spans="1:4" x14ac:dyDescent="0.2">
      <c r="A1343" t="s">
        <v>207</v>
      </c>
      <c r="B1343" t="s">
        <v>192</v>
      </c>
      <c r="C1343">
        <v>4</v>
      </c>
      <c r="D1343">
        <v>50000</v>
      </c>
    </row>
    <row r="1344" spans="1:4" x14ac:dyDescent="0.2">
      <c r="A1344" t="s">
        <v>207</v>
      </c>
      <c r="B1344" t="s">
        <v>192</v>
      </c>
      <c r="C1344">
        <v>5</v>
      </c>
      <c r="D1344">
        <v>50000</v>
      </c>
    </row>
    <row r="1345" spans="1:4" x14ac:dyDescent="0.2">
      <c r="A1345" t="s">
        <v>207</v>
      </c>
      <c r="B1345" t="s">
        <v>192</v>
      </c>
      <c r="C1345">
        <v>6</v>
      </c>
      <c r="D1345">
        <v>50000</v>
      </c>
    </row>
    <row r="1346" spans="1:4" x14ac:dyDescent="0.2">
      <c r="A1346" t="s">
        <v>207</v>
      </c>
      <c r="B1346" t="s">
        <v>192</v>
      </c>
      <c r="C1346">
        <v>7</v>
      </c>
      <c r="D1346">
        <v>50000</v>
      </c>
    </row>
    <row r="1347" spans="1:4" x14ac:dyDescent="0.2">
      <c r="A1347" t="s">
        <v>207</v>
      </c>
      <c r="B1347" t="s">
        <v>192</v>
      </c>
      <c r="C1347">
        <v>8</v>
      </c>
      <c r="D1347">
        <v>50000</v>
      </c>
    </row>
    <row r="1348" spans="1:4" x14ac:dyDescent="0.2">
      <c r="A1348" s="8" t="s">
        <v>208</v>
      </c>
      <c r="B1348" s="8" t="s">
        <v>192</v>
      </c>
      <c r="C1348" s="8">
        <v>1</v>
      </c>
      <c r="D1348">
        <v>50000</v>
      </c>
    </row>
    <row r="1349" spans="1:4" x14ac:dyDescent="0.2">
      <c r="A1349" t="s">
        <v>208</v>
      </c>
      <c r="B1349" t="s">
        <v>192</v>
      </c>
      <c r="C1349">
        <v>2</v>
      </c>
      <c r="D1349">
        <v>50000</v>
      </c>
    </row>
    <row r="1350" spans="1:4" x14ac:dyDescent="0.2">
      <c r="A1350" t="s">
        <v>208</v>
      </c>
      <c r="B1350" t="s">
        <v>192</v>
      </c>
      <c r="C1350">
        <v>3</v>
      </c>
      <c r="D1350">
        <v>50000</v>
      </c>
    </row>
    <row r="1351" spans="1:4" x14ac:dyDescent="0.2">
      <c r="A1351" t="s">
        <v>208</v>
      </c>
      <c r="B1351" t="s">
        <v>192</v>
      </c>
      <c r="C1351">
        <v>4</v>
      </c>
      <c r="D1351">
        <v>50000</v>
      </c>
    </row>
    <row r="1352" spans="1:4" x14ac:dyDescent="0.2">
      <c r="A1352" t="s">
        <v>208</v>
      </c>
      <c r="B1352" t="s">
        <v>192</v>
      </c>
      <c r="C1352">
        <v>5</v>
      </c>
      <c r="D1352">
        <v>50000</v>
      </c>
    </row>
    <row r="1353" spans="1:4" x14ac:dyDescent="0.2">
      <c r="A1353" t="s">
        <v>208</v>
      </c>
      <c r="B1353" t="s">
        <v>192</v>
      </c>
      <c r="C1353">
        <v>6</v>
      </c>
      <c r="D1353">
        <v>50000</v>
      </c>
    </row>
    <row r="1354" spans="1:4" x14ac:dyDescent="0.2">
      <c r="A1354" t="s">
        <v>208</v>
      </c>
      <c r="B1354" t="s">
        <v>192</v>
      </c>
      <c r="C1354">
        <v>7</v>
      </c>
      <c r="D1354">
        <v>50000</v>
      </c>
    </row>
    <row r="1355" spans="1:4" x14ac:dyDescent="0.2">
      <c r="A1355" t="s">
        <v>208</v>
      </c>
      <c r="B1355" t="s">
        <v>192</v>
      </c>
      <c r="C1355">
        <v>8</v>
      </c>
      <c r="D1355">
        <v>50000</v>
      </c>
    </row>
    <row r="1356" spans="1:4" x14ac:dyDescent="0.2">
      <c r="A1356" s="8" t="s">
        <v>205</v>
      </c>
      <c r="B1356" s="8" t="s">
        <v>192</v>
      </c>
      <c r="C1356" s="8">
        <v>1</v>
      </c>
      <c r="D1356">
        <v>50000</v>
      </c>
    </row>
    <row r="1357" spans="1:4" x14ac:dyDescent="0.2">
      <c r="A1357" t="s">
        <v>205</v>
      </c>
      <c r="B1357" t="s">
        <v>192</v>
      </c>
      <c r="C1357">
        <v>2</v>
      </c>
      <c r="D1357">
        <v>50000</v>
      </c>
    </row>
    <row r="1358" spans="1:4" x14ac:dyDescent="0.2">
      <c r="A1358" t="s">
        <v>205</v>
      </c>
      <c r="B1358" t="s">
        <v>192</v>
      </c>
      <c r="C1358">
        <v>3</v>
      </c>
      <c r="D1358">
        <v>50000</v>
      </c>
    </row>
    <row r="1359" spans="1:4" x14ac:dyDescent="0.2">
      <c r="A1359" t="s">
        <v>205</v>
      </c>
      <c r="B1359" t="s">
        <v>192</v>
      </c>
      <c r="C1359">
        <v>4</v>
      </c>
      <c r="D1359">
        <v>50000</v>
      </c>
    </row>
    <row r="1360" spans="1:4" x14ac:dyDescent="0.2">
      <c r="A1360" t="s">
        <v>205</v>
      </c>
      <c r="B1360" t="s">
        <v>192</v>
      </c>
      <c r="C1360">
        <v>5</v>
      </c>
      <c r="D1360">
        <v>50000</v>
      </c>
    </row>
    <row r="1361" spans="1:4" x14ac:dyDescent="0.2">
      <c r="A1361" t="s">
        <v>205</v>
      </c>
      <c r="B1361" t="s">
        <v>192</v>
      </c>
      <c r="C1361">
        <v>6</v>
      </c>
      <c r="D1361">
        <v>50000</v>
      </c>
    </row>
    <row r="1362" spans="1:4" x14ac:dyDescent="0.2">
      <c r="A1362" t="s">
        <v>205</v>
      </c>
      <c r="B1362" t="s">
        <v>192</v>
      </c>
      <c r="C1362">
        <v>7</v>
      </c>
      <c r="D1362">
        <v>50000</v>
      </c>
    </row>
    <row r="1363" spans="1:4" x14ac:dyDescent="0.2">
      <c r="A1363" t="s">
        <v>205</v>
      </c>
      <c r="B1363" t="s">
        <v>192</v>
      </c>
      <c r="C1363">
        <v>8</v>
      </c>
      <c r="D1363">
        <v>50000</v>
      </c>
    </row>
    <row r="1364" spans="1:4" x14ac:dyDescent="0.2">
      <c r="A1364" s="8" t="s">
        <v>189</v>
      </c>
      <c r="B1364" s="8" t="s">
        <v>187</v>
      </c>
      <c r="C1364" s="8">
        <v>1</v>
      </c>
      <c r="D1364">
        <v>500000</v>
      </c>
    </row>
    <row r="1365" spans="1:4" x14ac:dyDescent="0.2">
      <c r="A1365" t="s">
        <v>189</v>
      </c>
      <c r="B1365" t="s">
        <v>187</v>
      </c>
      <c r="C1365">
        <v>2</v>
      </c>
      <c r="D1365">
        <v>500000</v>
      </c>
    </row>
    <row r="1366" spans="1:4" x14ac:dyDescent="0.2">
      <c r="A1366" t="s">
        <v>189</v>
      </c>
      <c r="B1366" t="s">
        <v>187</v>
      </c>
      <c r="C1366">
        <v>3</v>
      </c>
      <c r="D1366">
        <v>500000</v>
      </c>
    </row>
    <row r="1367" spans="1:4" x14ac:dyDescent="0.2">
      <c r="A1367" t="s">
        <v>189</v>
      </c>
      <c r="B1367" t="s">
        <v>187</v>
      </c>
      <c r="C1367">
        <v>4</v>
      </c>
      <c r="D1367">
        <v>500000</v>
      </c>
    </row>
    <row r="1368" spans="1:4" x14ac:dyDescent="0.2">
      <c r="A1368" t="s">
        <v>189</v>
      </c>
      <c r="B1368" t="s">
        <v>187</v>
      </c>
      <c r="C1368">
        <v>5</v>
      </c>
      <c r="D1368">
        <v>500000</v>
      </c>
    </row>
    <row r="1369" spans="1:4" x14ac:dyDescent="0.2">
      <c r="A1369" t="s">
        <v>189</v>
      </c>
      <c r="B1369" t="s">
        <v>187</v>
      </c>
      <c r="C1369">
        <v>6</v>
      </c>
      <c r="D1369">
        <v>500000</v>
      </c>
    </row>
    <row r="1370" spans="1:4" x14ac:dyDescent="0.2">
      <c r="A1370" t="s">
        <v>189</v>
      </c>
      <c r="B1370" t="s">
        <v>187</v>
      </c>
      <c r="C1370">
        <v>7</v>
      </c>
      <c r="D1370">
        <v>500000</v>
      </c>
    </row>
    <row r="1371" spans="1:4" x14ac:dyDescent="0.2">
      <c r="A1371" t="s">
        <v>189</v>
      </c>
      <c r="B1371" t="s">
        <v>187</v>
      </c>
      <c r="C1371">
        <v>8</v>
      </c>
      <c r="D1371">
        <v>500000</v>
      </c>
    </row>
    <row r="1372" spans="1:4" x14ac:dyDescent="0.2">
      <c r="A1372" s="8" t="s">
        <v>203</v>
      </c>
      <c r="B1372" s="8" t="s">
        <v>187</v>
      </c>
      <c r="C1372" s="8">
        <v>1</v>
      </c>
      <c r="D1372">
        <v>0</v>
      </c>
    </row>
    <row r="1373" spans="1:4" x14ac:dyDescent="0.2">
      <c r="A1373" t="s">
        <v>203</v>
      </c>
      <c r="B1373" t="s">
        <v>187</v>
      </c>
      <c r="C1373">
        <v>2</v>
      </c>
      <c r="D1373">
        <v>0</v>
      </c>
    </row>
    <row r="1374" spans="1:4" x14ac:dyDescent="0.2">
      <c r="A1374" t="s">
        <v>203</v>
      </c>
      <c r="B1374" t="s">
        <v>187</v>
      </c>
      <c r="C1374">
        <v>3</v>
      </c>
      <c r="D1374">
        <v>0</v>
      </c>
    </row>
    <row r="1375" spans="1:4" x14ac:dyDescent="0.2">
      <c r="A1375" t="s">
        <v>203</v>
      </c>
      <c r="B1375" t="s">
        <v>187</v>
      </c>
      <c r="C1375">
        <v>4</v>
      </c>
      <c r="D1375">
        <v>0</v>
      </c>
    </row>
    <row r="1376" spans="1:4" x14ac:dyDescent="0.2">
      <c r="A1376" t="s">
        <v>203</v>
      </c>
      <c r="B1376" t="s">
        <v>187</v>
      </c>
      <c r="C1376">
        <v>5</v>
      </c>
      <c r="D1376">
        <v>0</v>
      </c>
    </row>
    <row r="1377" spans="1:4" x14ac:dyDescent="0.2">
      <c r="A1377" t="s">
        <v>203</v>
      </c>
      <c r="B1377" t="s">
        <v>187</v>
      </c>
      <c r="C1377">
        <v>6</v>
      </c>
      <c r="D1377">
        <v>0</v>
      </c>
    </row>
    <row r="1378" spans="1:4" x14ac:dyDescent="0.2">
      <c r="A1378" t="s">
        <v>203</v>
      </c>
      <c r="B1378" t="s">
        <v>187</v>
      </c>
      <c r="C1378">
        <v>7</v>
      </c>
      <c r="D1378">
        <v>0</v>
      </c>
    </row>
    <row r="1379" spans="1:4" x14ac:dyDescent="0.2">
      <c r="A1379" t="s">
        <v>203</v>
      </c>
      <c r="B1379" t="s">
        <v>187</v>
      </c>
      <c r="C1379">
        <v>8</v>
      </c>
      <c r="D1379">
        <v>0</v>
      </c>
    </row>
    <row r="1380" spans="1:4" x14ac:dyDescent="0.2">
      <c r="A1380" s="8" t="s">
        <v>206</v>
      </c>
      <c r="B1380" s="8" t="s">
        <v>187</v>
      </c>
      <c r="C1380" s="8">
        <v>1</v>
      </c>
      <c r="D1380">
        <v>0</v>
      </c>
    </row>
    <row r="1381" spans="1:4" x14ac:dyDescent="0.2">
      <c r="A1381" t="s">
        <v>206</v>
      </c>
      <c r="B1381" t="s">
        <v>187</v>
      </c>
      <c r="C1381">
        <v>2</v>
      </c>
      <c r="D1381">
        <v>0</v>
      </c>
    </row>
    <row r="1382" spans="1:4" x14ac:dyDescent="0.2">
      <c r="A1382" t="s">
        <v>206</v>
      </c>
      <c r="B1382" t="s">
        <v>187</v>
      </c>
      <c r="C1382">
        <v>3</v>
      </c>
      <c r="D1382">
        <v>0</v>
      </c>
    </row>
    <row r="1383" spans="1:4" x14ac:dyDescent="0.2">
      <c r="A1383" t="s">
        <v>206</v>
      </c>
      <c r="B1383" t="s">
        <v>187</v>
      </c>
      <c r="C1383">
        <v>4</v>
      </c>
      <c r="D1383">
        <v>0</v>
      </c>
    </row>
    <row r="1384" spans="1:4" x14ac:dyDescent="0.2">
      <c r="A1384" t="s">
        <v>206</v>
      </c>
      <c r="B1384" t="s">
        <v>187</v>
      </c>
      <c r="C1384">
        <v>5</v>
      </c>
      <c r="D1384">
        <v>0</v>
      </c>
    </row>
    <row r="1385" spans="1:4" x14ac:dyDescent="0.2">
      <c r="A1385" t="s">
        <v>206</v>
      </c>
      <c r="B1385" t="s">
        <v>187</v>
      </c>
      <c r="C1385">
        <v>6</v>
      </c>
      <c r="D1385">
        <v>0</v>
      </c>
    </row>
    <row r="1386" spans="1:4" x14ac:dyDescent="0.2">
      <c r="A1386" t="s">
        <v>206</v>
      </c>
      <c r="B1386" t="s">
        <v>187</v>
      </c>
      <c r="C1386">
        <v>7</v>
      </c>
      <c r="D1386">
        <v>0</v>
      </c>
    </row>
    <row r="1387" spans="1:4" x14ac:dyDescent="0.2">
      <c r="A1387" t="s">
        <v>206</v>
      </c>
      <c r="B1387" t="s">
        <v>187</v>
      </c>
      <c r="C1387">
        <v>8</v>
      </c>
      <c r="D1387">
        <v>0</v>
      </c>
    </row>
    <row r="1388" spans="1:4" x14ac:dyDescent="0.2">
      <c r="A1388" s="8" t="s">
        <v>204</v>
      </c>
      <c r="B1388" s="8" t="s">
        <v>187</v>
      </c>
      <c r="C1388" s="8">
        <v>1</v>
      </c>
      <c r="D1388">
        <v>500000</v>
      </c>
    </row>
    <row r="1389" spans="1:4" x14ac:dyDescent="0.2">
      <c r="A1389" t="s">
        <v>204</v>
      </c>
      <c r="B1389" t="s">
        <v>187</v>
      </c>
      <c r="C1389">
        <v>2</v>
      </c>
      <c r="D1389">
        <v>500000</v>
      </c>
    </row>
    <row r="1390" spans="1:4" x14ac:dyDescent="0.2">
      <c r="A1390" t="s">
        <v>204</v>
      </c>
      <c r="B1390" t="s">
        <v>187</v>
      </c>
      <c r="C1390">
        <v>3</v>
      </c>
      <c r="D1390">
        <v>500000</v>
      </c>
    </row>
    <row r="1391" spans="1:4" x14ac:dyDescent="0.2">
      <c r="A1391" t="s">
        <v>204</v>
      </c>
      <c r="B1391" t="s">
        <v>187</v>
      </c>
      <c r="C1391">
        <v>4</v>
      </c>
      <c r="D1391">
        <v>500000</v>
      </c>
    </row>
    <row r="1392" spans="1:4" x14ac:dyDescent="0.2">
      <c r="A1392" t="s">
        <v>204</v>
      </c>
      <c r="B1392" t="s">
        <v>187</v>
      </c>
      <c r="C1392">
        <v>5</v>
      </c>
      <c r="D1392">
        <v>500000</v>
      </c>
    </row>
    <row r="1393" spans="1:4" x14ac:dyDescent="0.2">
      <c r="A1393" t="s">
        <v>204</v>
      </c>
      <c r="B1393" t="s">
        <v>187</v>
      </c>
      <c r="C1393">
        <v>6</v>
      </c>
      <c r="D1393">
        <v>500000</v>
      </c>
    </row>
    <row r="1394" spans="1:4" x14ac:dyDescent="0.2">
      <c r="A1394" t="s">
        <v>204</v>
      </c>
      <c r="B1394" t="s">
        <v>187</v>
      </c>
      <c r="C1394">
        <v>7</v>
      </c>
      <c r="D1394">
        <v>500000</v>
      </c>
    </row>
    <row r="1395" spans="1:4" x14ac:dyDescent="0.2">
      <c r="A1395" t="s">
        <v>204</v>
      </c>
      <c r="B1395" t="s">
        <v>187</v>
      </c>
      <c r="C1395">
        <v>8</v>
      </c>
      <c r="D1395">
        <v>500000</v>
      </c>
    </row>
    <row r="1396" spans="1:4" x14ac:dyDescent="0.2">
      <c r="A1396" s="8" t="s">
        <v>192</v>
      </c>
      <c r="B1396" s="8" t="s">
        <v>187</v>
      </c>
      <c r="C1396" s="8">
        <v>1</v>
      </c>
      <c r="D1396">
        <v>0</v>
      </c>
    </row>
    <row r="1397" spans="1:4" x14ac:dyDescent="0.2">
      <c r="A1397" t="s">
        <v>192</v>
      </c>
      <c r="B1397" t="s">
        <v>187</v>
      </c>
      <c r="C1397">
        <v>2</v>
      </c>
      <c r="D1397">
        <v>0</v>
      </c>
    </row>
    <row r="1398" spans="1:4" x14ac:dyDescent="0.2">
      <c r="A1398" t="s">
        <v>192</v>
      </c>
      <c r="B1398" t="s">
        <v>187</v>
      </c>
      <c r="C1398">
        <v>3</v>
      </c>
      <c r="D1398">
        <v>0</v>
      </c>
    </row>
    <row r="1399" spans="1:4" x14ac:dyDescent="0.2">
      <c r="A1399" t="s">
        <v>192</v>
      </c>
      <c r="B1399" t="s">
        <v>187</v>
      </c>
      <c r="C1399">
        <v>4</v>
      </c>
      <c r="D1399">
        <v>0</v>
      </c>
    </row>
    <row r="1400" spans="1:4" x14ac:dyDescent="0.2">
      <c r="A1400" t="s">
        <v>192</v>
      </c>
      <c r="B1400" t="s">
        <v>187</v>
      </c>
      <c r="C1400">
        <v>5</v>
      </c>
      <c r="D1400">
        <v>0</v>
      </c>
    </row>
    <row r="1401" spans="1:4" x14ac:dyDescent="0.2">
      <c r="A1401" t="s">
        <v>192</v>
      </c>
      <c r="B1401" t="s">
        <v>187</v>
      </c>
      <c r="C1401">
        <v>6</v>
      </c>
      <c r="D1401">
        <v>0</v>
      </c>
    </row>
    <row r="1402" spans="1:4" x14ac:dyDescent="0.2">
      <c r="A1402" t="s">
        <v>192</v>
      </c>
      <c r="B1402" t="s">
        <v>187</v>
      </c>
      <c r="C1402">
        <v>7</v>
      </c>
      <c r="D1402">
        <v>0</v>
      </c>
    </row>
    <row r="1403" spans="1:4" x14ac:dyDescent="0.2">
      <c r="A1403" t="s">
        <v>192</v>
      </c>
      <c r="B1403" t="s">
        <v>187</v>
      </c>
      <c r="C1403">
        <v>8</v>
      </c>
      <c r="D1403">
        <v>0</v>
      </c>
    </row>
    <row r="1404" spans="1:4" x14ac:dyDescent="0.2">
      <c r="A1404" s="8" t="s">
        <v>207</v>
      </c>
      <c r="B1404" s="8" t="s">
        <v>187</v>
      </c>
      <c r="C1404" s="8">
        <v>1</v>
      </c>
      <c r="D1404">
        <v>0</v>
      </c>
    </row>
    <row r="1405" spans="1:4" x14ac:dyDescent="0.2">
      <c r="A1405" t="s">
        <v>207</v>
      </c>
      <c r="B1405" t="s">
        <v>187</v>
      </c>
      <c r="C1405">
        <v>2</v>
      </c>
      <c r="D1405">
        <v>0</v>
      </c>
    </row>
    <row r="1406" spans="1:4" x14ac:dyDescent="0.2">
      <c r="A1406" t="s">
        <v>207</v>
      </c>
      <c r="B1406" t="s">
        <v>187</v>
      </c>
      <c r="C1406">
        <v>3</v>
      </c>
      <c r="D1406">
        <v>0</v>
      </c>
    </row>
    <row r="1407" spans="1:4" x14ac:dyDescent="0.2">
      <c r="A1407" t="s">
        <v>207</v>
      </c>
      <c r="B1407" t="s">
        <v>187</v>
      </c>
      <c r="C1407">
        <v>4</v>
      </c>
      <c r="D1407">
        <v>0</v>
      </c>
    </row>
    <row r="1408" spans="1:4" x14ac:dyDescent="0.2">
      <c r="A1408" t="s">
        <v>207</v>
      </c>
      <c r="B1408" t="s">
        <v>187</v>
      </c>
      <c r="C1408">
        <v>5</v>
      </c>
      <c r="D1408">
        <v>0</v>
      </c>
    </row>
    <row r="1409" spans="1:4" x14ac:dyDescent="0.2">
      <c r="A1409" t="s">
        <v>207</v>
      </c>
      <c r="B1409" t="s">
        <v>187</v>
      </c>
      <c r="C1409">
        <v>6</v>
      </c>
      <c r="D1409">
        <v>0</v>
      </c>
    </row>
    <row r="1410" spans="1:4" x14ac:dyDescent="0.2">
      <c r="A1410" t="s">
        <v>207</v>
      </c>
      <c r="B1410" t="s">
        <v>187</v>
      </c>
      <c r="C1410">
        <v>7</v>
      </c>
      <c r="D1410">
        <v>0</v>
      </c>
    </row>
    <row r="1411" spans="1:4" x14ac:dyDescent="0.2">
      <c r="A1411" t="s">
        <v>207</v>
      </c>
      <c r="B1411" t="s">
        <v>187</v>
      </c>
      <c r="C1411">
        <v>8</v>
      </c>
      <c r="D1411">
        <v>0</v>
      </c>
    </row>
    <row r="1412" spans="1:4" x14ac:dyDescent="0.2">
      <c r="A1412" s="8" t="s">
        <v>208</v>
      </c>
      <c r="B1412" s="8" t="s">
        <v>187</v>
      </c>
      <c r="C1412" s="8">
        <v>1</v>
      </c>
      <c r="D1412">
        <v>0</v>
      </c>
    </row>
    <row r="1413" spans="1:4" x14ac:dyDescent="0.2">
      <c r="A1413" t="s">
        <v>208</v>
      </c>
      <c r="B1413" t="s">
        <v>187</v>
      </c>
      <c r="C1413">
        <v>2</v>
      </c>
      <c r="D1413">
        <v>0</v>
      </c>
    </row>
    <row r="1414" spans="1:4" x14ac:dyDescent="0.2">
      <c r="A1414" t="s">
        <v>208</v>
      </c>
      <c r="B1414" t="s">
        <v>187</v>
      </c>
      <c r="C1414">
        <v>3</v>
      </c>
      <c r="D1414">
        <v>0</v>
      </c>
    </row>
    <row r="1415" spans="1:4" x14ac:dyDescent="0.2">
      <c r="A1415" t="s">
        <v>208</v>
      </c>
      <c r="B1415" t="s">
        <v>187</v>
      </c>
      <c r="C1415">
        <v>4</v>
      </c>
      <c r="D1415">
        <v>0</v>
      </c>
    </row>
    <row r="1416" spans="1:4" x14ac:dyDescent="0.2">
      <c r="A1416" t="s">
        <v>208</v>
      </c>
      <c r="B1416" t="s">
        <v>187</v>
      </c>
      <c r="C1416">
        <v>5</v>
      </c>
      <c r="D1416">
        <v>0</v>
      </c>
    </row>
    <row r="1417" spans="1:4" x14ac:dyDescent="0.2">
      <c r="A1417" t="s">
        <v>208</v>
      </c>
      <c r="B1417" t="s">
        <v>187</v>
      </c>
      <c r="C1417">
        <v>6</v>
      </c>
      <c r="D1417">
        <v>0</v>
      </c>
    </row>
    <row r="1418" spans="1:4" x14ac:dyDescent="0.2">
      <c r="A1418" t="s">
        <v>208</v>
      </c>
      <c r="B1418" t="s">
        <v>187</v>
      </c>
      <c r="C1418">
        <v>7</v>
      </c>
      <c r="D1418">
        <v>0</v>
      </c>
    </row>
    <row r="1419" spans="1:4" x14ac:dyDescent="0.2">
      <c r="A1419" t="s">
        <v>208</v>
      </c>
      <c r="B1419" t="s">
        <v>187</v>
      </c>
      <c r="C1419">
        <v>8</v>
      </c>
      <c r="D1419">
        <v>0</v>
      </c>
    </row>
    <row r="1420" spans="1:4" x14ac:dyDescent="0.2">
      <c r="A1420" s="8" t="s">
        <v>205</v>
      </c>
      <c r="B1420" s="8" t="s">
        <v>187</v>
      </c>
      <c r="C1420" s="8">
        <v>1</v>
      </c>
      <c r="D1420">
        <v>0</v>
      </c>
    </row>
    <row r="1421" spans="1:4" x14ac:dyDescent="0.2">
      <c r="A1421" t="s">
        <v>205</v>
      </c>
      <c r="B1421" t="s">
        <v>187</v>
      </c>
      <c r="C1421">
        <v>2</v>
      </c>
      <c r="D1421">
        <v>0</v>
      </c>
    </row>
    <row r="1422" spans="1:4" x14ac:dyDescent="0.2">
      <c r="A1422" t="s">
        <v>205</v>
      </c>
      <c r="B1422" t="s">
        <v>187</v>
      </c>
      <c r="C1422">
        <v>3</v>
      </c>
      <c r="D1422">
        <v>0</v>
      </c>
    </row>
    <row r="1423" spans="1:4" x14ac:dyDescent="0.2">
      <c r="A1423" t="s">
        <v>205</v>
      </c>
      <c r="B1423" t="s">
        <v>187</v>
      </c>
      <c r="C1423">
        <v>4</v>
      </c>
      <c r="D1423">
        <v>0</v>
      </c>
    </row>
    <row r="1424" spans="1:4" x14ac:dyDescent="0.2">
      <c r="A1424" t="s">
        <v>205</v>
      </c>
      <c r="B1424" t="s">
        <v>187</v>
      </c>
      <c r="C1424">
        <v>5</v>
      </c>
      <c r="D1424">
        <v>0</v>
      </c>
    </row>
    <row r="1425" spans="1:4" x14ac:dyDescent="0.2">
      <c r="A1425" t="s">
        <v>205</v>
      </c>
      <c r="B1425" t="s">
        <v>187</v>
      </c>
      <c r="C1425">
        <v>6</v>
      </c>
      <c r="D1425">
        <v>0</v>
      </c>
    </row>
    <row r="1426" spans="1:4" x14ac:dyDescent="0.2">
      <c r="A1426" t="s">
        <v>205</v>
      </c>
      <c r="B1426" t="s">
        <v>187</v>
      </c>
      <c r="C1426">
        <v>7</v>
      </c>
      <c r="D1426">
        <v>0</v>
      </c>
    </row>
    <row r="1427" spans="1:4" x14ac:dyDescent="0.2">
      <c r="A1427" t="s">
        <v>205</v>
      </c>
      <c r="B1427" t="s">
        <v>187</v>
      </c>
      <c r="C1427">
        <v>8</v>
      </c>
      <c r="D1427">
        <v>0</v>
      </c>
    </row>
    <row r="1428" spans="1:4" x14ac:dyDescent="0.2">
      <c r="A1428" s="8" t="s">
        <v>189</v>
      </c>
      <c r="B1428" s="8" t="s">
        <v>202</v>
      </c>
      <c r="C1428" s="8">
        <v>1</v>
      </c>
      <c r="D1428">
        <v>0</v>
      </c>
    </row>
    <row r="1429" spans="1:4" x14ac:dyDescent="0.2">
      <c r="A1429" t="s">
        <v>189</v>
      </c>
      <c r="B1429" t="s">
        <v>202</v>
      </c>
      <c r="C1429">
        <v>2</v>
      </c>
      <c r="D1429">
        <v>0</v>
      </c>
    </row>
    <row r="1430" spans="1:4" x14ac:dyDescent="0.2">
      <c r="A1430" t="s">
        <v>189</v>
      </c>
      <c r="B1430" t="s">
        <v>202</v>
      </c>
      <c r="C1430">
        <v>3</v>
      </c>
      <c r="D1430">
        <v>0</v>
      </c>
    </row>
    <row r="1431" spans="1:4" x14ac:dyDescent="0.2">
      <c r="A1431" t="s">
        <v>189</v>
      </c>
      <c r="B1431" t="s">
        <v>202</v>
      </c>
      <c r="C1431">
        <v>4</v>
      </c>
      <c r="D1431">
        <v>0</v>
      </c>
    </row>
    <row r="1432" spans="1:4" x14ac:dyDescent="0.2">
      <c r="A1432" t="s">
        <v>189</v>
      </c>
      <c r="B1432" t="s">
        <v>202</v>
      </c>
      <c r="C1432">
        <v>5</v>
      </c>
      <c r="D1432">
        <v>0</v>
      </c>
    </row>
    <row r="1433" spans="1:4" x14ac:dyDescent="0.2">
      <c r="A1433" t="s">
        <v>189</v>
      </c>
      <c r="B1433" t="s">
        <v>202</v>
      </c>
      <c r="C1433">
        <v>6</v>
      </c>
      <c r="D1433">
        <v>0</v>
      </c>
    </row>
    <row r="1434" spans="1:4" x14ac:dyDescent="0.2">
      <c r="A1434" t="s">
        <v>189</v>
      </c>
      <c r="B1434" t="s">
        <v>202</v>
      </c>
      <c r="C1434">
        <v>7</v>
      </c>
      <c r="D1434">
        <v>0</v>
      </c>
    </row>
    <row r="1435" spans="1:4" x14ac:dyDescent="0.2">
      <c r="A1435" t="s">
        <v>189</v>
      </c>
      <c r="B1435" t="s">
        <v>202</v>
      </c>
      <c r="C1435">
        <v>8</v>
      </c>
      <c r="D1435">
        <v>0</v>
      </c>
    </row>
    <row r="1436" spans="1:4" x14ac:dyDescent="0.2">
      <c r="A1436" s="8" t="s">
        <v>203</v>
      </c>
      <c r="B1436" s="8" t="s">
        <v>202</v>
      </c>
      <c r="C1436" s="8">
        <v>1</v>
      </c>
      <c r="D1436">
        <v>0</v>
      </c>
    </row>
    <row r="1437" spans="1:4" x14ac:dyDescent="0.2">
      <c r="A1437" t="s">
        <v>203</v>
      </c>
      <c r="B1437" t="s">
        <v>202</v>
      </c>
      <c r="C1437">
        <v>2</v>
      </c>
      <c r="D1437">
        <v>0</v>
      </c>
    </row>
    <row r="1438" spans="1:4" x14ac:dyDescent="0.2">
      <c r="A1438" t="s">
        <v>203</v>
      </c>
      <c r="B1438" t="s">
        <v>202</v>
      </c>
      <c r="C1438">
        <v>3</v>
      </c>
      <c r="D1438">
        <v>0</v>
      </c>
    </row>
    <row r="1439" spans="1:4" x14ac:dyDescent="0.2">
      <c r="A1439" t="s">
        <v>203</v>
      </c>
      <c r="B1439" t="s">
        <v>202</v>
      </c>
      <c r="C1439">
        <v>4</v>
      </c>
      <c r="D1439">
        <v>0</v>
      </c>
    </row>
    <row r="1440" spans="1:4" x14ac:dyDescent="0.2">
      <c r="A1440" t="s">
        <v>203</v>
      </c>
      <c r="B1440" t="s">
        <v>202</v>
      </c>
      <c r="C1440">
        <v>5</v>
      </c>
      <c r="D1440">
        <v>0</v>
      </c>
    </row>
    <row r="1441" spans="1:4" x14ac:dyDescent="0.2">
      <c r="A1441" t="s">
        <v>203</v>
      </c>
      <c r="B1441" t="s">
        <v>202</v>
      </c>
      <c r="C1441">
        <v>6</v>
      </c>
      <c r="D1441">
        <v>0</v>
      </c>
    </row>
    <row r="1442" spans="1:4" x14ac:dyDescent="0.2">
      <c r="A1442" t="s">
        <v>203</v>
      </c>
      <c r="B1442" t="s">
        <v>202</v>
      </c>
      <c r="C1442">
        <v>7</v>
      </c>
      <c r="D1442">
        <v>0</v>
      </c>
    </row>
    <row r="1443" spans="1:4" x14ac:dyDescent="0.2">
      <c r="A1443" t="s">
        <v>203</v>
      </c>
      <c r="B1443" t="s">
        <v>202</v>
      </c>
      <c r="C1443">
        <v>8</v>
      </c>
      <c r="D1443">
        <v>0</v>
      </c>
    </row>
    <row r="1444" spans="1:4" x14ac:dyDescent="0.2">
      <c r="A1444" s="8" t="s">
        <v>206</v>
      </c>
      <c r="B1444" s="8" t="s">
        <v>202</v>
      </c>
      <c r="C1444" s="8">
        <v>1</v>
      </c>
      <c r="D1444">
        <v>0</v>
      </c>
    </row>
    <row r="1445" spans="1:4" x14ac:dyDescent="0.2">
      <c r="A1445" t="s">
        <v>206</v>
      </c>
      <c r="B1445" t="s">
        <v>202</v>
      </c>
      <c r="C1445">
        <v>2</v>
      </c>
      <c r="D1445">
        <v>0</v>
      </c>
    </row>
    <row r="1446" spans="1:4" x14ac:dyDescent="0.2">
      <c r="A1446" t="s">
        <v>206</v>
      </c>
      <c r="B1446" t="s">
        <v>202</v>
      </c>
      <c r="C1446">
        <v>3</v>
      </c>
      <c r="D1446">
        <v>0</v>
      </c>
    </row>
    <row r="1447" spans="1:4" x14ac:dyDescent="0.2">
      <c r="A1447" t="s">
        <v>206</v>
      </c>
      <c r="B1447" t="s">
        <v>202</v>
      </c>
      <c r="C1447">
        <v>4</v>
      </c>
      <c r="D1447">
        <v>0</v>
      </c>
    </row>
    <row r="1448" spans="1:4" x14ac:dyDescent="0.2">
      <c r="A1448" t="s">
        <v>206</v>
      </c>
      <c r="B1448" t="s">
        <v>202</v>
      </c>
      <c r="C1448">
        <v>5</v>
      </c>
      <c r="D1448">
        <v>0</v>
      </c>
    </row>
    <row r="1449" spans="1:4" x14ac:dyDescent="0.2">
      <c r="A1449" t="s">
        <v>206</v>
      </c>
      <c r="B1449" t="s">
        <v>202</v>
      </c>
      <c r="C1449">
        <v>6</v>
      </c>
      <c r="D1449">
        <v>0</v>
      </c>
    </row>
    <row r="1450" spans="1:4" x14ac:dyDescent="0.2">
      <c r="A1450" t="s">
        <v>206</v>
      </c>
      <c r="B1450" t="s">
        <v>202</v>
      </c>
      <c r="C1450">
        <v>7</v>
      </c>
      <c r="D1450">
        <v>0</v>
      </c>
    </row>
    <row r="1451" spans="1:4" x14ac:dyDescent="0.2">
      <c r="A1451" t="s">
        <v>206</v>
      </c>
      <c r="B1451" t="s">
        <v>202</v>
      </c>
      <c r="C1451">
        <v>8</v>
      </c>
      <c r="D1451">
        <v>0</v>
      </c>
    </row>
    <row r="1452" spans="1:4" x14ac:dyDescent="0.2">
      <c r="A1452" s="8" t="s">
        <v>204</v>
      </c>
      <c r="B1452" s="8" t="s">
        <v>202</v>
      </c>
      <c r="C1452" s="8">
        <v>1</v>
      </c>
      <c r="D1452">
        <v>0</v>
      </c>
    </row>
    <row r="1453" spans="1:4" x14ac:dyDescent="0.2">
      <c r="A1453" t="s">
        <v>204</v>
      </c>
      <c r="B1453" t="s">
        <v>202</v>
      </c>
      <c r="C1453">
        <v>2</v>
      </c>
      <c r="D1453">
        <v>0</v>
      </c>
    </row>
    <row r="1454" spans="1:4" x14ac:dyDescent="0.2">
      <c r="A1454" t="s">
        <v>204</v>
      </c>
      <c r="B1454" t="s">
        <v>202</v>
      </c>
      <c r="C1454">
        <v>3</v>
      </c>
      <c r="D1454">
        <v>0</v>
      </c>
    </row>
    <row r="1455" spans="1:4" x14ac:dyDescent="0.2">
      <c r="A1455" t="s">
        <v>204</v>
      </c>
      <c r="B1455" t="s">
        <v>202</v>
      </c>
      <c r="C1455">
        <v>4</v>
      </c>
      <c r="D1455">
        <v>0</v>
      </c>
    </row>
    <row r="1456" spans="1:4" x14ac:dyDescent="0.2">
      <c r="A1456" t="s">
        <v>204</v>
      </c>
      <c r="B1456" t="s">
        <v>202</v>
      </c>
      <c r="C1456">
        <v>5</v>
      </c>
      <c r="D1456">
        <v>0</v>
      </c>
    </row>
    <row r="1457" spans="1:4" x14ac:dyDescent="0.2">
      <c r="A1457" t="s">
        <v>204</v>
      </c>
      <c r="B1457" t="s">
        <v>202</v>
      </c>
      <c r="C1457">
        <v>6</v>
      </c>
      <c r="D1457">
        <v>0</v>
      </c>
    </row>
    <row r="1458" spans="1:4" x14ac:dyDescent="0.2">
      <c r="A1458" t="s">
        <v>204</v>
      </c>
      <c r="B1458" t="s">
        <v>202</v>
      </c>
      <c r="C1458">
        <v>7</v>
      </c>
      <c r="D1458">
        <v>0</v>
      </c>
    </row>
    <row r="1459" spans="1:4" x14ac:dyDescent="0.2">
      <c r="A1459" t="s">
        <v>204</v>
      </c>
      <c r="B1459" t="s">
        <v>202</v>
      </c>
      <c r="C1459">
        <v>8</v>
      </c>
      <c r="D1459">
        <v>0</v>
      </c>
    </row>
    <row r="1460" spans="1:4" x14ac:dyDescent="0.2">
      <c r="A1460" s="8" t="s">
        <v>192</v>
      </c>
      <c r="B1460" s="8" t="s">
        <v>202</v>
      </c>
      <c r="C1460" s="8">
        <v>1</v>
      </c>
      <c r="D1460">
        <v>0</v>
      </c>
    </row>
    <row r="1461" spans="1:4" x14ac:dyDescent="0.2">
      <c r="A1461" t="s">
        <v>192</v>
      </c>
      <c r="B1461" t="s">
        <v>202</v>
      </c>
      <c r="C1461">
        <v>2</v>
      </c>
      <c r="D1461">
        <v>0</v>
      </c>
    </row>
    <row r="1462" spans="1:4" x14ac:dyDescent="0.2">
      <c r="A1462" t="s">
        <v>192</v>
      </c>
      <c r="B1462" t="s">
        <v>202</v>
      </c>
      <c r="C1462">
        <v>3</v>
      </c>
      <c r="D1462">
        <v>0</v>
      </c>
    </row>
    <row r="1463" spans="1:4" x14ac:dyDescent="0.2">
      <c r="A1463" t="s">
        <v>192</v>
      </c>
      <c r="B1463" t="s">
        <v>202</v>
      </c>
      <c r="C1463">
        <v>4</v>
      </c>
      <c r="D1463">
        <v>0</v>
      </c>
    </row>
    <row r="1464" spans="1:4" x14ac:dyDescent="0.2">
      <c r="A1464" t="s">
        <v>192</v>
      </c>
      <c r="B1464" t="s">
        <v>202</v>
      </c>
      <c r="C1464">
        <v>5</v>
      </c>
      <c r="D1464">
        <v>0</v>
      </c>
    </row>
    <row r="1465" spans="1:4" x14ac:dyDescent="0.2">
      <c r="A1465" t="s">
        <v>192</v>
      </c>
      <c r="B1465" t="s">
        <v>202</v>
      </c>
      <c r="C1465">
        <v>6</v>
      </c>
      <c r="D1465">
        <v>0</v>
      </c>
    </row>
    <row r="1466" spans="1:4" x14ac:dyDescent="0.2">
      <c r="A1466" t="s">
        <v>192</v>
      </c>
      <c r="B1466" t="s">
        <v>202</v>
      </c>
      <c r="C1466">
        <v>7</v>
      </c>
      <c r="D1466">
        <v>0</v>
      </c>
    </row>
    <row r="1467" spans="1:4" x14ac:dyDescent="0.2">
      <c r="A1467" t="s">
        <v>192</v>
      </c>
      <c r="B1467" t="s">
        <v>202</v>
      </c>
      <c r="C1467">
        <v>8</v>
      </c>
      <c r="D1467">
        <v>0</v>
      </c>
    </row>
    <row r="1468" spans="1:4" x14ac:dyDescent="0.2">
      <c r="A1468" s="8" t="s">
        <v>187</v>
      </c>
      <c r="B1468" s="8" t="s">
        <v>202</v>
      </c>
      <c r="C1468" s="8">
        <v>1</v>
      </c>
      <c r="D1468">
        <v>0</v>
      </c>
    </row>
    <row r="1469" spans="1:4" x14ac:dyDescent="0.2">
      <c r="A1469" t="s">
        <v>187</v>
      </c>
      <c r="B1469" t="s">
        <v>202</v>
      </c>
      <c r="C1469">
        <v>2</v>
      </c>
      <c r="D1469">
        <v>0</v>
      </c>
    </row>
    <row r="1470" spans="1:4" x14ac:dyDescent="0.2">
      <c r="A1470" t="s">
        <v>187</v>
      </c>
      <c r="B1470" t="s">
        <v>202</v>
      </c>
      <c r="C1470">
        <v>3</v>
      </c>
      <c r="D1470">
        <v>0</v>
      </c>
    </row>
    <row r="1471" spans="1:4" x14ac:dyDescent="0.2">
      <c r="A1471" t="s">
        <v>187</v>
      </c>
      <c r="B1471" t="s">
        <v>202</v>
      </c>
      <c r="C1471">
        <v>4</v>
      </c>
      <c r="D1471">
        <v>0</v>
      </c>
    </row>
    <row r="1472" spans="1:4" x14ac:dyDescent="0.2">
      <c r="A1472" t="s">
        <v>187</v>
      </c>
      <c r="B1472" t="s">
        <v>202</v>
      </c>
      <c r="C1472">
        <v>5</v>
      </c>
      <c r="D1472">
        <v>0</v>
      </c>
    </row>
    <row r="1473" spans="1:4" x14ac:dyDescent="0.2">
      <c r="A1473" t="s">
        <v>187</v>
      </c>
      <c r="B1473" t="s">
        <v>202</v>
      </c>
      <c r="C1473">
        <v>6</v>
      </c>
      <c r="D1473">
        <v>0</v>
      </c>
    </row>
    <row r="1474" spans="1:4" x14ac:dyDescent="0.2">
      <c r="A1474" t="s">
        <v>187</v>
      </c>
      <c r="B1474" t="s">
        <v>202</v>
      </c>
      <c r="C1474">
        <v>7</v>
      </c>
      <c r="D1474">
        <v>0</v>
      </c>
    </row>
    <row r="1475" spans="1:4" x14ac:dyDescent="0.2">
      <c r="A1475" t="s">
        <v>187</v>
      </c>
      <c r="B1475" t="s">
        <v>202</v>
      </c>
      <c r="C1475">
        <v>8</v>
      </c>
      <c r="D1475">
        <v>0</v>
      </c>
    </row>
    <row r="1476" spans="1:4" x14ac:dyDescent="0.2">
      <c r="A1476" s="8" t="s">
        <v>207</v>
      </c>
      <c r="B1476" s="8" t="s">
        <v>202</v>
      </c>
      <c r="C1476" s="8">
        <v>1</v>
      </c>
      <c r="D1476">
        <v>0</v>
      </c>
    </row>
    <row r="1477" spans="1:4" x14ac:dyDescent="0.2">
      <c r="A1477" t="s">
        <v>207</v>
      </c>
      <c r="B1477" t="s">
        <v>202</v>
      </c>
      <c r="C1477">
        <v>2</v>
      </c>
      <c r="D1477">
        <v>0</v>
      </c>
    </row>
    <row r="1478" spans="1:4" x14ac:dyDescent="0.2">
      <c r="A1478" t="s">
        <v>207</v>
      </c>
      <c r="B1478" t="s">
        <v>202</v>
      </c>
      <c r="C1478">
        <v>3</v>
      </c>
      <c r="D1478">
        <v>0</v>
      </c>
    </row>
    <row r="1479" spans="1:4" x14ac:dyDescent="0.2">
      <c r="A1479" t="s">
        <v>207</v>
      </c>
      <c r="B1479" t="s">
        <v>202</v>
      </c>
      <c r="C1479">
        <v>4</v>
      </c>
      <c r="D1479">
        <v>0</v>
      </c>
    </row>
    <row r="1480" spans="1:4" x14ac:dyDescent="0.2">
      <c r="A1480" t="s">
        <v>207</v>
      </c>
      <c r="B1480" t="s">
        <v>202</v>
      </c>
      <c r="C1480">
        <v>5</v>
      </c>
      <c r="D1480">
        <v>0</v>
      </c>
    </row>
    <row r="1481" spans="1:4" x14ac:dyDescent="0.2">
      <c r="A1481" t="s">
        <v>207</v>
      </c>
      <c r="B1481" t="s">
        <v>202</v>
      </c>
      <c r="C1481">
        <v>6</v>
      </c>
      <c r="D1481">
        <v>0</v>
      </c>
    </row>
    <row r="1482" spans="1:4" x14ac:dyDescent="0.2">
      <c r="A1482" t="s">
        <v>207</v>
      </c>
      <c r="B1482" t="s">
        <v>202</v>
      </c>
      <c r="C1482">
        <v>7</v>
      </c>
      <c r="D1482">
        <v>0</v>
      </c>
    </row>
    <row r="1483" spans="1:4" x14ac:dyDescent="0.2">
      <c r="A1483" t="s">
        <v>207</v>
      </c>
      <c r="B1483" t="s">
        <v>202</v>
      </c>
      <c r="C1483">
        <v>8</v>
      </c>
      <c r="D1483">
        <v>0</v>
      </c>
    </row>
    <row r="1484" spans="1:4" x14ac:dyDescent="0.2">
      <c r="A1484" s="8" t="s">
        <v>208</v>
      </c>
      <c r="B1484" s="8" t="s">
        <v>202</v>
      </c>
      <c r="C1484" s="8">
        <v>1</v>
      </c>
      <c r="D1484">
        <v>0</v>
      </c>
    </row>
    <row r="1485" spans="1:4" x14ac:dyDescent="0.2">
      <c r="A1485" t="s">
        <v>208</v>
      </c>
      <c r="B1485" t="s">
        <v>202</v>
      </c>
      <c r="C1485">
        <v>2</v>
      </c>
      <c r="D1485">
        <v>0</v>
      </c>
    </row>
    <row r="1486" spans="1:4" x14ac:dyDescent="0.2">
      <c r="A1486" t="s">
        <v>208</v>
      </c>
      <c r="B1486" t="s">
        <v>202</v>
      </c>
      <c r="C1486">
        <v>3</v>
      </c>
      <c r="D1486">
        <v>0</v>
      </c>
    </row>
    <row r="1487" spans="1:4" x14ac:dyDescent="0.2">
      <c r="A1487" t="s">
        <v>208</v>
      </c>
      <c r="B1487" t="s">
        <v>202</v>
      </c>
      <c r="C1487">
        <v>4</v>
      </c>
      <c r="D1487">
        <v>0</v>
      </c>
    </row>
    <row r="1488" spans="1:4" x14ac:dyDescent="0.2">
      <c r="A1488" t="s">
        <v>208</v>
      </c>
      <c r="B1488" t="s">
        <v>202</v>
      </c>
      <c r="C1488">
        <v>5</v>
      </c>
      <c r="D1488">
        <v>0</v>
      </c>
    </row>
    <row r="1489" spans="1:4" x14ac:dyDescent="0.2">
      <c r="A1489" t="s">
        <v>208</v>
      </c>
      <c r="B1489" t="s">
        <v>202</v>
      </c>
      <c r="C1489">
        <v>6</v>
      </c>
      <c r="D1489">
        <v>0</v>
      </c>
    </row>
    <row r="1490" spans="1:4" x14ac:dyDescent="0.2">
      <c r="A1490" t="s">
        <v>208</v>
      </c>
      <c r="B1490" t="s">
        <v>202</v>
      </c>
      <c r="C1490">
        <v>7</v>
      </c>
      <c r="D1490">
        <v>0</v>
      </c>
    </row>
    <row r="1491" spans="1:4" x14ac:dyDescent="0.2">
      <c r="A1491" t="s">
        <v>208</v>
      </c>
      <c r="B1491" t="s">
        <v>202</v>
      </c>
      <c r="C1491">
        <v>8</v>
      </c>
      <c r="D1491">
        <v>0</v>
      </c>
    </row>
    <row r="1492" spans="1:4" x14ac:dyDescent="0.2">
      <c r="A1492" s="8" t="s">
        <v>205</v>
      </c>
      <c r="B1492" s="8" t="s">
        <v>202</v>
      </c>
      <c r="C1492" s="8">
        <v>1</v>
      </c>
      <c r="D1492">
        <v>0</v>
      </c>
    </row>
    <row r="1493" spans="1:4" x14ac:dyDescent="0.2">
      <c r="A1493" t="s">
        <v>205</v>
      </c>
      <c r="B1493" t="s">
        <v>202</v>
      </c>
      <c r="C1493">
        <v>2</v>
      </c>
      <c r="D1493">
        <v>0</v>
      </c>
    </row>
    <row r="1494" spans="1:4" x14ac:dyDescent="0.2">
      <c r="A1494" t="s">
        <v>205</v>
      </c>
      <c r="B1494" t="s">
        <v>202</v>
      </c>
      <c r="C1494">
        <v>3</v>
      </c>
      <c r="D1494">
        <v>0</v>
      </c>
    </row>
    <row r="1495" spans="1:4" x14ac:dyDescent="0.2">
      <c r="A1495" t="s">
        <v>205</v>
      </c>
      <c r="B1495" t="s">
        <v>202</v>
      </c>
      <c r="C1495">
        <v>4</v>
      </c>
      <c r="D1495">
        <v>0</v>
      </c>
    </row>
    <row r="1496" spans="1:4" x14ac:dyDescent="0.2">
      <c r="A1496" t="s">
        <v>205</v>
      </c>
      <c r="B1496" t="s">
        <v>202</v>
      </c>
      <c r="C1496">
        <v>5</v>
      </c>
      <c r="D1496">
        <v>0</v>
      </c>
    </row>
    <row r="1497" spans="1:4" x14ac:dyDescent="0.2">
      <c r="A1497" t="s">
        <v>205</v>
      </c>
      <c r="B1497" t="s">
        <v>202</v>
      </c>
      <c r="C1497">
        <v>6</v>
      </c>
      <c r="D1497">
        <v>0</v>
      </c>
    </row>
    <row r="1498" spans="1:4" x14ac:dyDescent="0.2">
      <c r="A1498" t="s">
        <v>205</v>
      </c>
      <c r="B1498" t="s">
        <v>202</v>
      </c>
      <c r="C1498">
        <v>7</v>
      </c>
      <c r="D1498">
        <v>0</v>
      </c>
    </row>
    <row r="1499" spans="1:4" x14ac:dyDescent="0.2">
      <c r="A1499" t="s">
        <v>205</v>
      </c>
      <c r="B1499" t="s">
        <v>202</v>
      </c>
      <c r="C1499">
        <v>8</v>
      </c>
      <c r="D1499">
        <v>0</v>
      </c>
    </row>
    <row r="1500" spans="1:4" x14ac:dyDescent="0.2">
      <c r="A1500" s="8" t="s">
        <v>208</v>
      </c>
      <c r="B1500" s="8" t="s">
        <v>207</v>
      </c>
      <c r="C1500" s="8">
        <v>1</v>
      </c>
      <c r="D1500">
        <v>500000</v>
      </c>
    </row>
    <row r="1501" spans="1:4" x14ac:dyDescent="0.2">
      <c r="A1501" t="s">
        <v>208</v>
      </c>
      <c r="B1501" t="s">
        <v>207</v>
      </c>
      <c r="C1501">
        <v>2</v>
      </c>
      <c r="D1501">
        <v>500000</v>
      </c>
    </row>
    <row r="1502" spans="1:4" x14ac:dyDescent="0.2">
      <c r="A1502" t="s">
        <v>208</v>
      </c>
      <c r="B1502" t="s">
        <v>207</v>
      </c>
      <c r="C1502">
        <v>3</v>
      </c>
      <c r="D1502">
        <v>500000</v>
      </c>
    </row>
    <row r="1503" spans="1:4" x14ac:dyDescent="0.2">
      <c r="A1503" t="s">
        <v>208</v>
      </c>
      <c r="B1503" t="s">
        <v>207</v>
      </c>
      <c r="C1503">
        <v>4</v>
      </c>
      <c r="D1503">
        <v>500000</v>
      </c>
    </row>
    <row r="1504" spans="1:4" x14ac:dyDescent="0.2">
      <c r="A1504" t="s">
        <v>208</v>
      </c>
      <c r="B1504" t="s">
        <v>207</v>
      </c>
      <c r="C1504">
        <v>5</v>
      </c>
      <c r="D1504">
        <v>500000</v>
      </c>
    </row>
    <row r="1505" spans="1:4" x14ac:dyDescent="0.2">
      <c r="A1505" t="s">
        <v>208</v>
      </c>
      <c r="B1505" t="s">
        <v>207</v>
      </c>
      <c r="C1505">
        <v>6</v>
      </c>
      <c r="D1505">
        <v>500000</v>
      </c>
    </row>
    <row r="1506" spans="1:4" x14ac:dyDescent="0.2">
      <c r="A1506" t="s">
        <v>208</v>
      </c>
      <c r="B1506" t="s">
        <v>207</v>
      </c>
      <c r="C1506">
        <v>7</v>
      </c>
      <c r="D1506">
        <v>500000</v>
      </c>
    </row>
    <row r="1507" spans="1:4" x14ac:dyDescent="0.2">
      <c r="A1507" t="s">
        <v>208</v>
      </c>
      <c r="B1507" t="s">
        <v>207</v>
      </c>
      <c r="C1507">
        <v>8</v>
      </c>
      <c r="D1507">
        <v>500000</v>
      </c>
    </row>
    <row r="1508" spans="1:4" x14ac:dyDescent="0.2">
      <c r="A1508" s="8" t="s">
        <v>207</v>
      </c>
      <c r="B1508" s="8" t="s">
        <v>205</v>
      </c>
      <c r="C1508" s="8">
        <v>1</v>
      </c>
      <c r="D1508">
        <v>500000</v>
      </c>
    </row>
    <row r="1509" spans="1:4" x14ac:dyDescent="0.2">
      <c r="A1509" t="s">
        <v>207</v>
      </c>
      <c r="B1509" t="s">
        <v>205</v>
      </c>
      <c r="C1509">
        <v>2</v>
      </c>
      <c r="D1509">
        <v>500000</v>
      </c>
    </row>
    <row r="1510" spans="1:4" x14ac:dyDescent="0.2">
      <c r="A1510" t="s">
        <v>207</v>
      </c>
      <c r="B1510" t="s">
        <v>205</v>
      </c>
      <c r="C1510">
        <v>3</v>
      </c>
      <c r="D1510">
        <v>500000</v>
      </c>
    </row>
    <row r="1511" spans="1:4" x14ac:dyDescent="0.2">
      <c r="A1511" t="s">
        <v>207</v>
      </c>
      <c r="B1511" t="s">
        <v>205</v>
      </c>
      <c r="C1511">
        <v>4</v>
      </c>
      <c r="D1511">
        <v>500000</v>
      </c>
    </row>
    <row r="1512" spans="1:4" x14ac:dyDescent="0.2">
      <c r="A1512" t="s">
        <v>207</v>
      </c>
      <c r="B1512" t="s">
        <v>205</v>
      </c>
      <c r="C1512">
        <v>5</v>
      </c>
      <c r="D1512">
        <v>500000</v>
      </c>
    </row>
    <row r="1513" spans="1:4" x14ac:dyDescent="0.2">
      <c r="A1513" t="s">
        <v>207</v>
      </c>
      <c r="B1513" t="s">
        <v>205</v>
      </c>
      <c r="C1513">
        <v>6</v>
      </c>
      <c r="D1513">
        <v>500000</v>
      </c>
    </row>
    <row r="1514" spans="1:4" x14ac:dyDescent="0.2">
      <c r="A1514" t="s">
        <v>207</v>
      </c>
      <c r="B1514" t="s">
        <v>205</v>
      </c>
      <c r="C1514">
        <v>7</v>
      </c>
      <c r="D1514">
        <v>500000</v>
      </c>
    </row>
    <row r="1515" spans="1:4" x14ac:dyDescent="0.2">
      <c r="A1515" t="s">
        <v>207</v>
      </c>
      <c r="B1515" t="s">
        <v>205</v>
      </c>
      <c r="C1515">
        <v>8</v>
      </c>
      <c r="D1515">
        <v>500000</v>
      </c>
    </row>
    <row r="1516" spans="1:4" x14ac:dyDescent="0.2">
      <c r="A1516" s="8" t="s">
        <v>208</v>
      </c>
      <c r="B1516" s="8" t="s">
        <v>205</v>
      </c>
      <c r="C1516" s="8">
        <v>1</v>
      </c>
      <c r="D1516">
        <v>500000</v>
      </c>
    </row>
    <row r="1517" spans="1:4" x14ac:dyDescent="0.2">
      <c r="A1517" t="s">
        <v>208</v>
      </c>
      <c r="B1517" t="s">
        <v>205</v>
      </c>
      <c r="C1517">
        <v>2</v>
      </c>
      <c r="D1517">
        <v>500000</v>
      </c>
    </row>
    <row r="1518" spans="1:4" x14ac:dyDescent="0.2">
      <c r="A1518" t="s">
        <v>208</v>
      </c>
      <c r="B1518" t="s">
        <v>205</v>
      </c>
      <c r="C1518">
        <v>3</v>
      </c>
      <c r="D1518">
        <v>500000</v>
      </c>
    </row>
    <row r="1519" spans="1:4" x14ac:dyDescent="0.2">
      <c r="A1519" t="s">
        <v>208</v>
      </c>
      <c r="B1519" t="s">
        <v>205</v>
      </c>
      <c r="C1519">
        <v>4</v>
      </c>
      <c r="D1519">
        <v>500000</v>
      </c>
    </row>
    <row r="1520" spans="1:4" x14ac:dyDescent="0.2">
      <c r="A1520" t="s">
        <v>208</v>
      </c>
      <c r="B1520" t="s">
        <v>205</v>
      </c>
      <c r="C1520">
        <v>5</v>
      </c>
      <c r="D1520">
        <v>500000</v>
      </c>
    </row>
    <row r="1521" spans="1:4" x14ac:dyDescent="0.2">
      <c r="A1521" t="s">
        <v>208</v>
      </c>
      <c r="B1521" t="s">
        <v>205</v>
      </c>
      <c r="C1521">
        <v>6</v>
      </c>
      <c r="D1521">
        <v>500000</v>
      </c>
    </row>
    <row r="1522" spans="1:4" x14ac:dyDescent="0.2">
      <c r="A1522" t="s">
        <v>208</v>
      </c>
      <c r="B1522" t="s">
        <v>205</v>
      </c>
      <c r="C1522">
        <v>7</v>
      </c>
      <c r="D1522">
        <v>500000</v>
      </c>
    </row>
    <row r="1523" spans="1:4" ht="16" thickBot="1" x14ac:dyDescent="0.25">
      <c r="A1523" s="27" t="s">
        <v>208</v>
      </c>
      <c r="B1523" s="27" t="s">
        <v>205</v>
      </c>
      <c r="C1523" s="27">
        <v>8</v>
      </c>
      <c r="D1523">
        <v>500000</v>
      </c>
    </row>
  </sheetData>
  <autoFilter ref="A1:D659" xr:uid="{AC107CCD-C124-48E5-A575-724371EBF470}"/>
  <phoneticPr fontId="5" type="noConversion"/>
  <hyperlinks>
    <hyperlink ref="J68" r:id="rId1" xr:uid="{87B6867E-61EF-4548-97F4-E709D5AFF93D}"/>
    <hyperlink ref="J4" r:id="rId2" xr:uid="{3A39E126-9653-1947-940F-65E17C42118B}"/>
  </hyperlinks>
  <pageMargins left="0.7" right="0.7" top="0.75" bottom="0.75" header="0.3" footer="0.3"/>
  <pageSetup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02A7-7506-4F39-892F-F25FE44F03EF}">
  <dimension ref="A1:C193"/>
  <sheetViews>
    <sheetView workbookViewId="0"/>
  </sheetViews>
  <sheetFormatPr baseColWidth="10" defaultColWidth="11.5" defaultRowHeight="15" x14ac:dyDescent="0.2"/>
  <cols>
    <col min="1" max="1" width="18.6640625" bestFit="1" customWidth="1"/>
    <col min="3" max="3" width="19.6640625" bestFit="1" customWidth="1"/>
  </cols>
  <sheetData>
    <row r="1" spans="1:3" x14ac:dyDescent="0.2">
      <c r="A1" t="s">
        <v>0</v>
      </c>
    </row>
    <row r="2" spans="1:3" x14ac:dyDescent="0.2">
      <c r="A2" t="s">
        <v>177</v>
      </c>
    </row>
    <row r="3" spans="1:3" x14ac:dyDescent="0.2">
      <c r="A3" t="s">
        <v>41</v>
      </c>
      <c r="B3" t="s">
        <v>178</v>
      </c>
      <c r="C3" t="s">
        <v>179</v>
      </c>
    </row>
    <row r="4" spans="1:3" x14ac:dyDescent="0.2">
      <c r="A4" t="s">
        <v>196</v>
      </c>
      <c r="B4" t="s">
        <v>6</v>
      </c>
      <c r="C4">
        <v>40</v>
      </c>
    </row>
    <row r="5" spans="1:3" x14ac:dyDescent="0.2">
      <c r="A5" t="s">
        <v>8</v>
      </c>
      <c r="B5" t="s">
        <v>6</v>
      </c>
      <c r="C5">
        <v>40</v>
      </c>
    </row>
    <row r="6" spans="1:3" x14ac:dyDescent="0.2">
      <c r="A6" t="s">
        <v>9</v>
      </c>
      <c r="B6" t="s">
        <v>6</v>
      </c>
      <c r="C6">
        <v>40</v>
      </c>
    </row>
    <row r="7" spans="1:3" x14ac:dyDescent="0.2">
      <c r="A7" t="s">
        <v>10</v>
      </c>
      <c r="B7" t="s">
        <v>6</v>
      </c>
      <c r="C7">
        <v>40</v>
      </c>
    </row>
    <row r="8" spans="1:3" x14ac:dyDescent="0.2">
      <c r="A8" t="s">
        <v>24</v>
      </c>
      <c r="B8" t="s">
        <v>6</v>
      </c>
      <c r="C8">
        <v>40</v>
      </c>
    </row>
    <row r="9" spans="1:3" x14ac:dyDescent="0.2">
      <c r="A9" t="s">
        <v>11</v>
      </c>
      <c r="B9" t="s">
        <v>6</v>
      </c>
      <c r="C9">
        <v>40</v>
      </c>
    </row>
    <row r="10" spans="1:3" x14ac:dyDescent="0.2">
      <c r="A10" t="s">
        <v>5</v>
      </c>
      <c r="B10" t="s">
        <v>6</v>
      </c>
      <c r="C10">
        <v>40</v>
      </c>
    </row>
    <row r="11" spans="1:3" x14ac:dyDescent="0.2">
      <c r="A11" t="s">
        <v>189</v>
      </c>
      <c r="B11" t="s">
        <v>16</v>
      </c>
      <c r="C11">
        <v>40</v>
      </c>
    </row>
    <row r="12" spans="1:3" x14ac:dyDescent="0.2">
      <c r="A12" t="s">
        <v>15</v>
      </c>
      <c r="B12" t="s">
        <v>16</v>
      </c>
      <c r="C12">
        <v>40</v>
      </c>
    </row>
    <row r="13" spans="1:3" x14ac:dyDescent="0.2">
      <c r="A13" t="s">
        <v>8</v>
      </c>
      <c r="B13" t="s">
        <v>16</v>
      </c>
      <c r="C13">
        <v>40</v>
      </c>
    </row>
    <row r="14" spans="1:3" x14ac:dyDescent="0.2">
      <c r="A14" t="s">
        <v>198</v>
      </c>
      <c r="B14" t="s">
        <v>16</v>
      </c>
      <c r="C14">
        <v>40</v>
      </c>
    </row>
    <row r="15" spans="1:3" x14ac:dyDescent="0.2">
      <c r="A15" t="s">
        <v>204</v>
      </c>
      <c r="B15" t="s">
        <v>16</v>
      </c>
      <c r="C15">
        <v>40</v>
      </c>
    </row>
    <row r="16" spans="1:3" x14ac:dyDescent="0.2">
      <c r="A16" t="s">
        <v>17</v>
      </c>
      <c r="B16" t="s">
        <v>16</v>
      </c>
      <c r="C16">
        <v>40</v>
      </c>
    </row>
    <row r="17" spans="1:3" x14ac:dyDescent="0.2">
      <c r="A17" t="s">
        <v>18</v>
      </c>
      <c r="B17" t="s">
        <v>16</v>
      </c>
      <c r="C17">
        <v>40</v>
      </c>
    </row>
    <row r="18" spans="1:3" x14ac:dyDescent="0.2">
      <c r="A18" t="s">
        <v>206</v>
      </c>
      <c r="B18" t="s">
        <v>189</v>
      </c>
      <c r="C18">
        <v>40</v>
      </c>
    </row>
    <row r="19" spans="1:3" x14ac:dyDescent="0.2">
      <c r="A19" t="s">
        <v>204</v>
      </c>
      <c r="B19" t="s">
        <v>189</v>
      </c>
      <c r="C19">
        <v>40</v>
      </c>
    </row>
    <row r="20" spans="1:3" x14ac:dyDescent="0.2">
      <c r="A20" t="s">
        <v>192</v>
      </c>
      <c r="B20" t="s">
        <v>189</v>
      </c>
      <c r="C20">
        <v>40</v>
      </c>
    </row>
    <row r="21" spans="1:3" x14ac:dyDescent="0.2">
      <c r="A21" t="s">
        <v>207</v>
      </c>
      <c r="B21" t="s">
        <v>189</v>
      </c>
      <c r="C21">
        <v>40</v>
      </c>
    </row>
    <row r="22" spans="1:3" x14ac:dyDescent="0.2">
      <c r="A22" t="s">
        <v>208</v>
      </c>
      <c r="B22" t="s">
        <v>189</v>
      </c>
      <c r="C22">
        <v>40</v>
      </c>
    </row>
    <row r="23" spans="1:3" x14ac:dyDescent="0.2">
      <c r="A23" t="s">
        <v>205</v>
      </c>
      <c r="B23" t="s">
        <v>189</v>
      </c>
      <c r="C23">
        <v>40</v>
      </c>
    </row>
    <row r="24" spans="1:3" x14ac:dyDescent="0.2">
      <c r="A24" t="s">
        <v>12</v>
      </c>
      <c r="B24" t="s">
        <v>197</v>
      </c>
      <c r="C24">
        <v>40</v>
      </c>
    </row>
    <row r="25" spans="1:3" x14ac:dyDescent="0.2">
      <c r="A25" t="s">
        <v>10</v>
      </c>
      <c r="B25" t="s">
        <v>197</v>
      </c>
      <c r="C25">
        <v>40</v>
      </c>
    </row>
    <row r="26" spans="1:3" x14ac:dyDescent="0.2">
      <c r="A26" t="s">
        <v>14</v>
      </c>
      <c r="B26" t="s">
        <v>197</v>
      </c>
      <c r="C26">
        <v>40</v>
      </c>
    </row>
    <row r="27" spans="1:3" x14ac:dyDescent="0.2">
      <c r="A27" t="s">
        <v>19</v>
      </c>
      <c r="B27" t="s">
        <v>20</v>
      </c>
      <c r="C27">
        <v>40</v>
      </c>
    </row>
    <row r="28" spans="1:3" x14ac:dyDescent="0.2">
      <c r="A28" t="s">
        <v>21</v>
      </c>
      <c r="B28" t="s">
        <v>20</v>
      </c>
      <c r="C28">
        <v>40</v>
      </c>
    </row>
    <row r="29" spans="1:3" x14ac:dyDescent="0.2">
      <c r="A29" t="s">
        <v>22</v>
      </c>
      <c r="B29" t="s">
        <v>20</v>
      </c>
      <c r="C29">
        <v>40</v>
      </c>
    </row>
    <row r="30" spans="1:3" x14ac:dyDescent="0.2">
      <c r="A30" t="s">
        <v>14</v>
      </c>
      <c r="B30" t="s">
        <v>20</v>
      </c>
      <c r="C30">
        <v>40</v>
      </c>
    </row>
    <row r="31" spans="1:3" x14ac:dyDescent="0.2">
      <c r="A31" t="s">
        <v>9</v>
      </c>
      <c r="B31" t="s">
        <v>12</v>
      </c>
      <c r="C31">
        <v>40</v>
      </c>
    </row>
    <row r="32" spans="1:3" x14ac:dyDescent="0.2">
      <c r="A32" t="s">
        <v>10</v>
      </c>
      <c r="B32" t="s">
        <v>12</v>
      </c>
      <c r="C32">
        <v>40</v>
      </c>
    </row>
    <row r="33" spans="1:3" x14ac:dyDescent="0.2">
      <c r="A33" t="s">
        <v>14</v>
      </c>
      <c r="B33" t="s">
        <v>12</v>
      </c>
      <c r="C33">
        <v>40</v>
      </c>
    </row>
    <row r="34" spans="1:3" x14ac:dyDescent="0.2">
      <c r="A34" t="s">
        <v>11</v>
      </c>
      <c r="B34" t="s">
        <v>12</v>
      </c>
      <c r="C34">
        <v>40</v>
      </c>
    </row>
    <row r="35" spans="1:3" x14ac:dyDescent="0.2">
      <c r="A35" t="s">
        <v>8</v>
      </c>
      <c r="B35" t="s">
        <v>196</v>
      </c>
      <c r="C35">
        <v>40</v>
      </c>
    </row>
    <row r="36" spans="1:3" x14ac:dyDescent="0.2">
      <c r="A36" t="s">
        <v>23</v>
      </c>
      <c r="B36" t="s">
        <v>196</v>
      </c>
      <c r="C36">
        <v>40</v>
      </c>
    </row>
    <row r="37" spans="1:3" x14ac:dyDescent="0.2">
      <c r="A37" t="s">
        <v>24</v>
      </c>
      <c r="B37" t="s">
        <v>196</v>
      </c>
      <c r="C37">
        <v>40</v>
      </c>
    </row>
    <row r="38" spans="1:3" x14ac:dyDescent="0.2">
      <c r="A38" t="s">
        <v>198</v>
      </c>
      <c r="B38" t="s">
        <v>25</v>
      </c>
      <c r="C38">
        <v>40</v>
      </c>
    </row>
    <row r="39" spans="1:3" x14ac:dyDescent="0.2">
      <c r="A39" t="s">
        <v>18</v>
      </c>
      <c r="B39" t="s">
        <v>25</v>
      </c>
      <c r="C39">
        <v>40</v>
      </c>
    </row>
    <row r="40" spans="1:3" x14ac:dyDescent="0.2">
      <c r="A40" t="s">
        <v>26</v>
      </c>
      <c r="B40" t="s">
        <v>25</v>
      </c>
      <c r="C40">
        <v>40</v>
      </c>
    </row>
    <row r="41" spans="1:3" x14ac:dyDescent="0.2">
      <c r="A41" t="s">
        <v>192</v>
      </c>
      <c r="B41" t="s">
        <v>25</v>
      </c>
      <c r="C41">
        <v>40</v>
      </c>
    </row>
    <row r="42" spans="1:3" x14ac:dyDescent="0.2">
      <c r="A42" t="s">
        <v>23</v>
      </c>
      <c r="B42" t="s">
        <v>25</v>
      </c>
      <c r="C42">
        <v>40</v>
      </c>
    </row>
    <row r="43" spans="1:3" x14ac:dyDescent="0.2">
      <c r="A43" t="s">
        <v>27</v>
      </c>
      <c r="B43" t="s">
        <v>25</v>
      </c>
      <c r="C43">
        <v>40</v>
      </c>
    </row>
    <row r="44" spans="1:3" x14ac:dyDescent="0.2">
      <c r="A44" t="s">
        <v>189</v>
      </c>
      <c r="B44" t="s">
        <v>201</v>
      </c>
      <c r="C44">
        <v>40</v>
      </c>
    </row>
    <row r="45" spans="1:3" x14ac:dyDescent="0.2">
      <c r="A45" t="s">
        <v>203</v>
      </c>
      <c r="B45" t="s">
        <v>201</v>
      </c>
      <c r="C45">
        <v>40</v>
      </c>
    </row>
    <row r="46" spans="1:3" x14ac:dyDescent="0.2">
      <c r="A46" t="s">
        <v>206</v>
      </c>
      <c r="B46" t="s">
        <v>201</v>
      </c>
      <c r="C46">
        <v>40</v>
      </c>
    </row>
    <row r="47" spans="1:3" x14ac:dyDescent="0.2">
      <c r="A47" t="s">
        <v>204</v>
      </c>
      <c r="B47" t="s">
        <v>201</v>
      </c>
      <c r="C47">
        <v>40</v>
      </c>
    </row>
    <row r="48" spans="1:3" x14ac:dyDescent="0.2">
      <c r="A48" t="s">
        <v>185</v>
      </c>
      <c r="B48" t="s">
        <v>201</v>
      </c>
      <c r="C48">
        <v>40</v>
      </c>
    </row>
    <row r="49" spans="1:3" x14ac:dyDescent="0.2">
      <c r="A49" t="s">
        <v>192</v>
      </c>
      <c r="B49" t="s">
        <v>201</v>
      </c>
      <c r="C49">
        <v>40</v>
      </c>
    </row>
    <row r="50" spans="1:3" x14ac:dyDescent="0.2">
      <c r="A50" t="s">
        <v>187</v>
      </c>
      <c r="B50" t="s">
        <v>201</v>
      </c>
      <c r="C50">
        <v>40</v>
      </c>
    </row>
    <row r="51" spans="1:3" x14ac:dyDescent="0.2">
      <c r="A51" t="s">
        <v>202</v>
      </c>
      <c r="B51" t="s">
        <v>201</v>
      </c>
      <c r="C51">
        <v>40</v>
      </c>
    </row>
    <row r="52" spans="1:3" x14ac:dyDescent="0.2">
      <c r="A52" t="s">
        <v>207</v>
      </c>
      <c r="B52" t="s">
        <v>201</v>
      </c>
      <c r="C52">
        <v>40</v>
      </c>
    </row>
    <row r="53" spans="1:3" x14ac:dyDescent="0.2">
      <c r="A53" t="s">
        <v>208</v>
      </c>
      <c r="B53" t="s">
        <v>201</v>
      </c>
      <c r="C53">
        <v>40</v>
      </c>
    </row>
    <row r="54" spans="1:3" x14ac:dyDescent="0.2">
      <c r="A54" t="s">
        <v>205</v>
      </c>
      <c r="B54" t="s">
        <v>201</v>
      </c>
      <c r="C54">
        <v>40</v>
      </c>
    </row>
    <row r="55" spans="1:3" x14ac:dyDescent="0.2">
      <c r="A55" t="s">
        <v>189</v>
      </c>
      <c r="B55" t="s">
        <v>203</v>
      </c>
      <c r="C55">
        <v>40</v>
      </c>
    </row>
    <row r="56" spans="1:3" x14ac:dyDescent="0.2">
      <c r="A56" t="s">
        <v>206</v>
      </c>
      <c r="B56" t="s">
        <v>203</v>
      </c>
      <c r="C56">
        <v>40</v>
      </c>
    </row>
    <row r="57" spans="1:3" x14ac:dyDescent="0.2">
      <c r="A57" t="s">
        <v>204</v>
      </c>
      <c r="B57" t="s">
        <v>203</v>
      </c>
      <c r="C57">
        <v>40</v>
      </c>
    </row>
    <row r="58" spans="1:3" x14ac:dyDescent="0.2">
      <c r="A58" t="s">
        <v>192</v>
      </c>
      <c r="B58" t="s">
        <v>203</v>
      </c>
      <c r="C58">
        <v>40</v>
      </c>
    </row>
    <row r="59" spans="1:3" x14ac:dyDescent="0.2">
      <c r="A59" t="s">
        <v>207</v>
      </c>
      <c r="B59" t="s">
        <v>203</v>
      </c>
      <c r="C59">
        <v>40</v>
      </c>
    </row>
    <row r="60" spans="1:3" x14ac:dyDescent="0.2">
      <c r="A60" t="s">
        <v>208</v>
      </c>
      <c r="B60" t="s">
        <v>203</v>
      </c>
      <c r="C60">
        <v>40</v>
      </c>
    </row>
    <row r="61" spans="1:3" x14ac:dyDescent="0.2">
      <c r="A61" t="s">
        <v>205</v>
      </c>
      <c r="B61" t="s">
        <v>203</v>
      </c>
      <c r="C61">
        <v>40</v>
      </c>
    </row>
    <row r="62" spans="1:3" x14ac:dyDescent="0.2">
      <c r="A62" t="s">
        <v>28</v>
      </c>
      <c r="B62" t="s">
        <v>29</v>
      </c>
      <c r="C62">
        <v>40</v>
      </c>
    </row>
    <row r="63" spans="1:3" x14ac:dyDescent="0.2">
      <c r="A63" t="s">
        <v>30</v>
      </c>
      <c r="B63" t="s">
        <v>29</v>
      </c>
      <c r="C63">
        <v>40</v>
      </c>
    </row>
    <row r="64" spans="1:3" x14ac:dyDescent="0.2">
      <c r="A64" t="s">
        <v>27</v>
      </c>
      <c r="B64" t="s">
        <v>29</v>
      </c>
      <c r="C64">
        <v>40</v>
      </c>
    </row>
    <row r="65" spans="1:3" x14ac:dyDescent="0.2">
      <c r="A65" t="s">
        <v>33</v>
      </c>
      <c r="B65" t="s">
        <v>28</v>
      </c>
      <c r="C65">
        <v>40</v>
      </c>
    </row>
    <row r="66" spans="1:3" x14ac:dyDescent="0.2">
      <c r="A66" t="s">
        <v>27</v>
      </c>
      <c r="B66" t="s">
        <v>28</v>
      </c>
      <c r="C66">
        <v>40</v>
      </c>
    </row>
    <row r="67" spans="1:3" x14ac:dyDescent="0.2">
      <c r="A67" t="s">
        <v>189</v>
      </c>
      <c r="B67" t="s">
        <v>199</v>
      </c>
      <c r="C67">
        <v>40</v>
      </c>
    </row>
    <row r="68" spans="1:3" x14ac:dyDescent="0.2">
      <c r="A68" t="s">
        <v>201</v>
      </c>
      <c r="B68" t="s">
        <v>199</v>
      </c>
      <c r="C68">
        <v>40</v>
      </c>
    </row>
    <row r="69" spans="1:3" x14ac:dyDescent="0.2">
      <c r="A69" t="s">
        <v>203</v>
      </c>
      <c r="B69" t="s">
        <v>199</v>
      </c>
      <c r="C69">
        <v>40</v>
      </c>
    </row>
    <row r="70" spans="1:3" x14ac:dyDescent="0.2">
      <c r="A70" t="s">
        <v>206</v>
      </c>
      <c r="B70" t="s">
        <v>199</v>
      </c>
      <c r="C70">
        <v>40</v>
      </c>
    </row>
    <row r="71" spans="1:3" x14ac:dyDescent="0.2">
      <c r="A71" t="s">
        <v>204</v>
      </c>
      <c r="B71" t="s">
        <v>199</v>
      </c>
      <c r="C71">
        <v>40</v>
      </c>
    </row>
    <row r="72" spans="1:3" x14ac:dyDescent="0.2">
      <c r="A72" t="s">
        <v>185</v>
      </c>
      <c r="B72" t="s">
        <v>199</v>
      </c>
      <c r="C72">
        <v>40</v>
      </c>
    </row>
    <row r="73" spans="1:3" x14ac:dyDescent="0.2">
      <c r="A73" t="s">
        <v>192</v>
      </c>
      <c r="B73" t="s">
        <v>199</v>
      </c>
      <c r="C73">
        <v>40</v>
      </c>
    </row>
    <row r="74" spans="1:3" x14ac:dyDescent="0.2">
      <c r="A74" t="s">
        <v>187</v>
      </c>
      <c r="B74" t="s">
        <v>199</v>
      </c>
      <c r="C74">
        <v>40</v>
      </c>
    </row>
    <row r="75" spans="1:3" x14ac:dyDescent="0.2">
      <c r="A75" t="s">
        <v>202</v>
      </c>
      <c r="B75" t="s">
        <v>199</v>
      </c>
      <c r="C75">
        <v>40</v>
      </c>
    </row>
    <row r="76" spans="1:3" x14ac:dyDescent="0.2">
      <c r="A76" t="s">
        <v>207</v>
      </c>
      <c r="B76" t="s">
        <v>199</v>
      </c>
      <c r="C76">
        <v>40</v>
      </c>
    </row>
    <row r="77" spans="1:3" x14ac:dyDescent="0.2">
      <c r="A77" t="s">
        <v>208</v>
      </c>
      <c r="B77" t="s">
        <v>199</v>
      </c>
      <c r="C77">
        <v>40</v>
      </c>
    </row>
    <row r="78" spans="1:3" x14ac:dyDescent="0.2">
      <c r="A78" t="s">
        <v>205</v>
      </c>
      <c r="B78" t="s">
        <v>199</v>
      </c>
      <c r="C78">
        <v>40</v>
      </c>
    </row>
    <row r="79" spans="1:3" x14ac:dyDescent="0.2">
      <c r="A79" t="s">
        <v>198</v>
      </c>
      <c r="B79" t="s">
        <v>15</v>
      </c>
      <c r="C79">
        <v>40</v>
      </c>
    </row>
    <row r="80" spans="1:3" x14ac:dyDescent="0.2">
      <c r="A80" t="s">
        <v>35</v>
      </c>
      <c r="B80" t="s">
        <v>15</v>
      </c>
      <c r="C80">
        <v>40</v>
      </c>
    </row>
    <row r="81" spans="1:3" x14ac:dyDescent="0.2">
      <c r="A81" t="s">
        <v>10</v>
      </c>
      <c r="B81" t="s">
        <v>15</v>
      </c>
      <c r="C81">
        <v>40</v>
      </c>
    </row>
    <row r="82" spans="1:3" x14ac:dyDescent="0.2">
      <c r="A82" t="s">
        <v>17</v>
      </c>
      <c r="B82" t="s">
        <v>15</v>
      </c>
      <c r="C82">
        <v>40</v>
      </c>
    </row>
    <row r="83" spans="1:3" x14ac:dyDescent="0.2">
      <c r="A83" t="s">
        <v>25</v>
      </c>
      <c r="B83" t="s">
        <v>8</v>
      </c>
      <c r="C83">
        <v>40</v>
      </c>
    </row>
    <row r="84" spans="1:3" x14ac:dyDescent="0.2">
      <c r="A84" t="s">
        <v>15</v>
      </c>
      <c r="B84" t="s">
        <v>8</v>
      </c>
      <c r="C84">
        <v>40</v>
      </c>
    </row>
    <row r="85" spans="1:3" x14ac:dyDescent="0.2">
      <c r="A85" t="s">
        <v>206</v>
      </c>
      <c r="B85" t="s">
        <v>8</v>
      </c>
      <c r="C85">
        <v>40</v>
      </c>
    </row>
    <row r="86" spans="1:3" x14ac:dyDescent="0.2">
      <c r="A86" t="s">
        <v>17</v>
      </c>
      <c r="B86" t="s">
        <v>8</v>
      </c>
      <c r="C86">
        <v>40</v>
      </c>
    </row>
    <row r="87" spans="1:3" x14ac:dyDescent="0.2">
      <c r="A87" t="s">
        <v>18</v>
      </c>
      <c r="B87" t="s">
        <v>8</v>
      </c>
      <c r="C87">
        <v>40</v>
      </c>
    </row>
    <row r="88" spans="1:3" x14ac:dyDescent="0.2">
      <c r="A88" t="s">
        <v>26</v>
      </c>
      <c r="B88" t="s">
        <v>8</v>
      </c>
      <c r="C88">
        <v>40</v>
      </c>
    </row>
    <row r="89" spans="1:3" x14ac:dyDescent="0.2">
      <c r="A89" t="s">
        <v>23</v>
      </c>
      <c r="B89" t="s">
        <v>8</v>
      </c>
      <c r="C89">
        <v>40</v>
      </c>
    </row>
    <row r="90" spans="1:3" x14ac:dyDescent="0.2">
      <c r="A90" t="s">
        <v>27</v>
      </c>
      <c r="B90" t="s">
        <v>8</v>
      </c>
      <c r="C90">
        <v>40</v>
      </c>
    </row>
    <row r="91" spans="1:3" x14ac:dyDescent="0.2">
      <c r="A91" t="s">
        <v>201</v>
      </c>
      <c r="B91" t="s">
        <v>198</v>
      </c>
      <c r="C91">
        <v>40</v>
      </c>
    </row>
    <row r="92" spans="1:3" x14ac:dyDescent="0.2">
      <c r="A92" t="s">
        <v>203</v>
      </c>
      <c r="B92" t="s">
        <v>198</v>
      </c>
      <c r="C92">
        <v>40</v>
      </c>
    </row>
    <row r="93" spans="1:3" x14ac:dyDescent="0.2">
      <c r="A93" t="s">
        <v>199</v>
      </c>
      <c r="B93" t="s">
        <v>198</v>
      </c>
      <c r="C93">
        <v>40</v>
      </c>
    </row>
    <row r="94" spans="1:3" x14ac:dyDescent="0.2">
      <c r="A94" t="s">
        <v>185</v>
      </c>
      <c r="B94" t="s">
        <v>198</v>
      </c>
      <c r="C94">
        <v>40</v>
      </c>
    </row>
    <row r="95" spans="1:3" x14ac:dyDescent="0.2">
      <c r="A95" t="s">
        <v>35</v>
      </c>
      <c r="B95" t="s">
        <v>198</v>
      </c>
      <c r="C95">
        <v>40</v>
      </c>
    </row>
    <row r="96" spans="1:3" x14ac:dyDescent="0.2">
      <c r="A96" t="s">
        <v>200</v>
      </c>
      <c r="B96" t="s">
        <v>198</v>
      </c>
      <c r="C96">
        <v>40</v>
      </c>
    </row>
    <row r="97" spans="1:3" x14ac:dyDescent="0.2">
      <c r="A97" t="s">
        <v>18</v>
      </c>
      <c r="B97" t="s">
        <v>198</v>
      </c>
      <c r="C97">
        <v>40</v>
      </c>
    </row>
    <row r="98" spans="1:3" x14ac:dyDescent="0.2">
      <c r="A98" t="s">
        <v>26</v>
      </c>
      <c r="B98" t="s">
        <v>198</v>
      </c>
      <c r="C98">
        <v>40</v>
      </c>
    </row>
    <row r="99" spans="1:3" x14ac:dyDescent="0.2">
      <c r="A99" t="s">
        <v>38</v>
      </c>
      <c r="B99" t="s">
        <v>198</v>
      </c>
      <c r="C99">
        <v>40</v>
      </c>
    </row>
    <row r="100" spans="1:3" x14ac:dyDescent="0.2">
      <c r="A100" t="s">
        <v>187</v>
      </c>
      <c r="B100" t="s">
        <v>198</v>
      </c>
      <c r="C100">
        <v>40</v>
      </c>
    </row>
    <row r="101" spans="1:3" x14ac:dyDescent="0.2">
      <c r="A101" t="s">
        <v>202</v>
      </c>
      <c r="B101" t="s">
        <v>198</v>
      </c>
      <c r="C101">
        <v>40</v>
      </c>
    </row>
    <row r="102" spans="1:3" x14ac:dyDescent="0.2">
      <c r="A102" t="s">
        <v>10</v>
      </c>
      <c r="B102" t="s">
        <v>19</v>
      </c>
      <c r="C102">
        <v>40</v>
      </c>
    </row>
    <row r="103" spans="1:3" x14ac:dyDescent="0.2">
      <c r="A103" t="s">
        <v>21</v>
      </c>
      <c r="B103" t="s">
        <v>19</v>
      </c>
      <c r="C103">
        <v>40</v>
      </c>
    </row>
    <row r="104" spans="1:3" x14ac:dyDescent="0.2">
      <c r="A104" t="s">
        <v>192</v>
      </c>
      <c r="B104" t="s">
        <v>206</v>
      </c>
      <c r="C104">
        <v>40</v>
      </c>
    </row>
    <row r="105" spans="1:3" x14ac:dyDescent="0.2">
      <c r="A105" t="s">
        <v>207</v>
      </c>
      <c r="B105" t="s">
        <v>206</v>
      </c>
      <c r="C105">
        <v>40</v>
      </c>
    </row>
    <row r="106" spans="1:3" x14ac:dyDescent="0.2">
      <c r="A106" t="s">
        <v>208</v>
      </c>
      <c r="B106" t="s">
        <v>206</v>
      </c>
      <c r="C106">
        <v>40</v>
      </c>
    </row>
    <row r="107" spans="1:3" x14ac:dyDescent="0.2">
      <c r="A107" t="s">
        <v>205</v>
      </c>
      <c r="B107" t="s">
        <v>206</v>
      </c>
      <c r="C107">
        <v>40</v>
      </c>
    </row>
    <row r="108" spans="1:3" x14ac:dyDescent="0.2">
      <c r="A108" t="s">
        <v>206</v>
      </c>
      <c r="B108" t="s">
        <v>204</v>
      </c>
      <c r="C108">
        <v>40</v>
      </c>
    </row>
    <row r="109" spans="1:3" x14ac:dyDescent="0.2">
      <c r="A109" t="s">
        <v>192</v>
      </c>
      <c r="B109" t="s">
        <v>204</v>
      </c>
      <c r="C109">
        <v>40</v>
      </c>
    </row>
    <row r="110" spans="1:3" x14ac:dyDescent="0.2">
      <c r="A110" t="s">
        <v>207</v>
      </c>
      <c r="B110" t="s">
        <v>204</v>
      </c>
      <c r="C110">
        <v>40</v>
      </c>
    </row>
    <row r="111" spans="1:3" x14ac:dyDescent="0.2">
      <c r="A111" t="s">
        <v>208</v>
      </c>
      <c r="B111" t="s">
        <v>204</v>
      </c>
      <c r="C111">
        <v>40</v>
      </c>
    </row>
    <row r="112" spans="1:3" x14ac:dyDescent="0.2">
      <c r="A112" t="s">
        <v>205</v>
      </c>
      <c r="B112" t="s">
        <v>204</v>
      </c>
      <c r="C112">
        <v>40</v>
      </c>
    </row>
    <row r="113" spans="1:3" x14ac:dyDescent="0.2">
      <c r="A113" t="s">
        <v>189</v>
      </c>
      <c r="B113" t="s">
        <v>185</v>
      </c>
      <c r="C113">
        <v>40</v>
      </c>
    </row>
    <row r="114" spans="1:3" x14ac:dyDescent="0.2">
      <c r="A114" t="s">
        <v>203</v>
      </c>
      <c r="B114" t="s">
        <v>185</v>
      </c>
      <c r="C114">
        <v>40</v>
      </c>
    </row>
    <row r="115" spans="1:3" x14ac:dyDescent="0.2">
      <c r="A115" t="s">
        <v>206</v>
      </c>
      <c r="B115" t="s">
        <v>185</v>
      </c>
      <c r="C115">
        <v>40</v>
      </c>
    </row>
    <row r="116" spans="1:3" x14ac:dyDescent="0.2">
      <c r="A116" t="s">
        <v>204</v>
      </c>
      <c r="B116" t="s">
        <v>185</v>
      </c>
      <c r="C116">
        <v>40</v>
      </c>
    </row>
    <row r="117" spans="1:3" x14ac:dyDescent="0.2">
      <c r="A117" t="s">
        <v>192</v>
      </c>
      <c r="B117" t="s">
        <v>185</v>
      </c>
      <c r="C117">
        <v>40</v>
      </c>
    </row>
    <row r="118" spans="1:3" x14ac:dyDescent="0.2">
      <c r="A118" t="s">
        <v>187</v>
      </c>
      <c r="B118" t="s">
        <v>185</v>
      </c>
      <c r="C118">
        <v>40</v>
      </c>
    </row>
    <row r="119" spans="1:3" x14ac:dyDescent="0.2">
      <c r="A119" t="s">
        <v>202</v>
      </c>
      <c r="B119" t="s">
        <v>185</v>
      </c>
      <c r="C119">
        <v>40</v>
      </c>
    </row>
    <row r="120" spans="1:3" x14ac:dyDescent="0.2">
      <c r="A120" t="s">
        <v>207</v>
      </c>
      <c r="B120" t="s">
        <v>185</v>
      </c>
      <c r="C120">
        <v>40</v>
      </c>
    </row>
    <row r="121" spans="1:3" x14ac:dyDescent="0.2">
      <c r="A121" t="s">
        <v>208</v>
      </c>
      <c r="B121" t="s">
        <v>185</v>
      </c>
      <c r="C121">
        <v>40</v>
      </c>
    </row>
    <row r="122" spans="1:3" x14ac:dyDescent="0.2">
      <c r="A122" t="s">
        <v>205</v>
      </c>
      <c r="B122" t="s">
        <v>185</v>
      </c>
      <c r="C122">
        <v>40</v>
      </c>
    </row>
    <row r="123" spans="1:3" x14ac:dyDescent="0.2">
      <c r="A123" t="s">
        <v>22</v>
      </c>
      <c r="B123" t="s">
        <v>9</v>
      </c>
      <c r="C123">
        <v>40</v>
      </c>
    </row>
    <row r="124" spans="1:3" x14ac:dyDescent="0.2">
      <c r="A124" t="s">
        <v>14</v>
      </c>
      <c r="B124" t="s">
        <v>9</v>
      </c>
      <c r="C124">
        <v>40</v>
      </c>
    </row>
    <row r="125" spans="1:3" x14ac:dyDescent="0.2">
      <c r="A125" t="s">
        <v>24</v>
      </c>
      <c r="B125" t="s">
        <v>9</v>
      </c>
      <c r="C125">
        <v>40</v>
      </c>
    </row>
    <row r="126" spans="1:3" x14ac:dyDescent="0.2">
      <c r="A126" t="s">
        <v>11</v>
      </c>
      <c r="B126" t="s">
        <v>9</v>
      </c>
      <c r="C126">
        <v>40</v>
      </c>
    </row>
    <row r="127" spans="1:3" x14ac:dyDescent="0.2">
      <c r="A127" t="s">
        <v>11</v>
      </c>
      <c r="B127" t="s">
        <v>10</v>
      </c>
      <c r="C127">
        <v>40</v>
      </c>
    </row>
    <row r="128" spans="1:3" x14ac:dyDescent="0.2">
      <c r="A128" t="s">
        <v>27</v>
      </c>
      <c r="B128" t="s">
        <v>30</v>
      </c>
      <c r="C128">
        <v>40</v>
      </c>
    </row>
    <row r="129" spans="1:3" x14ac:dyDescent="0.2">
      <c r="A129" t="s">
        <v>30</v>
      </c>
      <c r="B129" t="s">
        <v>36</v>
      </c>
      <c r="C129">
        <v>40</v>
      </c>
    </row>
    <row r="130" spans="1:3" x14ac:dyDescent="0.2">
      <c r="A130" t="s">
        <v>23</v>
      </c>
      <c r="B130" t="s">
        <v>36</v>
      </c>
      <c r="C130">
        <v>40</v>
      </c>
    </row>
    <row r="131" spans="1:3" x14ac:dyDescent="0.2">
      <c r="A131" t="s">
        <v>27</v>
      </c>
      <c r="B131" t="s">
        <v>36</v>
      </c>
      <c r="C131">
        <v>40</v>
      </c>
    </row>
    <row r="132" spans="1:3" x14ac:dyDescent="0.2">
      <c r="A132" t="s">
        <v>14</v>
      </c>
      <c r="B132" t="s">
        <v>21</v>
      </c>
      <c r="C132">
        <v>40</v>
      </c>
    </row>
    <row r="133" spans="1:3" x14ac:dyDescent="0.2">
      <c r="A133" t="s">
        <v>189</v>
      </c>
      <c r="B133" t="s">
        <v>200</v>
      </c>
      <c r="C133">
        <v>40</v>
      </c>
    </row>
    <row r="134" spans="1:3" x14ac:dyDescent="0.2">
      <c r="A134" t="s">
        <v>201</v>
      </c>
      <c r="B134" t="s">
        <v>200</v>
      </c>
      <c r="C134">
        <v>40</v>
      </c>
    </row>
    <row r="135" spans="1:3" x14ac:dyDescent="0.2">
      <c r="A135" t="s">
        <v>203</v>
      </c>
      <c r="B135" t="s">
        <v>200</v>
      </c>
      <c r="C135">
        <v>40</v>
      </c>
    </row>
    <row r="136" spans="1:3" x14ac:dyDescent="0.2">
      <c r="A136" t="s">
        <v>199</v>
      </c>
      <c r="B136" t="s">
        <v>200</v>
      </c>
      <c r="C136">
        <v>40</v>
      </c>
    </row>
    <row r="137" spans="1:3" x14ac:dyDescent="0.2">
      <c r="A137" t="s">
        <v>206</v>
      </c>
      <c r="B137" t="s">
        <v>200</v>
      </c>
      <c r="C137">
        <v>40</v>
      </c>
    </row>
    <row r="138" spans="1:3" x14ac:dyDescent="0.2">
      <c r="A138" t="s">
        <v>204</v>
      </c>
      <c r="B138" t="s">
        <v>200</v>
      </c>
      <c r="C138">
        <v>40</v>
      </c>
    </row>
    <row r="139" spans="1:3" x14ac:dyDescent="0.2">
      <c r="A139" t="s">
        <v>185</v>
      </c>
      <c r="B139" t="s">
        <v>200</v>
      </c>
      <c r="C139">
        <v>40</v>
      </c>
    </row>
    <row r="140" spans="1:3" x14ac:dyDescent="0.2">
      <c r="A140" t="s">
        <v>192</v>
      </c>
      <c r="B140" t="s">
        <v>200</v>
      </c>
      <c r="C140">
        <v>40</v>
      </c>
    </row>
    <row r="141" spans="1:3" x14ac:dyDescent="0.2">
      <c r="A141" t="s">
        <v>187</v>
      </c>
      <c r="B141" t="s">
        <v>200</v>
      </c>
      <c r="C141">
        <v>40</v>
      </c>
    </row>
    <row r="142" spans="1:3" x14ac:dyDescent="0.2">
      <c r="A142" t="s">
        <v>202</v>
      </c>
      <c r="B142" t="s">
        <v>200</v>
      </c>
      <c r="C142">
        <v>40</v>
      </c>
    </row>
    <row r="143" spans="1:3" x14ac:dyDescent="0.2">
      <c r="A143" t="s">
        <v>207</v>
      </c>
      <c r="B143" t="s">
        <v>200</v>
      </c>
      <c r="C143">
        <v>40</v>
      </c>
    </row>
    <row r="144" spans="1:3" x14ac:dyDescent="0.2">
      <c r="A144" t="s">
        <v>208</v>
      </c>
      <c r="B144" t="s">
        <v>200</v>
      </c>
      <c r="C144">
        <v>40</v>
      </c>
    </row>
    <row r="145" spans="1:3" x14ac:dyDescent="0.2">
      <c r="A145" t="s">
        <v>205</v>
      </c>
      <c r="B145" t="s">
        <v>200</v>
      </c>
      <c r="C145">
        <v>40</v>
      </c>
    </row>
    <row r="146" spans="1:3" x14ac:dyDescent="0.2">
      <c r="A146" t="s">
        <v>189</v>
      </c>
      <c r="B146" t="s">
        <v>18</v>
      </c>
      <c r="C146">
        <v>40</v>
      </c>
    </row>
    <row r="147" spans="1:3" x14ac:dyDescent="0.2">
      <c r="A147" t="s">
        <v>206</v>
      </c>
      <c r="B147" t="s">
        <v>18</v>
      </c>
      <c r="C147">
        <v>40</v>
      </c>
    </row>
    <row r="148" spans="1:3" x14ac:dyDescent="0.2">
      <c r="A148" t="s">
        <v>204</v>
      </c>
      <c r="B148" t="s">
        <v>18</v>
      </c>
      <c r="C148">
        <v>40</v>
      </c>
    </row>
    <row r="149" spans="1:3" x14ac:dyDescent="0.2">
      <c r="A149" t="s">
        <v>26</v>
      </c>
      <c r="B149" t="s">
        <v>18</v>
      </c>
      <c r="C149">
        <v>40</v>
      </c>
    </row>
    <row r="150" spans="1:3" x14ac:dyDescent="0.2">
      <c r="A150" t="s">
        <v>26</v>
      </c>
      <c r="B150" t="s">
        <v>37</v>
      </c>
      <c r="C150">
        <v>40</v>
      </c>
    </row>
    <row r="151" spans="1:3" x14ac:dyDescent="0.2">
      <c r="A151" t="s">
        <v>39</v>
      </c>
      <c r="B151" t="s">
        <v>37</v>
      </c>
      <c r="C151">
        <v>40</v>
      </c>
    </row>
    <row r="152" spans="1:3" x14ac:dyDescent="0.2">
      <c r="A152" t="s">
        <v>38</v>
      </c>
      <c r="B152" t="s">
        <v>37</v>
      </c>
      <c r="C152">
        <v>40</v>
      </c>
    </row>
    <row r="153" spans="1:3" x14ac:dyDescent="0.2">
      <c r="A153" t="s">
        <v>27</v>
      </c>
      <c r="B153" t="s">
        <v>37</v>
      </c>
      <c r="C153">
        <v>40</v>
      </c>
    </row>
    <row r="154" spans="1:3" x14ac:dyDescent="0.2">
      <c r="A154" t="s">
        <v>38</v>
      </c>
      <c r="B154" t="s">
        <v>26</v>
      </c>
      <c r="C154">
        <v>40</v>
      </c>
    </row>
    <row r="155" spans="1:3" x14ac:dyDescent="0.2">
      <c r="A155" t="s">
        <v>207</v>
      </c>
      <c r="B155" t="s">
        <v>26</v>
      </c>
      <c r="C155">
        <v>40</v>
      </c>
    </row>
    <row r="156" spans="1:3" x14ac:dyDescent="0.2">
      <c r="A156" t="s">
        <v>208</v>
      </c>
      <c r="B156" t="s">
        <v>26</v>
      </c>
      <c r="C156">
        <v>40</v>
      </c>
    </row>
    <row r="157" spans="1:3" x14ac:dyDescent="0.2">
      <c r="A157" t="s">
        <v>205</v>
      </c>
      <c r="B157" t="s">
        <v>26</v>
      </c>
      <c r="C157">
        <v>40</v>
      </c>
    </row>
    <row r="158" spans="1:3" x14ac:dyDescent="0.2">
      <c r="A158" t="s">
        <v>33</v>
      </c>
      <c r="B158" t="s">
        <v>39</v>
      </c>
      <c r="C158">
        <v>40</v>
      </c>
    </row>
    <row r="159" spans="1:3" x14ac:dyDescent="0.2">
      <c r="A159" t="s">
        <v>38</v>
      </c>
      <c r="B159" t="s">
        <v>39</v>
      </c>
      <c r="C159">
        <v>40</v>
      </c>
    </row>
    <row r="160" spans="1:3" x14ac:dyDescent="0.2">
      <c r="A160" t="s">
        <v>27</v>
      </c>
      <c r="B160" t="s">
        <v>39</v>
      </c>
      <c r="C160">
        <v>40</v>
      </c>
    </row>
    <row r="161" spans="1:3" x14ac:dyDescent="0.2">
      <c r="A161" t="s">
        <v>27</v>
      </c>
      <c r="B161" t="s">
        <v>33</v>
      </c>
      <c r="C161">
        <v>40</v>
      </c>
    </row>
    <row r="162" spans="1:3" x14ac:dyDescent="0.2">
      <c r="A162" t="s">
        <v>207</v>
      </c>
      <c r="B162" t="s">
        <v>192</v>
      </c>
      <c r="C162">
        <v>40</v>
      </c>
    </row>
    <row r="163" spans="1:3" x14ac:dyDescent="0.2">
      <c r="A163" t="s">
        <v>208</v>
      </c>
      <c r="B163" t="s">
        <v>192</v>
      </c>
      <c r="C163">
        <v>40</v>
      </c>
    </row>
    <row r="164" spans="1:3" x14ac:dyDescent="0.2">
      <c r="A164" t="s">
        <v>205</v>
      </c>
      <c r="B164" t="s">
        <v>192</v>
      </c>
      <c r="C164">
        <v>40</v>
      </c>
    </row>
    <row r="165" spans="1:3" x14ac:dyDescent="0.2">
      <c r="A165" t="s">
        <v>189</v>
      </c>
      <c r="B165" t="s">
        <v>187</v>
      </c>
      <c r="C165">
        <v>40</v>
      </c>
    </row>
    <row r="166" spans="1:3" x14ac:dyDescent="0.2">
      <c r="A166" t="s">
        <v>203</v>
      </c>
      <c r="B166" t="s">
        <v>187</v>
      </c>
      <c r="C166">
        <v>40</v>
      </c>
    </row>
    <row r="167" spans="1:3" x14ac:dyDescent="0.2">
      <c r="A167" t="s">
        <v>206</v>
      </c>
      <c r="B167" t="s">
        <v>187</v>
      </c>
      <c r="C167">
        <v>40</v>
      </c>
    </row>
    <row r="168" spans="1:3" x14ac:dyDescent="0.2">
      <c r="A168" t="s">
        <v>204</v>
      </c>
      <c r="B168" t="s">
        <v>187</v>
      </c>
      <c r="C168">
        <v>40</v>
      </c>
    </row>
    <row r="169" spans="1:3" x14ac:dyDescent="0.2">
      <c r="A169" t="s">
        <v>192</v>
      </c>
      <c r="B169" t="s">
        <v>187</v>
      </c>
      <c r="C169">
        <v>40</v>
      </c>
    </row>
    <row r="170" spans="1:3" x14ac:dyDescent="0.2">
      <c r="A170" t="s">
        <v>207</v>
      </c>
      <c r="B170" t="s">
        <v>187</v>
      </c>
      <c r="C170">
        <v>40</v>
      </c>
    </row>
    <row r="171" spans="1:3" x14ac:dyDescent="0.2">
      <c r="A171" t="s">
        <v>208</v>
      </c>
      <c r="B171" t="s">
        <v>187</v>
      </c>
      <c r="C171">
        <v>40</v>
      </c>
    </row>
    <row r="172" spans="1:3" x14ac:dyDescent="0.2">
      <c r="A172" t="s">
        <v>205</v>
      </c>
      <c r="B172" t="s">
        <v>187</v>
      </c>
      <c r="C172">
        <v>40</v>
      </c>
    </row>
    <row r="173" spans="1:3" x14ac:dyDescent="0.2">
      <c r="A173" t="s">
        <v>189</v>
      </c>
      <c r="B173" t="s">
        <v>202</v>
      </c>
      <c r="C173">
        <v>40</v>
      </c>
    </row>
    <row r="174" spans="1:3" x14ac:dyDescent="0.2">
      <c r="A174" t="s">
        <v>203</v>
      </c>
      <c r="B174" t="s">
        <v>202</v>
      </c>
      <c r="C174">
        <v>40</v>
      </c>
    </row>
    <row r="175" spans="1:3" x14ac:dyDescent="0.2">
      <c r="A175" t="s">
        <v>206</v>
      </c>
      <c r="B175" t="s">
        <v>202</v>
      </c>
      <c r="C175">
        <v>40</v>
      </c>
    </row>
    <row r="176" spans="1:3" x14ac:dyDescent="0.2">
      <c r="A176" t="s">
        <v>204</v>
      </c>
      <c r="B176" t="s">
        <v>202</v>
      </c>
      <c r="C176">
        <v>40</v>
      </c>
    </row>
    <row r="177" spans="1:3" x14ac:dyDescent="0.2">
      <c r="A177" t="s">
        <v>192</v>
      </c>
      <c r="B177" t="s">
        <v>202</v>
      </c>
      <c r="C177">
        <v>40</v>
      </c>
    </row>
    <row r="178" spans="1:3" x14ac:dyDescent="0.2">
      <c r="A178" t="s">
        <v>187</v>
      </c>
      <c r="B178" t="s">
        <v>202</v>
      </c>
      <c r="C178">
        <v>40</v>
      </c>
    </row>
    <row r="179" spans="1:3" x14ac:dyDescent="0.2">
      <c r="A179" t="s">
        <v>207</v>
      </c>
      <c r="B179" t="s">
        <v>202</v>
      </c>
      <c r="C179">
        <v>40</v>
      </c>
    </row>
    <row r="180" spans="1:3" x14ac:dyDescent="0.2">
      <c r="A180" t="s">
        <v>208</v>
      </c>
      <c r="B180" t="s">
        <v>202</v>
      </c>
      <c r="C180">
        <v>40</v>
      </c>
    </row>
    <row r="181" spans="1:3" x14ac:dyDescent="0.2">
      <c r="A181" t="s">
        <v>205</v>
      </c>
      <c r="B181" t="s">
        <v>202</v>
      </c>
      <c r="C181">
        <v>40</v>
      </c>
    </row>
    <row r="182" spans="1:3" x14ac:dyDescent="0.2">
      <c r="A182" t="s">
        <v>24</v>
      </c>
      <c r="B182" t="s">
        <v>23</v>
      </c>
      <c r="C182">
        <v>40</v>
      </c>
    </row>
    <row r="183" spans="1:3" x14ac:dyDescent="0.2">
      <c r="A183" t="s">
        <v>27</v>
      </c>
      <c r="B183" t="s">
        <v>23</v>
      </c>
      <c r="C183">
        <v>40</v>
      </c>
    </row>
    <row r="184" spans="1:3" x14ac:dyDescent="0.2">
      <c r="A184" t="s">
        <v>14</v>
      </c>
      <c r="B184" t="s">
        <v>22</v>
      </c>
      <c r="C184">
        <v>40</v>
      </c>
    </row>
    <row r="185" spans="1:3" x14ac:dyDescent="0.2">
      <c r="A185" t="s">
        <v>208</v>
      </c>
      <c r="B185" t="s">
        <v>207</v>
      </c>
      <c r="C185">
        <v>40</v>
      </c>
    </row>
    <row r="186" spans="1:3" x14ac:dyDescent="0.2">
      <c r="A186" t="s">
        <v>15</v>
      </c>
      <c r="B186" t="s">
        <v>31</v>
      </c>
      <c r="C186">
        <v>40</v>
      </c>
    </row>
    <row r="187" spans="1:3" x14ac:dyDescent="0.2">
      <c r="A187" t="s">
        <v>35</v>
      </c>
      <c r="B187" t="s">
        <v>31</v>
      </c>
      <c r="C187">
        <v>40</v>
      </c>
    </row>
    <row r="188" spans="1:3" x14ac:dyDescent="0.2">
      <c r="A188" t="s">
        <v>32</v>
      </c>
      <c r="B188" t="s">
        <v>31</v>
      </c>
      <c r="C188">
        <v>40</v>
      </c>
    </row>
    <row r="189" spans="1:3" x14ac:dyDescent="0.2">
      <c r="A189" t="s">
        <v>15</v>
      </c>
      <c r="B189" t="s">
        <v>5</v>
      </c>
      <c r="C189">
        <v>40</v>
      </c>
    </row>
    <row r="190" spans="1:3" x14ac:dyDescent="0.2">
      <c r="A190" t="s">
        <v>8</v>
      </c>
      <c r="B190" t="s">
        <v>5</v>
      </c>
      <c r="C190">
        <v>40</v>
      </c>
    </row>
    <row r="191" spans="1:3" x14ac:dyDescent="0.2">
      <c r="A191" t="s">
        <v>10</v>
      </c>
      <c r="B191" t="s">
        <v>5</v>
      </c>
      <c r="C191">
        <v>40</v>
      </c>
    </row>
    <row r="192" spans="1:3" x14ac:dyDescent="0.2">
      <c r="A192" t="s">
        <v>207</v>
      </c>
      <c r="B192" t="s">
        <v>205</v>
      </c>
      <c r="C192">
        <v>40</v>
      </c>
    </row>
    <row r="193" spans="1:3" x14ac:dyDescent="0.2">
      <c r="A193" t="s">
        <v>208</v>
      </c>
      <c r="B193" t="s">
        <v>205</v>
      </c>
      <c r="C193">
        <v>40</v>
      </c>
    </row>
  </sheetData>
  <autoFilter ref="A1:C88" xr:uid="{F951B1BB-E02A-413F-988E-4E07A0E5FA19}"/>
  <pageMargins left="0.7" right="0.7" top="0.78740157499999996" bottom="0.78740157499999996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967323C0D5D438811C071A0F9DCC2" ma:contentTypeVersion="7" ma:contentTypeDescription="Create a new document." ma:contentTypeScope="" ma:versionID="353942b3c9e23ae229b89b5a23a9726c">
  <xsd:schema xmlns:xsd="http://www.w3.org/2001/XMLSchema" xmlns:xs="http://www.w3.org/2001/XMLSchema" xmlns:p="http://schemas.microsoft.com/office/2006/metadata/properties" xmlns:ns2="d8af0d66-b3db-4c81-87bc-15f9b72a49e2" xmlns:ns3="c1406b29-91bf-464c-9cd2-26ba5eb06139" targetNamespace="http://schemas.microsoft.com/office/2006/metadata/properties" ma:root="true" ma:fieldsID="9517eddca9b36023fd1bfdd1b7c5b54a" ns2:_="" ns3:_="">
    <xsd:import namespace="d8af0d66-b3db-4c81-87bc-15f9b72a49e2"/>
    <xsd:import namespace="c1406b29-91bf-464c-9cd2-26ba5eb06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f0d66-b3db-4c81-87bc-15f9b72a4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6b29-91bf-464c-9cd2-26ba5eb0613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a250c54-b404-42cf-b038-5d971d03d7f9}" ma:internalName="TaxCatchAll" ma:showField="CatchAllData" ma:web="c1406b29-91bf-464c-9cd2-26ba5eb06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af0d66-b3db-4c81-87bc-15f9b72a49e2">
      <Terms xmlns="http://schemas.microsoft.com/office/infopath/2007/PartnerControls"/>
    </lcf76f155ced4ddcb4097134ff3c332f>
    <TaxCatchAll xmlns="c1406b29-91bf-464c-9cd2-26ba5eb0613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F0435C-5A59-449A-884F-6FFF6571E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f0d66-b3db-4c81-87bc-15f9b72a49e2"/>
    <ds:schemaRef ds:uri="c1406b29-91bf-464c-9cd2-26ba5eb06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B06C48-A7A4-4E2D-A68E-635A76B160C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d8af0d66-b3db-4c81-87bc-15f9b72a49e2"/>
    <ds:schemaRef ds:uri="http://www.w3.org/XML/1998/namespace"/>
    <ds:schemaRef ds:uri="c1406b29-91bf-464c-9cd2-26ba5eb06139"/>
  </ds:schemaRefs>
</ds:datastoreItem>
</file>

<file path=customXml/itemProps3.xml><?xml version="1.0" encoding="utf-8"?>
<ds:datastoreItem xmlns:ds="http://schemas.openxmlformats.org/officeDocument/2006/customXml" ds:itemID="{088A3EF0-56C2-45AE-A076-2354C33E21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lineEfficiency</vt:lpstr>
      <vt:lpstr>MaxBuiltCapacity</vt:lpstr>
      <vt:lpstr>Length</vt:lpstr>
      <vt:lpstr>TypeCapitalCost</vt:lpstr>
      <vt:lpstr>TypeFixedOMCost</vt:lpstr>
      <vt:lpstr>InitialCapacity</vt:lpstr>
      <vt:lpstr>MaxInstallCapacityRaw</vt:lpstr>
      <vt:lpstr>Lifetime</vt:lpstr>
      <vt:lpstr>line</vt:lpstr>
      <vt:lpstr>line2</vt:lpstr>
    </vt:vector>
  </TitlesOfParts>
  <Manager/>
  <Company>Industrial Economics and Technology Management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Ozgu Turgut</dc:creator>
  <cp:keywords/>
  <dc:description/>
  <cp:lastModifiedBy>Microsoft Office User</cp:lastModifiedBy>
  <cp:revision/>
  <dcterms:created xsi:type="dcterms:W3CDTF">2018-02-19T14:02:31Z</dcterms:created>
  <dcterms:modified xsi:type="dcterms:W3CDTF">2023-03-15T10:33:56Z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0x010100E6F967323C0D5D438811C071A0F9DCC2</vt:lpwstr>
  </property>
  <property fmtid="{D5CDD505-2E9C-101B-9397-08002B2CF9AE}" pid="3" name="SaveCode">
    <vt:r8>265721619129180</vt:r8>
  </property>
</Properties>
</file>