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F10" i="1"/>
  <c r="D10"/>
  <c r="C9"/>
  <c r="B9"/>
  <c r="P7"/>
  <c r="P6"/>
  <c r="P5"/>
  <c r="G3"/>
  <c r="G7"/>
  <c r="I7" s="1"/>
  <c r="J7" s="1"/>
  <c r="K7" s="1"/>
  <c r="H7"/>
  <c r="M6"/>
  <c r="N6" s="1"/>
  <c r="O6" s="1"/>
  <c r="L7"/>
  <c r="M7" s="1"/>
  <c r="N7" s="1"/>
  <c r="O7" s="1"/>
  <c r="L6"/>
  <c r="L5"/>
  <c r="M5" s="1"/>
  <c r="N5" s="1"/>
  <c r="O5" s="1"/>
  <c r="G6"/>
  <c r="I6" s="1"/>
  <c r="J6" s="1"/>
  <c r="K6" s="1"/>
  <c r="F7"/>
  <c r="F6"/>
  <c r="F5"/>
  <c r="E7"/>
  <c r="E6"/>
  <c r="E5"/>
  <c r="F2"/>
  <c r="D7"/>
  <c r="C7"/>
  <c r="D6"/>
  <c r="D5"/>
  <c r="G5" l="1"/>
  <c r="I5" s="1"/>
  <c r="J5" s="1"/>
  <c r="K5" s="1"/>
</calcChain>
</file>

<file path=xl/sharedStrings.xml><?xml version="1.0" encoding="utf-8"?>
<sst xmlns="http://schemas.openxmlformats.org/spreadsheetml/2006/main" count="27" uniqueCount="21">
  <si>
    <t>Data</t>
  </si>
  <si>
    <t>GLD/USD</t>
  </si>
  <si>
    <t>USD/RUB</t>
  </si>
  <si>
    <t>GLD/RUB</t>
  </si>
  <si>
    <t>In Troy Ounce</t>
  </si>
  <si>
    <t>Troy Ounce in gramm</t>
  </si>
  <si>
    <t>In gramm</t>
  </si>
  <si>
    <t>Price</t>
  </si>
  <si>
    <t>+Chg in gld/usd</t>
  </si>
  <si>
    <t>d(GLD/RUB)</t>
  </si>
  <si>
    <t>Sensitivity = dy/dx</t>
  </si>
  <si>
    <t>Sensitivity gld/usd, %</t>
  </si>
  <si>
    <t>In Rub</t>
  </si>
  <si>
    <t>Sensitivity usd/rub, %</t>
  </si>
  <si>
    <t>+Chg in usd/rub</t>
  </si>
  <si>
    <t>Price Sensitivity-1</t>
  </si>
  <si>
    <t>Price Sensitivity-2</t>
  </si>
  <si>
    <t>In USD</t>
  </si>
  <si>
    <t>Sens RUB/Sens USD</t>
  </si>
  <si>
    <t>min*min</t>
  </si>
  <si>
    <t>min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</si>
</sst>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#,##0.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4" xfId="0" applyNumberFormat="1" applyBorder="1"/>
    <xf numFmtId="164" fontId="0" fillId="0" borderId="5" xfId="0" applyNumberFormat="1" applyBorder="1"/>
    <xf numFmtId="16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1" fillId="4" borderId="0" xfId="0" applyFont="1" applyFill="1"/>
    <xf numFmtId="49" fontId="0" fillId="0" borderId="0" xfId="0" applyNumberFormat="1" applyBorder="1"/>
    <xf numFmtId="0" fontId="1" fillId="3" borderId="1" xfId="0" applyFont="1" applyFill="1" applyBorder="1"/>
    <xf numFmtId="49" fontId="0" fillId="0" borderId="4" xfId="0" applyNumberFormat="1" applyBorder="1"/>
    <xf numFmtId="49" fontId="0" fillId="0" borderId="5" xfId="0" applyNumberFormat="1" applyBorder="1"/>
    <xf numFmtId="0" fontId="0" fillId="0" borderId="6" xfId="0" applyBorder="1"/>
    <xf numFmtId="0" fontId="0" fillId="0" borderId="1" xfId="0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1" fillId="0" borderId="2" xfId="0" applyFont="1" applyFill="1" applyBorder="1"/>
    <xf numFmtId="165" fontId="0" fillId="0" borderId="0" xfId="0" applyNumberFormat="1"/>
    <xf numFmtId="164" fontId="0" fillId="0" borderId="4" xfId="0" applyNumberFormat="1" applyBorder="1"/>
    <xf numFmtId="164" fontId="0" fillId="0" borderId="6" xfId="0" applyNumberFormat="1" applyBorder="1"/>
    <xf numFmtId="0" fontId="0" fillId="5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>
      <selection activeCell="F10" sqref="F10"/>
    </sheetView>
  </sheetViews>
  <sheetFormatPr defaultRowHeight="15"/>
  <cols>
    <col min="5" max="5" width="20" bestFit="1" customWidth="1"/>
    <col min="7" max="7" width="17" bestFit="1" customWidth="1"/>
    <col min="8" max="8" width="15.28515625" customWidth="1"/>
    <col min="10" max="10" width="11.42578125" bestFit="1" customWidth="1"/>
    <col min="11" max="11" width="20.28515625" bestFit="1" customWidth="1"/>
    <col min="12" max="14" width="20.28515625" customWidth="1"/>
    <col min="15" max="15" width="20.28515625" bestFit="1" customWidth="1"/>
    <col min="16" max="16" width="18.42578125" bestFit="1" customWidth="1"/>
    <col min="17" max="17" width="17.5703125" bestFit="1" customWidth="1"/>
  </cols>
  <sheetData>
    <row r="1" spans="1:17">
      <c r="A1" s="1" t="s">
        <v>7</v>
      </c>
      <c r="B1" s="2"/>
      <c r="C1" s="2"/>
      <c r="D1" s="2"/>
      <c r="E1" s="18"/>
      <c r="F1" s="3"/>
      <c r="G1" s="14" t="s">
        <v>15</v>
      </c>
      <c r="H1" s="23"/>
      <c r="I1" s="2"/>
      <c r="J1" s="2"/>
      <c r="K1" s="3"/>
      <c r="L1" s="14" t="s">
        <v>16</v>
      </c>
      <c r="M1" s="2"/>
      <c r="N1" s="2"/>
      <c r="O1" s="3"/>
      <c r="P1" t="s">
        <v>18</v>
      </c>
      <c r="Q1" s="12" t="s">
        <v>10</v>
      </c>
    </row>
    <row r="2" spans="1:17">
      <c r="A2" s="4"/>
      <c r="B2" s="5" t="s">
        <v>4</v>
      </c>
      <c r="C2" s="5"/>
      <c r="D2" s="5"/>
      <c r="E2" s="4" t="s">
        <v>5</v>
      </c>
      <c r="F2" s="6">
        <f>31.1034768</f>
        <v>31.103476799999999</v>
      </c>
      <c r="G2" s="4" t="s">
        <v>17</v>
      </c>
      <c r="H2" s="5"/>
      <c r="I2" s="5"/>
      <c r="J2" s="5"/>
      <c r="K2" s="6"/>
      <c r="L2" s="4" t="s">
        <v>12</v>
      </c>
      <c r="M2" s="5"/>
      <c r="N2" s="5"/>
      <c r="O2" s="6"/>
    </row>
    <row r="3" spans="1:17">
      <c r="A3" s="4"/>
      <c r="B3" s="5"/>
      <c r="C3" s="5"/>
      <c r="D3" s="5"/>
      <c r="E3" s="4" t="s">
        <v>6</v>
      </c>
      <c r="F3" s="6"/>
      <c r="G3" s="4">
        <f>1</f>
        <v>1</v>
      </c>
      <c r="H3" s="5"/>
      <c r="I3" s="5"/>
      <c r="J3" s="5"/>
      <c r="K3" s="6"/>
      <c r="L3" s="4">
        <v>1</v>
      </c>
      <c r="M3" s="5"/>
      <c r="N3" s="5"/>
      <c r="O3" s="6"/>
    </row>
    <row r="4" spans="1:17">
      <c r="A4" s="4" t="s">
        <v>0</v>
      </c>
      <c r="B4" s="5" t="s">
        <v>1</v>
      </c>
      <c r="C4" s="5" t="s">
        <v>2</v>
      </c>
      <c r="D4" s="27" t="s">
        <v>3</v>
      </c>
      <c r="E4" s="4" t="s">
        <v>1</v>
      </c>
      <c r="F4" s="6" t="s">
        <v>3</v>
      </c>
      <c r="G4" s="15" t="s">
        <v>8</v>
      </c>
      <c r="H4" s="5" t="s">
        <v>2</v>
      </c>
      <c r="I4" s="27" t="s">
        <v>3</v>
      </c>
      <c r="J4" s="13" t="s">
        <v>9</v>
      </c>
      <c r="K4" s="16" t="s">
        <v>11</v>
      </c>
      <c r="L4" s="15" t="s">
        <v>14</v>
      </c>
      <c r="M4" s="27" t="s">
        <v>3</v>
      </c>
      <c r="N4" s="13" t="s">
        <v>9</v>
      </c>
      <c r="O4" s="16" t="s">
        <v>13</v>
      </c>
    </row>
    <row r="5" spans="1:17">
      <c r="A5" s="7">
        <v>45207</v>
      </c>
      <c r="B5" s="5">
        <v>1813</v>
      </c>
      <c r="C5" s="5">
        <v>99</v>
      </c>
      <c r="D5" s="5">
        <f>B5*C5</f>
        <v>179487</v>
      </c>
      <c r="E5" s="25">
        <f>B5/$F$2</f>
        <v>58.289303528922531</v>
      </c>
      <c r="F5" s="8">
        <f>C5*E5</f>
        <v>5770.6410493633302</v>
      </c>
      <c r="G5" s="4">
        <f>B5+$G$3</f>
        <v>1814</v>
      </c>
      <c r="H5" s="5">
        <v>99</v>
      </c>
      <c r="I5" s="19">
        <f>G5*H5</f>
        <v>179586</v>
      </c>
      <c r="J5" s="5">
        <f>I5-D5</f>
        <v>99</v>
      </c>
      <c r="K5" s="21">
        <f>J5/$G$3*100</f>
        <v>9900</v>
      </c>
      <c r="L5" s="4">
        <f>C5+$L$3</f>
        <v>100</v>
      </c>
      <c r="M5" s="19">
        <f>L5*B5</f>
        <v>181300</v>
      </c>
      <c r="N5" s="5">
        <f>M5-D5</f>
        <v>1813</v>
      </c>
      <c r="O5" s="21">
        <f>(N5/$L$3)*100</f>
        <v>181300</v>
      </c>
      <c r="P5" s="24">
        <f>O5/K5</f>
        <v>18.313131313131311</v>
      </c>
    </row>
    <row r="6" spans="1:17">
      <c r="A6" s="7">
        <v>45243</v>
      </c>
      <c r="B6" s="5">
        <v>1927</v>
      </c>
      <c r="C6" s="5">
        <v>90</v>
      </c>
      <c r="D6" s="5">
        <f>B6*C6</f>
        <v>173430</v>
      </c>
      <c r="E6" s="25">
        <f>B6/$F$2</f>
        <v>61.954488637746117</v>
      </c>
      <c r="F6" s="8">
        <f>C6*E6</f>
        <v>5575.9039773971508</v>
      </c>
      <c r="G6" s="4">
        <f>B6+$G$3</f>
        <v>1928</v>
      </c>
      <c r="H6" s="5">
        <v>90</v>
      </c>
      <c r="I6" s="19">
        <f>G6*H6</f>
        <v>173520</v>
      </c>
      <c r="J6" s="5">
        <f>I6-D6</f>
        <v>90</v>
      </c>
      <c r="K6" s="21">
        <f>J6/$G$3*100</f>
        <v>9000</v>
      </c>
      <c r="L6" s="4">
        <f>C6+$L$3</f>
        <v>91</v>
      </c>
      <c r="M6" s="19">
        <f>L6*B6</f>
        <v>175357</v>
      </c>
      <c r="N6" s="5">
        <f>M6-D6</f>
        <v>1927</v>
      </c>
      <c r="O6" s="21">
        <f>(N6/$L$3)*100</f>
        <v>192700</v>
      </c>
      <c r="P6" s="24">
        <f>O6/K6</f>
        <v>21.411111111111111</v>
      </c>
    </row>
    <row r="7" spans="1:17" ht="15.75" thickBot="1">
      <c r="A7" s="9">
        <v>45259</v>
      </c>
      <c r="B7" s="10">
        <v>2043</v>
      </c>
      <c r="C7" s="10">
        <f>88.89</f>
        <v>88.89</v>
      </c>
      <c r="D7" s="10">
        <f>B7*C7</f>
        <v>181602.27</v>
      </c>
      <c r="E7" s="26">
        <f>B7/$F$2</f>
        <v>65.683975239706967</v>
      </c>
      <c r="F7" s="11">
        <f>C7*E7</f>
        <v>5838.6485590575521</v>
      </c>
      <c r="G7" s="17">
        <f>B7+$G$3</f>
        <v>2044</v>
      </c>
      <c r="H7" s="10">
        <f>88.89</f>
        <v>88.89</v>
      </c>
      <c r="I7" s="20">
        <f>G7*H7</f>
        <v>181691.16</v>
      </c>
      <c r="J7" s="10">
        <f>I7-D7</f>
        <v>88.89000000001397</v>
      </c>
      <c r="K7" s="22">
        <f>J7/$G$3*100</f>
        <v>8889.000000001397</v>
      </c>
      <c r="L7" s="17">
        <f>C7+$L$3</f>
        <v>89.89</v>
      </c>
      <c r="M7" s="20">
        <f>L7*B7</f>
        <v>183645.27</v>
      </c>
      <c r="N7" s="10">
        <f>M7-D7</f>
        <v>2043</v>
      </c>
      <c r="O7" s="22">
        <f>(N7/$L$3)*100</f>
        <v>204300</v>
      </c>
      <c r="P7" s="24">
        <f>O7/K7</f>
        <v>22.983462706712555</v>
      </c>
    </row>
    <row r="9" spans="1:17">
      <c r="A9" t="s">
        <v>20</v>
      </c>
      <c r="B9">
        <f>MIN(B5:B7)</f>
        <v>1813</v>
      </c>
      <c r="C9">
        <f>MIN(C5:C7)</f>
        <v>88.89</v>
      </c>
    </row>
    <row r="10" spans="1:17">
      <c r="A10" t="s">
        <v>19</v>
      </c>
      <c r="D10">
        <f>B9*C9</f>
        <v>161157.57</v>
      </c>
      <c r="F10">
        <f>D10/F2</f>
        <v>5181.3361906859236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2023-11-29T08:34:16Z</dcterms:created>
  <dcterms:modified xsi:type="dcterms:W3CDTF">2023-11-29T09:50:48Z</dcterms:modified>
</cp:coreProperties>
</file>