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mpconnect\organizar por Ivinson Lima\"/>
    </mc:Choice>
  </mc:AlternateContent>
  <bookViews>
    <workbookView xWindow="0" yWindow="0" windowWidth="15345" windowHeight="2580" activeTab="1" xr2:uid="{30AC44E7-AAD3-4DA3-9EC4-98654779CF6A}"/>
  </bookViews>
  <sheets>
    <sheet name="Planilha1" sheetId="1" r:id="rId1"/>
    <sheet name="Planilha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2" l="1"/>
  <c r="G15" i="2" s="1"/>
  <c r="H15" i="2" s="1"/>
  <c r="E14" i="2"/>
  <c r="G14" i="2" s="1"/>
  <c r="H14" i="2" s="1"/>
  <c r="I14" i="2" s="1"/>
  <c r="E13" i="2"/>
  <c r="G13" i="2" s="1"/>
  <c r="H13" i="2" s="1"/>
  <c r="I13" i="2" s="1"/>
  <c r="E12" i="2"/>
  <c r="G12" i="2" s="1"/>
  <c r="H12" i="2" s="1"/>
  <c r="I12" i="2" s="1"/>
  <c r="E7" i="2"/>
  <c r="G7" i="2" s="1"/>
  <c r="H7" i="2" s="1"/>
  <c r="E6" i="2"/>
  <c r="G6" i="2" s="1"/>
  <c r="H6" i="2" s="1"/>
  <c r="E8" i="2"/>
  <c r="G8" i="2" s="1"/>
  <c r="H8" i="2" s="1"/>
  <c r="I7" i="2" s="1"/>
  <c r="E5" i="2"/>
  <c r="G5" i="2" s="1"/>
  <c r="H5" i="2" s="1"/>
  <c r="I6" i="2" l="1"/>
  <c r="I5" i="2"/>
</calcChain>
</file>

<file path=xl/sharedStrings.xml><?xml version="1.0" encoding="utf-8"?>
<sst xmlns="http://schemas.openxmlformats.org/spreadsheetml/2006/main" count="39" uniqueCount="27">
  <si>
    <t>Cronograma</t>
  </si>
  <si>
    <t>Cadastro LIDER</t>
  </si>
  <si>
    <t>Descricao</t>
  </si>
  <si>
    <t>Cadastro CIDADE</t>
  </si>
  <si>
    <t xml:space="preserve">*Documentação cidade: termo de compromisso da cidade; leitura Kit-boas vindas.
*Dados início MPC na cidade
*Cidade é PL ou ML
*Dados do Conselho Local
*Dados da Equipe Nuclear
*Conta bancária:
ð        não tem
ð        tem, mas não movimenta
ð        tem e movimenta
</t>
  </si>
  <si>
    <t>Relatorios</t>
  </si>
  <si>
    <t xml:space="preserve">*Ministerial
-Geral
-Por ministério
*Financeiro (a partir de 2019)
</t>
  </si>
  <si>
    <r>
      <t xml:space="preserve">Add campos aos DADOS PESSOAIS:
-Categoria (Líder, Vice-líder, Obreiro), Nome, Data nasc., Endereço completo, E-mail 1, E-mail 2, Telefones, Data ingresso na MPC,
Check-list documentação, 
Check-list formação básica, 
Status da função, 
Status sustento.
*Documentação: termo de adesão voluntária[1] do líder; referências do líder; código de ética do líder; declaração de proteção; nada consta criminal.
</t>
    </r>
    <r>
      <rPr>
        <b/>
        <sz val="11"/>
        <color theme="1"/>
        <rFont val="Calibri"/>
        <family val="2"/>
        <scheme val="minor"/>
      </rPr>
      <t>*Formação básica:</t>
    </r>
    <r>
      <rPr>
        <sz val="11"/>
        <color theme="1"/>
        <rFont val="Calibri"/>
        <family val="2"/>
        <scheme val="minor"/>
      </rPr>
      <t xml:space="preserve">
ð        Treinamento de Líderes Módulo 1
ð        Treinamento de Líderes Módulo 2
ð        EAD de Capacitação de Líderes da MPC
ð        Workshop EdV
ð        Capacitação sobre Proteção à Criança e ao Adolescente
</t>
    </r>
    <r>
      <rPr>
        <b/>
        <sz val="11"/>
        <color theme="1"/>
        <rFont val="Calibri"/>
        <family val="2"/>
        <scheme val="minor"/>
      </rPr>
      <t>*Informação sobre status da função (pode ser cumulativo):</t>
    </r>
    <r>
      <rPr>
        <sz val="11"/>
        <color theme="1"/>
        <rFont val="Calibri"/>
        <family val="2"/>
        <scheme val="minor"/>
      </rPr>
      <t xml:space="preserve">
ð        LOCAL. Qual cidade:
ð        ESTADUAL. Qual estado:
ð        REGIONAL. Qual região:
ð        NACIONAL. Qual ministério:
</t>
    </r>
    <r>
      <rPr>
        <b/>
        <sz val="11"/>
        <color theme="1"/>
        <rFont val="Calibri"/>
        <family val="2"/>
        <scheme val="minor"/>
      </rPr>
      <t>*Informação sobre status sustento</t>
    </r>
    <r>
      <rPr>
        <sz val="11"/>
        <color theme="1"/>
        <rFont val="Calibri"/>
        <family val="2"/>
        <scheme val="minor"/>
      </rPr>
      <t xml:space="preserve">
ð        obreiro voluntário
ð        sustento somente via MPC
ð        sustento somente via REDE PARCEIROS\
ð        sustento misto (MPC + REDE)</t>
    </r>
  </si>
  <si>
    <t>Café Coado</t>
  </si>
  <si>
    <t>1kg</t>
  </si>
  <si>
    <t>100g</t>
  </si>
  <si>
    <t>ml</t>
  </si>
  <si>
    <t>Xicaras</t>
  </si>
  <si>
    <t>Pacote</t>
  </si>
  <si>
    <t>Lts Total</t>
  </si>
  <si>
    <t>Preço Total</t>
  </si>
  <si>
    <t>Valor p/ xicara</t>
  </si>
  <si>
    <t>por litro</t>
  </si>
  <si>
    <t>90g</t>
  </si>
  <si>
    <t>Soluvel comum</t>
  </si>
  <si>
    <t>Soluvel Gourmet(med)</t>
  </si>
  <si>
    <t>Comparado</t>
  </si>
  <si>
    <t>Café Gourmet</t>
  </si>
  <si>
    <t>250kg</t>
  </si>
  <si>
    <t>Expresso</t>
  </si>
  <si>
    <t>160g</t>
  </si>
  <si>
    <t>Café Marita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</si>
</sst>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3" fillId="3" borderId="1" xfId="0" applyFont="1" applyFill="1" applyBorder="1"/>
    <xf numFmtId="0" fontId="4" fillId="0" borderId="0" xfId="0" applyFont="1"/>
    <xf numFmtId="0" fontId="4" fillId="0" borderId="4" xfId="0" applyFont="1" applyBorder="1"/>
    <xf numFmtId="164" fontId="4" fillId="0" borderId="4" xfId="0" applyNumberFormat="1" applyFont="1" applyBorder="1"/>
    <xf numFmtId="0" fontId="7" fillId="0" borderId="4" xfId="0" applyFont="1" applyBorder="1"/>
    <xf numFmtId="164" fontId="5" fillId="2" borderId="4" xfId="0" applyNumberFormat="1" applyFont="1" applyFill="1" applyBorder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0" fontId="4" fillId="0" borderId="4" xfId="0" applyFont="1" applyBorder="1" applyAlignment="1">
      <alignment horizontal="center"/>
    </xf>
    <xf numFmtId="10" fontId="10" fillId="0" borderId="0" xfId="0" applyNumberFormat="1" applyFon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10" fontId="1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4" xfId="0" applyFont="1" applyFill="1" applyBorder="1"/>
    <xf numFmtId="164" fontId="4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Valor consumo caseiro de 250ml</a:t>
            </a:r>
          </a:p>
        </c:rich>
      </c:tx>
      <c:layout>
        <c:manualLayout>
          <c:xMode val="edge"/>
          <c:yMode val="edge"/>
          <c:x val="9.0121566877629497E-2"/>
          <c:y val="2.65780730897009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225044352666758E-2"/>
          <c:y val="0.11899191670808591"/>
          <c:w val="0.95900377109548707"/>
          <c:h val="0.64925189002537476"/>
        </c:manualLayout>
      </c:layout>
      <c:lineChart>
        <c:grouping val="stacked"/>
        <c:varyColors val="0"/>
        <c:ser>
          <c:idx val="0"/>
          <c:order val="0"/>
          <c:tx>
            <c:strRef>
              <c:f>Planilha2!$H$4</c:f>
              <c:strCache>
                <c:ptCount val="1"/>
                <c:pt idx="0">
                  <c:v>Valor p/ xicara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Planilha2!$A$5:$A$8</c:f>
              <c:strCache>
                <c:ptCount val="4"/>
                <c:pt idx="0">
                  <c:v>Café Coado</c:v>
                </c:pt>
                <c:pt idx="1">
                  <c:v>Soluvel comum</c:v>
                </c:pt>
                <c:pt idx="2">
                  <c:v>Soluvel Gourmet(med)</c:v>
                </c:pt>
                <c:pt idx="3">
                  <c:v>Café Marita</c:v>
                </c:pt>
              </c:strCache>
            </c:strRef>
          </c:cat>
          <c:val>
            <c:numRef>
              <c:f>Planilha2!$H$5:$H$8</c:f>
              <c:numCache>
                <c:formatCode>"R$"#,##0.00</c:formatCode>
                <c:ptCount val="4"/>
                <c:pt idx="0">
                  <c:v>0.375</c:v>
                </c:pt>
                <c:pt idx="1">
                  <c:v>0.83333333333333337</c:v>
                </c:pt>
                <c:pt idx="2">
                  <c:v>1.625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21-47C7-AC66-C1C3654C1B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34237680"/>
        <c:axId val="2035268272"/>
      </c:lineChart>
      <c:catAx>
        <c:axId val="203423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268272"/>
        <c:crosses val="autoZero"/>
        <c:auto val="1"/>
        <c:lblAlgn val="ctr"/>
        <c:lblOffset val="100"/>
        <c:noMultiLvlLbl val="0"/>
      </c:catAx>
      <c:valAx>
        <c:axId val="203526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23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Valor a cada 250ml</a:t>
            </a:r>
          </a:p>
          <a:p>
            <a:pPr>
              <a:defRPr/>
            </a:pPr>
            <a:r>
              <a:rPr lang="en-US"/>
              <a:t>consumo fora</a:t>
            </a:r>
          </a:p>
        </c:rich>
      </c:tx>
      <c:layout>
        <c:manualLayout>
          <c:xMode val="edge"/>
          <c:yMode val="edge"/>
          <c:x val="0.51946844002012549"/>
          <c:y val="5.34796138799951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16789041534873E-2"/>
          <c:y val="0.14109718831982773"/>
          <c:w val="0.95900377109548707"/>
          <c:h val="0.69173499466412858"/>
        </c:manualLayout>
      </c:layout>
      <c:lineChart>
        <c:grouping val="stacked"/>
        <c:varyColors val="0"/>
        <c:ser>
          <c:idx val="0"/>
          <c:order val="0"/>
          <c:tx>
            <c:strRef>
              <c:f>Planilha2!$H$11</c:f>
              <c:strCache>
                <c:ptCount val="1"/>
                <c:pt idx="0">
                  <c:v>Valor p/ xicara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Planilha2!$A$12:$A$15</c:f>
              <c:strCache>
                <c:ptCount val="4"/>
                <c:pt idx="0">
                  <c:v>Café Gourmet</c:v>
                </c:pt>
                <c:pt idx="1">
                  <c:v>Expresso</c:v>
                </c:pt>
                <c:pt idx="2">
                  <c:v>Soluvel Gourmet(med)</c:v>
                </c:pt>
                <c:pt idx="3">
                  <c:v>Café Marita</c:v>
                </c:pt>
              </c:strCache>
            </c:strRef>
          </c:cat>
          <c:val>
            <c:numRef>
              <c:f>Planilha2!$H$12:$H$15</c:f>
              <c:numCache>
                <c:formatCode>"R$"#,##0.00</c:formatCode>
                <c:ptCount val="4"/>
                <c:pt idx="0">
                  <c:v>2</c:v>
                </c:pt>
                <c:pt idx="1">
                  <c:v>9.5</c:v>
                </c:pt>
                <c:pt idx="2">
                  <c:v>5.9375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8A-4753-BD4C-287CB8F3E23A}"/>
            </c:ext>
          </c:extLst>
        </c:ser>
        <c:ser>
          <c:idx val="1"/>
          <c:order val="1"/>
          <c:tx>
            <c:strRef>
              <c:f>Planilha2!$I$11</c:f>
              <c:strCache>
                <c:ptCount val="1"/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8.9805071295141883E-2"/>
                  <c:y val="-5.34796138799951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28A-4753-BD4C-287CB8F3E23A}"/>
                </c:ext>
              </c:extLst>
            </c:dLbl>
            <c:dLbl>
              <c:idx val="3"/>
              <c:layout>
                <c:manualLayout>
                  <c:x val="-2.9138722640262786E-2"/>
                  <c:y val="-6.7740844247993814E-2"/>
                </c:manualLayout>
              </c:layout>
              <c:tx>
                <c:rich>
                  <a:bodyPr/>
                  <a:lstStyle/>
                  <a:p>
                    <a:fld id="{4825BF15-F1F9-4765-85A9-02620DB669E7}" type="CATEGORYNAME">
                      <a:rPr lang="en-US"/>
                      <a:pPr/>
                      <a:t>[NOME DA CATEGORIA]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828A-4753-BD4C-287CB8F3E23A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Planilha2!$A$12:$A$15</c:f>
              <c:strCache>
                <c:ptCount val="4"/>
                <c:pt idx="0">
                  <c:v>Café Gourmet</c:v>
                </c:pt>
                <c:pt idx="1">
                  <c:v>Expresso</c:v>
                </c:pt>
                <c:pt idx="2">
                  <c:v>Soluvel Gourmet(med)</c:v>
                </c:pt>
                <c:pt idx="3">
                  <c:v>Café Marita</c:v>
                </c:pt>
              </c:strCache>
            </c:strRef>
          </c:cat>
          <c:val>
            <c:numRef>
              <c:f>Planilha2!$I$12:$I$15</c:f>
              <c:numCache>
                <c:formatCode>0.00%</c:formatCode>
                <c:ptCount val="4"/>
                <c:pt idx="0">
                  <c:v>1</c:v>
                </c:pt>
                <c:pt idx="1">
                  <c:v>8.5</c:v>
                </c:pt>
                <c:pt idx="2">
                  <c:v>4.9375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8A-4753-BD4C-287CB8F3E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4237680"/>
        <c:axId val="2035268272"/>
      </c:lineChart>
      <c:catAx>
        <c:axId val="203423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268272"/>
        <c:crosses val="autoZero"/>
        <c:auto val="1"/>
        <c:lblAlgn val="ctr"/>
        <c:lblOffset val="100"/>
        <c:noMultiLvlLbl val="0"/>
      </c:catAx>
      <c:valAx>
        <c:axId val="2035268272"/>
        <c:scaling>
          <c:orientation val="minMax"/>
        </c:scaling>
        <c:delete val="0"/>
        <c:axPos val="l"/>
        <c:numFmt formatCode="&quot;R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23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Imagem 1" descr="https://ssl.gstatic.com/ui/v1/icons/mail/images/cleardot.gif">
          <a:extLst>
            <a:ext uri="{FF2B5EF4-FFF2-40B4-BE49-F238E27FC236}">
              <a16:creationId xmlns:a16="http://schemas.microsoft.com/office/drawing/2014/main" id="{AADB60AB-505B-490E-B4DE-7B6AC1B4E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77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10989</xdr:colOff>
      <xdr:row>1</xdr:row>
      <xdr:rowOff>380999</xdr:rowOff>
    </xdr:from>
    <xdr:to>
      <xdr:col>21</xdr:col>
      <xdr:colOff>190500</xdr:colOff>
      <xdr:row>14</xdr:row>
      <xdr:rowOff>333374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2AE6622-A9D3-43A8-AFF3-F8A448C18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95250</xdr:colOff>
      <xdr:row>18</xdr:row>
      <xdr:rowOff>174624</xdr:rowOff>
    </xdr:from>
    <xdr:to>
      <xdr:col>21</xdr:col>
      <xdr:colOff>401761</xdr:colOff>
      <xdr:row>41</xdr:row>
      <xdr:rowOff>126999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38A8153-3FDF-4F84-9717-089319E1ED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7661-6053-4A81-999A-2F1FC0CE3C45}">
  <dimension ref="A1:B7"/>
  <sheetViews>
    <sheetView topLeftCell="A4" zoomScale="68" zoomScaleNormal="68" workbookViewId="0">
      <selection activeCell="D4" sqref="D4"/>
    </sheetView>
  </sheetViews>
  <sheetFormatPr defaultColWidth="15.42578125" defaultRowHeight="15" x14ac:dyDescent="0.25"/>
  <cols>
    <col min="1" max="1" width="20.28515625" customWidth="1"/>
    <col min="2" max="2" width="96.28515625" customWidth="1"/>
  </cols>
  <sheetData>
    <row r="1" spans="1:2" x14ac:dyDescent="0.25">
      <c r="A1" t="s">
        <v>0</v>
      </c>
    </row>
    <row r="3" spans="1:2" ht="18.75" x14ac:dyDescent="0.3">
      <c r="A3" s="6"/>
      <c r="B3" s="6" t="s">
        <v>2</v>
      </c>
    </row>
    <row r="4" spans="1:2" ht="390" x14ac:dyDescent="0.25">
      <c r="A4" s="2" t="s">
        <v>1</v>
      </c>
      <c r="B4" s="3" t="s">
        <v>7</v>
      </c>
    </row>
    <row r="5" spans="1:2" ht="150" x14ac:dyDescent="0.25">
      <c r="A5" s="2" t="s">
        <v>3</v>
      </c>
      <c r="B5" s="3" t="s">
        <v>4</v>
      </c>
    </row>
    <row r="6" spans="1:2" ht="120" x14ac:dyDescent="0.25">
      <c r="A6" s="4" t="s">
        <v>5</v>
      </c>
      <c r="B6" s="5" t="s">
        <v>6</v>
      </c>
    </row>
    <row r="7" spans="1:2" ht="15.75" x14ac:dyDescent="0.25">
      <c r="A7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4313-0B4A-44CA-9177-577FB3E5EC73}">
  <dimension ref="A2:I15"/>
  <sheetViews>
    <sheetView tabSelected="1" zoomScale="60" zoomScaleNormal="60" workbookViewId="0">
      <selection activeCell="A4" sqref="A4:I15"/>
    </sheetView>
  </sheetViews>
  <sheetFormatPr defaultRowHeight="15" x14ac:dyDescent="0.25"/>
  <cols>
    <col min="1" max="1" width="30.42578125" customWidth="1"/>
    <col min="2" max="2" width="12.140625" bestFit="1" customWidth="1"/>
    <col min="3" max="3" width="12.5703125" bestFit="1" customWidth="1"/>
    <col min="4" max="4" width="7.5703125" bestFit="1" customWidth="1"/>
    <col min="5" max="5" width="14.85546875" bestFit="1" customWidth="1"/>
    <col min="6" max="6" width="19.28515625" bestFit="1" customWidth="1"/>
    <col min="7" max="7" width="14.140625" bestFit="1" customWidth="1"/>
    <col min="8" max="8" width="24" bestFit="1" customWidth="1"/>
    <col min="9" max="9" width="21.42578125" customWidth="1"/>
  </cols>
  <sheetData>
    <row r="2" spans="1:9" ht="59.25" customHeight="1" x14ac:dyDescent="0.25">
      <c r="A2" s="18" t="s">
        <v>21</v>
      </c>
      <c r="B2" s="18"/>
      <c r="C2" s="18"/>
      <c r="D2" s="18"/>
      <c r="E2" s="18"/>
      <c r="F2" s="18"/>
      <c r="G2" s="18"/>
      <c r="H2" s="18"/>
      <c r="I2" s="18"/>
    </row>
    <row r="3" spans="1:9" ht="20.25" customHeight="1" x14ac:dyDescent="0.4">
      <c r="A3" s="7"/>
      <c r="B3" s="7"/>
      <c r="C3" s="7"/>
      <c r="D3" s="7"/>
      <c r="E3" s="7"/>
      <c r="F3" s="7"/>
      <c r="G3" s="7"/>
      <c r="H3" s="7"/>
    </row>
    <row r="4" spans="1:9" ht="26.25" x14ac:dyDescent="0.4">
      <c r="A4" s="7"/>
      <c r="B4" s="19" t="s">
        <v>13</v>
      </c>
      <c r="C4" s="19" t="s">
        <v>12</v>
      </c>
      <c r="D4" s="19" t="s">
        <v>11</v>
      </c>
      <c r="E4" s="19" t="s">
        <v>14</v>
      </c>
      <c r="F4" s="19" t="s">
        <v>15</v>
      </c>
      <c r="G4" s="19" t="s">
        <v>17</v>
      </c>
      <c r="H4" s="20" t="s">
        <v>16</v>
      </c>
    </row>
    <row r="5" spans="1:9" ht="31.5" x14ac:dyDescent="0.4">
      <c r="A5" s="8" t="s">
        <v>8</v>
      </c>
      <c r="B5" s="14" t="s">
        <v>9</v>
      </c>
      <c r="C5" s="14">
        <v>200</v>
      </c>
      <c r="D5" s="14">
        <v>50</v>
      </c>
      <c r="E5" s="14">
        <f>(D5*C5) /1000</f>
        <v>10</v>
      </c>
      <c r="F5" s="8">
        <v>15</v>
      </c>
      <c r="G5" s="9">
        <f>F5/E5</f>
        <v>1.5</v>
      </c>
      <c r="H5" s="11">
        <f>G5/4</f>
        <v>0.375</v>
      </c>
      <c r="I5" s="13">
        <f>H5/H8-I8</f>
        <v>-0.625</v>
      </c>
    </row>
    <row r="6" spans="1:9" ht="31.5" x14ac:dyDescent="0.4">
      <c r="A6" s="8" t="s">
        <v>19</v>
      </c>
      <c r="B6" s="14" t="s">
        <v>10</v>
      </c>
      <c r="C6" s="14">
        <v>60</v>
      </c>
      <c r="D6" s="14">
        <v>50</v>
      </c>
      <c r="E6" s="14">
        <f>(D6*C6) /1000</f>
        <v>3</v>
      </c>
      <c r="F6" s="8">
        <v>10</v>
      </c>
      <c r="G6" s="9">
        <f>F6/E6</f>
        <v>3.3333333333333335</v>
      </c>
      <c r="H6" s="11">
        <f>G6/4</f>
        <v>0.83333333333333337</v>
      </c>
      <c r="I6" s="13">
        <f>H6/H8-I8</f>
        <v>-0.16666666666666663</v>
      </c>
    </row>
    <row r="7" spans="1:9" ht="31.5" x14ac:dyDescent="0.4">
      <c r="A7" s="8" t="s">
        <v>20</v>
      </c>
      <c r="B7" s="14" t="s">
        <v>18</v>
      </c>
      <c r="C7" s="14">
        <v>60</v>
      </c>
      <c r="D7" s="14">
        <v>50</v>
      </c>
      <c r="E7" s="14">
        <f>(D7*C7) /1000</f>
        <v>3</v>
      </c>
      <c r="F7" s="8">
        <v>19.5</v>
      </c>
      <c r="G7" s="9">
        <f>F7/E7</f>
        <v>6.5</v>
      </c>
      <c r="H7" s="11">
        <f>G7/4</f>
        <v>1.625</v>
      </c>
      <c r="I7" s="17">
        <f>H7/H8-I8</f>
        <v>0.625</v>
      </c>
    </row>
    <row r="8" spans="1:9" ht="31.5" x14ac:dyDescent="0.4">
      <c r="A8" s="10" t="s">
        <v>26</v>
      </c>
      <c r="B8" s="14" t="s">
        <v>10</v>
      </c>
      <c r="C8" s="14">
        <v>60</v>
      </c>
      <c r="D8" s="14">
        <v>250</v>
      </c>
      <c r="E8" s="14">
        <f>(D8*C8) /1000</f>
        <v>15</v>
      </c>
      <c r="F8" s="8">
        <v>60</v>
      </c>
      <c r="G8" s="9">
        <f>F8/E8</f>
        <v>4</v>
      </c>
      <c r="H8" s="11">
        <f>G8/4</f>
        <v>1</v>
      </c>
      <c r="I8" s="12">
        <v>1</v>
      </c>
    </row>
    <row r="11" spans="1:9" ht="26.25" x14ac:dyDescent="0.4">
      <c r="A11" s="7"/>
      <c r="B11" s="19" t="s">
        <v>13</v>
      </c>
      <c r="C11" s="19" t="s">
        <v>12</v>
      </c>
      <c r="D11" s="19" t="s">
        <v>11</v>
      </c>
      <c r="E11" s="19" t="s">
        <v>14</v>
      </c>
      <c r="F11" s="19" t="s">
        <v>15</v>
      </c>
      <c r="G11" s="19" t="s">
        <v>17</v>
      </c>
      <c r="H11" s="20" t="s">
        <v>16</v>
      </c>
    </row>
    <row r="12" spans="1:9" ht="31.5" x14ac:dyDescent="0.4">
      <c r="A12" s="8" t="s">
        <v>22</v>
      </c>
      <c r="B12" s="14" t="s">
        <v>23</v>
      </c>
      <c r="C12" s="14">
        <v>50</v>
      </c>
      <c r="D12" s="14">
        <v>50</v>
      </c>
      <c r="E12" s="14">
        <f>(D12*C12) /1000</f>
        <v>2.5</v>
      </c>
      <c r="F12" s="8">
        <v>20</v>
      </c>
      <c r="G12" s="9">
        <f>F12/E12</f>
        <v>8</v>
      </c>
      <c r="H12" s="11">
        <f>G12/4</f>
        <v>2</v>
      </c>
      <c r="I12" s="15">
        <f>H12/H15-I15</f>
        <v>1</v>
      </c>
    </row>
    <row r="13" spans="1:9" ht="31.5" x14ac:dyDescent="0.4">
      <c r="A13" s="8" t="s">
        <v>24</v>
      </c>
      <c r="B13" s="14" t="s">
        <v>10</v>
      </c>
      <c r="C13" s="14">
        <v>50</v>
      </c>
      <c r="D13" s="14">
        <v>50</v>
      </c>
      <c r="E13" s="14">
        <f>(D13*C13) /1000</f>
        <v>2.5</v>
      </c>
      <c r="F13" s="8">
        <v>95</v>
      </c>
      <c r="G13" s="9">
        <f>F13/E13</f>
        <v>38</v>
      </c>
      <c r="H13" s="11">
        <f>G13/4</f>
        <v>9.5</v>
      </c>
      <c r="I13" s="16">
        <f>H13/H15-I15</f>
        <v>8.5</v>
      </c>
    </row>
    <row r="14" spans="1:9" ht="31.5" x14ac:dyDescent="0.4">
      <c r="A14" s="8" t="s">
        <v>20</v>
      </c>
      <c r="B14" s="14" t="s">
        <v>25</v>
      </c>
      <c r="C14" s="14">
        <v>16</v>
      </c>
      <c r="D14" s="14">
        <v>50</v>
      </c>
      <c r="E14" s="14">
        <f>(D14*C14) /1000</f>
        <v>0.8</v>
      </c>
      <c r="F14" s="8">
        <v>19</v>
      </c>
      <c r="G14" s="9">
        <f>F14/E14</f>
        <v>23.75</v>
      </c>
      <c r="H14" s="11">
        <f>G14/4</f>
        <v>5.9375</v>
      </c>
      <c r="I14" s="17">
        <f>H14/H15-I15</f>
        <v>4.9375</v>
      </c>
    </row>
    <row r="15" spans="1:9" ht="31.5" x14ac:dyDescent="0.4">
      <c r="A15" s="10" t="s">
        <v>26</v>
      </c>
      <c r="B15" s="14" t="s">
        <v>10</v>
      </c>
      <c r="C15" s="14">
        <v>60</v>
      </c>
      <c r="D15" s="14">
        <v>250</v>
      </c>
      <c r="E15" s="14">
        <f>(D15*C15) /1000</f>
        <v>15</v>
      </c>
      <c r="F15" s="8">
        <v>60</v>
      </c>
      <c r="G15" s="9">
        <f>F15/E15</f>
        <v>4</v>
      </c>
      <c r="H15" s="11">
        <f>G15/4</f>
        <v>1</v>
      </c>
      <c r="I15" s="12">
        <v>1</v>
      </c>
    </row>
  </sheetData>
  <mergeCells count="1">
    <mergeCell ref="A2:I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Brasil</dc:creator>
  <cp:lastModifiedBy>Brasil</cp:lastModifiedBy>
  <dcterms:created xsi:type="dcterms:W3CDTF">2017-11-05T11:08:11Z</dcterms:created>
  <dcterms:modified xsi:type="dcterms:W3CDTF">2017-11-15T15:38:13Z</dcterms:modified>
</cp:coreProperties>
</file>