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ISKSTATION\Ehrensperger\Ehrensperger\Andi\Schulen\ZHAW\ETP1-HS2015\In Progress\05 Project Management\"/>
    </mc:Choice>
  </mc:AlternateContent>
  <bookViews>
    <workbookView xWindow="0" yWindow="0" windowWidth="28800" windowHeight="12435"/>
  </bookViews>
  <sheets>
    <sheet name="Gantt" sheetId="1" r:id="rId1"/>
    <sheet name="Hel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K7" i="2" l="1"/>
  <c r="J7" i="2"/>
  <c r="B7" i="2" s="1"/>
  <c r="D6" i="2"/>
  <c r="E5" i="2"/>
  <c r="D7" i="2" s="1"/>
  <c r="L5" i="2" l="1"/>
  <c r="K6" i="2" s="1"/>
  <c r="K22" i="1"/>
  <c r="J22" i="1"/>
  <c r="B22" i="1"/>
  <c r="K21" i="1"/>
  <c r="D21" i="1"/>
  <c r="K16" i="1"/>
  <c r="J16" i="1"/>
  <c r="B16" i="1" s="1"/>
  <c r="J14" i="1"/>
  <c r="B14" i="1" s="1"/>
  <c r="K14" i="1"/>
  <c r="J8" i="1"/>
  <c r="J11" i="1"/>
  <c r="J19" i="1"/>
  <c r="B19" i="1" l="1"/>
  <c r="K19" i="1"/>
  <c r="J25" i="1"/>
  <c r="B25" i="1" s="1"/>
  <c r="K25" i="1"/>
  <c r="B11" i="1"/>
  <c r="B8" i="1"/>
  <c r="K8" i="1"/>
  <c r="K11" i="1"/>
  <c r="E6" i="1" l="1"/>
  <c r="D9" i="1" l="1"/>
  <c r="D8" i="1"/>
  <c r="L6" i="1"/>
  <c r="K7" i="1" s="1"/>
  <c r="D10" i="1" l="1"/>
  <c r="E9" i="1"/>
  <c r="D12" i="1" s="1"/>
  <c r="D11" i="1" l="1"/>
  <c r="D13" i="1"/>
  <c r="E12" i="1"/>
  <c r="D15" i="1" s="1"/>
  <c r="L9" i="1"/>
  <c r="K10" i="1" s="1"/>
  <c r="E15" i="1" l="1"/>
  <c r="D17" i="1" s="1"/>
  <c r="L12" i="1"/>
  <c r="K13" i="1" s="1"/>
  <c r="D14" i="1"/>
  <c r="D18" i="1" l="1"/>
  <c r="E17" i="1"/>
  <c r="D20" i="1" s="1"/>
  <c r="E20" i="1" s="1"/>
  <c r="D16" i="1"/>
  <c r="L15" i="1"/>
  <c r="L17" i="1" l="1"/>
  <c r="K18" i="1" s="1"/>
  <c r="D22" i="1"/>
  <c r="L20" i="1"/>
  <c r="D19" i="1"/>
  <c r="D24" i="1"/>
  <c r="E23" i="1" l="1"/>
  <c r="D25" i="1" s="1"/>
  <c r="L23" i="1" l="1"/>
  <c r="K24" i="1" s="1"/>
</calcChain>
</file>

<file path=xl/sharedStrings.xml><?xml version="1.0" encoding="utf-8"?>
<sst xmlns="http://schemas.openxmlformats.org/spreadsheetml/2006/main" count="87" uniqueCount="39">
  <si>
    <t>Work Package</t>
  </si>
  <si>
    <t>Start</t>
  </si>
  <si>
    <t>Duration</t>
  </si>
  <si>
    <t>End</t>
  </si>
  <si>
    <t>Scheduled</t>
  </si>
  <si>
    <t>% Done</t>
  </si>
  <si>
    <t>HW Concept</t>
  </si>
  <si>
    <t xml:space="preserve"> </t>
  </si>
  <si>
    <t>Schematic</t>
  </si>
  <si>
    <t>PCB Layout</t>
  </si>
  <si>
    <t xml:space="preserve">Ressource </t>
  </si>
  <si>
    <t>Milestone</t>
  </si>
  <si>
    <t>PCB -Assembly</t>
  </si>
  <si>
    <t>% done</t>
  </si>
  <si>
    <t>#milestones</t>
  </si>
  <si>
    <t>#done</t>
  </si>
  <si>
    <t>#date-diff</t>
  </si>
  <si>
    <t>PCB -Test</t>
  </si>
  <si>
    <t xml:space="preserve"> HW-Ready</t>
  </si>
  <si>
    <t>Schedule</t>
  </si>
  <si>
    <t>PCB Production</t>
  </si>
  <si>
    <t xml:space="preserve"> Ready for Test</t>
  </si>
  <si>
    <t xml:space="preserve"> PCB ordered: OK</t>
  </si>
  <si>
    <t>HW Report</t>
  </si>
  <si>
    <t xml:space="preserve"> HW Report delivered</t>
  </si>
  <si>
    <t>PCB received:OK</t>
  </si>
  <si>
    <t>Hints  on using this Gantt-Chart spreadsheet:</t>
  </si>
  <si>
    <t>This  Gantt chart is controlled by eight  visible colums, 
and by three rows  (Schedule,%done and Milestone) for a standard entry in the chart.
See example below:</t>
  </si>
  <si>
    <t>Ready forTest</t>
  </si>
  <si>
    <t>These cells are directly defined by the user.</t>
  </si>
  <si>
    <t xml:space="preserve">These cells are automatically updated. </t>
  </si>
  <si>
    <t>A fix Start date of a task is directly entered by the user.</t>
  </si>
  <si>
    <t>If it shall depend on a previous End date, it may be linked to it:</t>
  </si>
  <si>
    <t>- type "=" into the Start cell and then click into the End cell to which it shall be linked</t>
  </si>
  <si>
    <t>Ressource cell is just for information and has no impact on the chart.</t>
  </si>
  <si>
    <t>The textcolors of milestones are manually changed (e.g. from red to green)  when a milestone is passed.</t>
  </si>
  <si>
    <t>If the Milestone cell is empty, no milestone is shown in the chart. If there is any text, a milestone appears with this text associated to it.</t>
  </si>
  <si>
    <t>To insert / add a new entry, copy the three rows of an existing entry and paste it at the desired position. The chart will automatically be updated.</t>
  </si>
  <si>
    <t>Modify the cells for the new entry as described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</si>
</sst>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7FFD8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FFD8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BE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Fill="1" applyBorder="1" applyAlignment="1">
      <alignment horizontal="center" textRotation="90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 vertical="center" textRotation="90"/>
    </xf>
    <xf numFmtId="9" fontId="0" fillId="0" borderId="0" xfId="0" applyNumberForma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/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1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4" fillId="0" borderId="0" xfId="0" applyFont="1"/>
    <xf numFmtId="0" fontId="0" fillId="0" borderId="0" xfId="0" quotePrefix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ETP1 Project Management </a:t>
            </a:r>
          </a:p>
        </c:rich>
      </c:tx>
      <c:layout>
        <c:manualLayout>
          <c:xMode val="edge"/>
          <c:yMode val="edge"/>
          <c:x val="3.5738095238095215E-2"/>
          <c:y val="3.25227537554470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1667523141767797"/>
          <c:y val="0.15631481681228199"/>
          <c:w val="0.75707517810273717"/>
          <c:h val="0.788245520488434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Gantt!$D$5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Gantt!$A$6:$B$25</c:f>
              <c:multiLvlStrCache>
                <c:ptCount val="20"/>
                <c:lvl>
                  <c:pt idx="0">
                    <c:v>Scheduled</c:v>
                  </c:pt>
                  <c:pt idx="1">
                    <c:v>% done</c:v>
                  </c:pt>
                  <c:pt idx="3">
                    <c:v>Scheduled</c:v>
                  </c:pt>
                  <c:pt idx="4">
                    <c:v>% done</c:v>
                  </c:pt>
                  <c:pt idx="6">
                    <c:v>Scheduled</c:v>
                  </c:pt>
                  <c:pt idx="7">
                    <c:v>% done</c:v>
                  </c:pt>
                  <c:pt idx="8">
                    <c:v>Milestone</c:v>
                  </c:pt>
                  <c:pt idx="9">
                    <c:v>Scheduled</c:v>
                  </c:pt>
                  <c:pt idx="10">
                    <c:v>Milestone</c:v>
                  </c:pt>
                  <c:pt idx="11">
                    <c:v>Scheduled</c:v>
                  </c:pt>
                  <c:pt idx="12">
                    <c:v>% done</c:v>
                  </c:pt>
                  <c:pt idx="13">
                    <c:v>Milestone</c:v>
                  </c:pt>
                  <c:pt idx="14">
                    <c:v>Scheduled</c:v>
                  </c:pt>
                  <c:pt idx="15">
                    <c:v>% done</c:v>
                  </c:pt>
                  <c:pt idx="16">
                    <c:v>Milestone</c:v>
                  </c:pt>
                  <c:pt idx="17">
                    <c:v>Scheduled</c:v>
                  </c:pt>
                  <c:pt idx="18">
                    <c:v>% done</c:v>
                  </c:pt>
                  <c:pt idx="19">
                    <c:v>Milestone</c:v>
                  </c:pt>
                </c:lvl>
                <c:lvl>
                  <c:pt idx="0">
                    <c:v>HW Concept</c:v>
                  </c:pt>
                  <c:pt idx="3">
                    <c:v>Schematic</c:v>
                  </c:pt>
                  <c:pt idx="6">
                    <c:v>PCB Layout</c:v>
                  </c:pt>
                  <c:pt idx="9">
                    <c:v>PCB Production</c:v>
                  </c:pt>
                  <c:pt idx="11">
                    <c:v>PCB -Assembly</c:v>
                  </c:pt>
                  <c:pt idx="14">
                    <c:v>PCB -Test</c:v>
                  </c:pt>
                  <c:pt idx="17">
                    <c:v>HW Report</c:v>
                  </c:pt>
                </c:lvl>
              </c:multiLvlStrCache>
            </c:multiLvlStrRef>
          </c:cat>
          <c:val>
            <c:numRef>
              <c:f>Gantt!$D$6:$D$25</c:f>
              <c:numCache>
                <c:formatCode>m/d/yyyy</c:formatCode>
                <c:ptCount val="20"/>
                <c:pt idx="0">
                  <c:v>42261</c:v>
                </c:pt>
                <c:pt idx="1">
                  <c:v>42261</c:v>
                </c:pt>
                <c:pt idx="2">
                  <c:v>42274.5</c:v>
                </c:pt>
                <c:pt idx="3">
                  <c:v>42275</c:v>
                </c:pt>
                <c:pt idx="4">
                  <c:v>42275</c:v>
                </c:pt>
                <c:pt idx="5">
                  <c:v>42279.5</c:v>
                </c:pt>
                <c:pt idx="6">
                  <c:v>42279</c:v>
                </c:pt>
                <c:pt idx="7">
                  <c:v>42279</c:v>
                </c:pt>
                <c:pt idx="8">
                  <c:v>42289.5</c:v>
                </c:pt>
                <c:pt idx="9">
                  <c:v>42290</c:v>
                </c:pt>
                <c:pt idx="10">
                  <c:v>42292.5</c:v>
                </c:pt>
                <c:pt idx="11">
                  <c:v>42293</c:v>
                </c:pt>
                <c:pt idx="12">
                  <c:v>42293</c:v>
                </c:pt>
                <c:pt idx="13">
                  <c:v>42297.5</c:v>
                </c:pt>
                <c:pt idx="14">
                  <c:v>42298</c:v>
                </c:pt>
                <c:pt idx="15">
                  <c:v>0</c:v>
                </c:pt>
                <c:pt idx="16">
                  <c:v>42303.5</c:v>
                </c:pt>
                <c:pt idx="17">
                  <c:v>41896</c:v>
                </c:pt>
                <c:pt idx="18">
                  <c:v>41896</c:v>
                </c:pt>
                <c:pt idx="19">
                  <c:v>41936.5</c:v>
                </c:pt>
              </c:numCache>
            </c:numRef>
          </c:val>
        </c:ser>
        <c:ser>
          <c:idx val="1"/>
          <c:order val="1"/>
          <c:tx>
            <c:strRef>
              <c:f>Gantt!$F$5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485DD73-F7AA-4E8E-9897-384E9F8A51BE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316819E-E1BB-4316-B6E7-C0A6A277842D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FFBA8A9-2BD7-4966-A1BA-2A53ED4318C3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87B69F1-913A-417B-A95E-321335EAA580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98DD5A9-76F5-467F-A703-1EC140C90875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0E70AD4-6CCC-4B28-A1A2-08C9215B177B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768EFE43-DFEF-4BCB-AFB8-D3C4012BE03E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Gantt!$A$6:$B$25</c:f>
              <c:multiLvlStrCache>
                <c:ptCount val="20"/>
                <c:lvl>
                  <c:pt idx="0">
                    <c:v>Scheduled</c:v>
                  </c:pt>
                  <c:pt idx="1">
                    <c:v>% done</c:v>
                  </c:pt>
                  <c:pt idx="3">
                    <c:v>Scheduled</c:v>
                  </c:pt>
                  <c:pt idx="4">
                    <c:v>% done</c:v>
                  </c:pt>
                  <c:pt idx="6">
                    <c:v>Scheduled</c:v>
                  </c:pt>
                  <c:pt idx="7">
                    <c:v>% done</c:v>
                  </c:pt>
                  <c:pt idx="8">
                    <c:v>Milestone</c:v>
                  </c:pt>
                  <c:pt idx="9">
                    <c:v>Scheduled</c:v>
                  </c:pt>
                  <c:pt idx="10">
                    <c:v>Milestone</c:v>
                  </c:pt>
                  <c:pt idx="11">
                    <c:v>Scheduled</c:v>
                  </c:pt>
                  <c:pt idx="12">
                    <c:v>% done</c:v>
                  </c:pt>
                  <c:pt idx="13">
                    <c:v>Milestone</c:v>
                  </c:pt>
                  <c:pt idx="14">
                    <c:v>Scheduled</c:v>
                  </c:pt>
                  <c:pt idx="15">
                    <c:v>% done</c:v>
                  </c:pt>
                  <c:pt idx="16">
                    <c:v>Milestone</c:v>
                  </c:pt>
                  <c:pt idx="17">
                    <c:v>Scheduled</c:v>
                  </c:pt>
                  <c:pt idx="18">
                    <c:v>% done</c:v>
                  </c:pt>
                  <c:pt idx="19">
                    <c:v>Milestone</c:v>
                  </c:pt>
                </c:lvl>
                <c:lvl>
                  <c:pt idx="0">
                    <c:v>HW Concept</c:v>
                  </c:pt>
                  <c:pt idx="3">
                    <c:v>Schematic</c:v>
                  </c:pt>
                  <c:pt idx="6">
                    <c:v>PCB Layout</c:v>
                  </c:pt>
                  <c:pt idx="9">
                    <c:v>PCB Production</c:v>
                  </c:pt>
                  <c:pt idx="11">
                    <c:v>PCB -Assembly</c:v>
                  </c:pt>
                  <c:pt idx="14">
                    <c:v>PCB -Test</c:v>
                  </c:pt>
                  <c:pt idx="17">
                    <c:v>HW Report</c:v>
                  </c:pt>
                </c:lvl>
              </c:multiLvlStrCache>
            </c:multiLvlStrRef>
          </c:cat>
          <c:val>
            <c:numRef>
              <c:f>Gantt!$L$6:$L$25</c:f>
              <c:numCache>
                <c:formatCode>General</c:formatCode>
                <c:ptCount val="20"/>
                <c:pt idx="0">
                  <c:v>12</c:v>
                </c:pt>
                <c:pt idx="3">
                  <c:v>5</c:v>
                </c:pt>
                <c:pt idx="6">
                  <c:v>11</c:v>
                </c:pt>
                <c:pt idx="9">
                  <c:v>3</c:v>
                </c:pt>
                <c:pt idx="11">
                  <c:v>5</c:v>
                </c:pt>
                <c:pt idx="14">
                  <c:v>6</c:v>
                </c:pt>
                <c:pt idx="17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Gantt!$A$6:$A$25</c15:f>
                <c15:dlblRangeCache>
                  <c:ptCount val="20"/>
                  <c:pt idx="0">
                    <c:v>HW Concept</c:v>
                  </c:pt>
                  <c:pt idx="3">
                    <c:v>Schematic</c:v>
                  </c:pt>
                  <c:pt idx="6">
                    <c:v>PCB Layout</c:v>
                  </c:pt>
                  <c:pt idx="9">
                    <c:v>PCB Production</c:v>
                  </c:pt>
                  <c:pt idx="11">
                    <c:v>PCB -Assembly</c:v>
                  </c:pt>
                  <c:pt idx="14">
                    <c:v>PCB -Test</c:v>
                  </c:pt>
                  <c:pt idx="17">
                    <c:v>HW Report</c:v>
                  </c:pt>
                </c15:dlblRangeCache>
              </c15:datalabelsRange>
            </c:ext>
          </c:extLst>
        </c:ser>
        <c:ser>
          <c:idx val="3"/>
          <c:order val="2"/>
          <c:tx>
            <c:strRef>
              <c:f>Gantt!$G$5</c:f>
              <c:strCache>
                <c:ptCount val="1"/>
                <c:pt idx="0">
                  <c:v>% Done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6CFA257-A049-456F-ABEE-F82703541E37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A730AD7-C582-47B0-8EA1-C44FD1F59980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1CF1ECE-D538-4FCA-A63D-7305F876C85F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4FA0FFA-EA62-40CC-9DD3-0F0286FE699C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A798340-BEC8-4848-B2D4-4CE9D335FEAC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8C9A707-E352-4D3B-A873-F4AA74A9EDED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A5CFE29-9DD3-4C46-9682-85973D872BCB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B8978A1-0C48-40EF-914D-852D93FCD3D9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07FB4D2-2063-4552-A06D-DF3750CF6487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849268D-C34D-437A-98AA-B1B11F7EC7E7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6D07A30-1231-4F45-8678-4362A113480D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931A180C-71CD-4A20-A45F-B06601FBA242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83A8A081-2C81-4A7D-B7FB-1A31045DED38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Gantt!$K$6:$K$25</c:f>
              <c:numCache>
                <c:formatCode>General</c:formatCode>
                <c:ptCount val="20"/>
                <c:pt idx="1">
                  <c:v>12</c:v>
                </c:pt>
                <c:pt idx="2">
                  <c:v>0</c:v>
                </c:pt>
                <c:pt idx="4">
                  <c:v>5</c:v>
                </c:pt>
                <c:pt idx="5">
                  <c:v>0</c:v>
                </c:pt>
                <c:pt idx="7">
                  <c:v>11</c:v>
                </c:pt>
                <c:pt idx="8">
                  <c:v>0</c:v>
                </c:pt>
                <c:pt idx="10">
                  <c:v>0</c:v>
                </c:pt>
                <c:pt idx="12">
                  <c:v>2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16.400000000000002</c:v>
                </c:pt>
                <c:pt idx="1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Gantt!$G$6:$G$25</c15:f>
                <c15:dlblRangeCache>
                  <c:ptCount val="20"/>
                  <c:pt idx="1">
                    <c:v>100%</c:v>
                  </c:pt>
                  <c:pt idx="4">
                    <c:v>100%</c:v>
                  </c:pt>
                  <c:pt idx="7">
                    <c:v>100%</c:v>
                  </c:pt>
                  <c:pt idx="12">
                    <c:v>40%</c:v>
                  </c:pt>
                  <c:pt idx="18">
                    <c:v>40%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Gantt!$J$5</c:f>
              <c:strCache>
                <c:ptCount val="1"/>
                <c:pt idx="0">
                  <c:v>#milestones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BDB1F13-05BB-414E-80EB-D66716CA4DFC}" type="CELLRANGE">
                      <a:rPr lang="en-US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3D4CDF4-4E27-4351-802F-CC1C6F2AC4FC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42C2CF7-46C3-4B6D-9034-133E4A08A183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AF4D3F7-95C9-4E23-95DA-598C8349228E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F422B86-8F7C-4099-B1A7-EC5C933A96C3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38822C23-DCFE-4136-B28D-25B932B38747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E08E647F-59A9-4E0E-849A-1A9A396B8B1D}" type="CELLRANGE">
                      <a:rPr lang="de-CH"/>
                      <a:pPr/>
                      <a:t>[ZELLBEREICH]</a:t>
                    </a:fld>
                    <a:endParaRPr lang="de-CH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Gantt!$J$6:$J$25</c:f>
              <c:numCache>
                <c:formatCode>General</c:formatCode>
                <c:ptCount val="20"/>
                <c:pt idx="2">
                  <c:v>0</c:v>
                </c:pt>
                <c:pt idx="5">
                  <c:v>0</c:v>
                </c:pt>
                <c:pt idx="8">
                  <c:v>1</c:v>
                </c:pt>
                <c:pt idx="10">
                  <c:v>1</c:v>
                </c:pt>
                <c:pt idx="13">
                  <c:v>1</c:v>
                </c:pt>
                <c:pt idx="16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Gantt!$H$6:$H$25</c15:f>
                <c15:dlblRangeCache>
                  <c:ptCount val="20"/>
                  <c:pt idx="8">
                    <c:v> PCB ordered: OK</c:v>
                  </c:pt>
                  <c:pt idx="10">
                    <c:v>PCB received:OK</c:v>
                  </c:pt>
                  <c:pt idx="13">
                    <c:v> Ready for Test</c:v>
                  </c:pt>
                  <c:pt idx="16">
                    <c:v> HW-Ready</c:v>
                  </c:pt>
                  <c:pt idx="19">
                    <c:v> HW Report delivered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4929888"/>
        <c:axId val="1154930976"/>
      </c:barChart>
      <c:catAx>
        <c:axId val="115492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sq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4930976"/>
        <c:crosses val="autoZero"/>
        <c:auto val="1"/>
        <c:lblAlgn val="ctr"/>
        <c:lblOffset val="100"/>
        <c:noMultiLvlLbl val="0"/>
      </c:catAx>
      <c:valAx>
        <c:axId val="1154930976"/>
        <c:scaling>
          <c:orientation val="minMax"/>
          <c:min val="4226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4929888"/>
        <c:crosses val="autoZero"/>
        <c:crossBetween val="between"/>
        <c:majorUnit val="14"/>
        <c:minorUnit val="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9641</xdr:colOff>
      <xdr:row>4</xdr:row>
      <xdr:rowOff>53601</xdr:rowOff>
    </xdr:from>
    <xdr:to>
      <xdr:col>20</xdr:col>
      <xdr:colOff>748287</xdr:colOff>
      <xdr:row>26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3"/>
  <sheetViews>
    <sheetView tabSelected="1" topLeftCell="A10" zoomScale="190" zoomScaleNormal="190" workbookViewId="0">
      <selection activeCell="D1" sqref="D1"/>
    </sheetView>
  </sheetViews>
  <sheetFormatPr baseColWidth="10" defaultRowHeight="15" x14ac:dyDescent="0.25"/>
  <cols>
    <col min="1" max="1" width="14.5703125" style="3" customWidth="1"/>
    <col min="2" max="2" width="11.28515625" style="4" hidden="1" customWidth="1"/>
    <col min="3" max="3" width="11.28515625" style="10" customWidth="1"/>
    <col min="4" max="4" width="13.5703125" style="4" customWidth="1"/>
    <col min="5" max="5" width="11.28515625" style="4" customWidth="1"/>
    <col min="6" max="6" width="4" style="4" customWidth="1"/>
    <col min="7" max="7" width="5.85546875" style="4" customWidth="1"/>
    <col min="8" max="8" width="20.140625" style="2" customWidth="1"/>
    <col min="9" max="9" width="7.140625" style="10" customWidth="1"/>
    <col min="10" max="10" width="3.7109375" style="4" hidden="1" customWidth="1"/>
    <col min="11" max="11" width="6.28515625" style="4" hidden="1" customWidth="1"/>
    <col min="12" max="12" width="4.42578125" style="4" hidden="1" customWidth="1"/>
    <col min="13" max="16384" width="11.42578125" style="4"/>
  </cols>
  <sheetData>
    <row r="5" spans="1:12" s="7" customFormat="1" ht="62.25" x14ac:dyDescent="0.25">
      <c r="A5" s="29" t="s">
        <v>0</v>
      </c>
      <c r="B5" s="30"/>
      <c r="C5" s="30"/>
      <c r="D5" s="11" t="s">
        <v>1</v>
      </c>
      <c r="E5" s="11" t="s">
        <v>3</v>
      </c>
      <c r="F5" s="6" t="s">
        <v>2</v>
      </c>
      <c r="G5" s="6" t="s">
        <v>5</v>
      </c>
      <c r="H5" s="1" t="s">
        <v>11</v>
      </c>
      <c r="I5" s="6" t="s">
        <v>10</v>
      </c>
      <c r="J5" s="6" t="s">
        <v>14</v>
      </c>
      <c r="K5" s="6" t="s">
        <v>15</v>
      </c>
      <c r="L5" s="6" t="s">
        <v>16</v>
      </c>
    </row>
    <row r="6" spans="1:12" x14ac:dyDescent="0.25">
      <c r="A6" s="3" t="s">
        <v>6</v>
      </c>
      <c r="B6" s="4" t="s">
        <v>4</v>
      </c>
      <c r="C6" s="10" t="s">
        <v>19</v>
      </c>
      <c r="D6" s="5">
        <v>42261</v>
      </c>
      <c r="E6" s="5">
        <f>WORKDAY(D6,F6-1)</f>
        <v>42272</v>
      </c>
      <c r="F6" s="4">
        <v>10</v>
      </c>
      <c r="G6" s="8"/>
      <c r="I6" s="4"/>
      <c r="L6" s="4">
        <f>E6-D6+1</f>
        <v>12</v>
      </c>
    </row>
    <row r="7" spans="1:12" x14ac:dyDescent="0.25">
      <c r="B7" s="4" t="s">
        <v>13</v>
      </c>
      <c r="C7" s="10" t="s">
        <v>13</v>
      </c>
      <c r="D7" s="5">
        <f>IF(G7&gt;0,D6,"")</f>
        <v>42261</v>
      </c>
      <c r="E7" s="5"/>
      <c r="G7" s="8">
        <v>1</v>
      </c>
      <c r="I7" s="4"/>
      <c r="K7" s="4">
        <f>IF(G7&gt;0,L6*G7,"")</f>
        <v>12</v>
      </c>
    </row>
    <row r="8" spans="1:12" x14ac:dyDescent="0.25">
      <c r="B8" s="4" t="str">
        <f>IF(J8=1,"Milestone","")</f>
        <v/>
      </c>
      <c r="C8" s="10" t="s">
        <v>11</v>
      </c>
      <c r="D8" s="5">
        <f>WORKDAY(E6,1)-0.5</f>
        <v>42274.5</v>
      </c>
      <c r="E8" s="5"/>
      <c r="G8" s="9"/>
      <c r="I8" s="4"/>
      <c r="J8" s="4" t="str">
        <f>IF(H8&lt;&gt;"",1,"")</f>
        <v/>
      </c>
      <c r="K8" s="4" t="str">
        <f>IF(G8&gt;0,L7*G8,"")</f>
        <v/>
      </c>
    </row>
    <row r="9" spans="1:12" x14ac:dyDescent="0.25">
      <c r="A9" s="3" t="s">
        <v>8</v>
      </c>
      <c r="B9" s="4" t="s">
        <v>4</v>
      </c>
      <c r="C9" s="10" t="s">
        <v>19</v>
      </c>
      <c r="D9" s="5">
        <f>WORKDAY(E6,1)</f>
        <v>42275</v>
      </c>
      <c r="E9" s="5">
        <f>WORKDAY(D9,F9-1)</f>
        <v>42279</v>
      </c>
      <c r="F9" s="4">
        <v>5</v>
      </c>
      <c r="G9" s="9"/>
      <c r="I9" s="4"/>
      <c r="L9" s="4">
        <f>E9-D9+1</f>
        <v>5</v>
      </c>
    </row>
    <row r="10" spans="1:12" x14ac:dyDescent="0.25">
      <c r="B10" s="4" t="s">
        <v>13</v>
      </c>
      <c r="C10" s="10" t="s">
        <v>13</v>
      </c>
      <c r="D10" s="5">
        <f>IF(G10&gt;0,D9,"")</f>
        <v>42275</v>
      </c>
      <c r="E10" s="5"/>
      <c r="G10" s="9">
        <v>1</v>
      </c>
      <c r="I10" s="4"/>
      <c r="K10" s="4">
        <f>IF(G10&gt;0,L9*G10,"")</f>
        <v>5</v>
      </c>
    </row>
    <row r="11" spans="1:12" x14ac:dyDescent="0.25">
      <c r="B11" s="4" t="str">
        <f>IF(J11=1,"Milestone","")</f>
        <v/>
      </c>
      <c r="C11" s="10" t="s">
        <v>11</v>
      </c>
      <c r="D11" s="5">
        <f>E9+0.5</f>
        <v>42279.5</v>
      </c>
      <c r="E11" s="5"/>
      <c r="G11" s="9"/>
      <c r="I11" s="4"/>
      <c r="J11" s="4" t="str">
        <f>IF(H11&lt;&gt;"",1,"")</f>
        <v/>
      </c>
      <c r="K11" s="4" t="str">
        <f>IF(G11&gt;0,L10*G11,"")</f>
        <v/>
      </c>
    </row>
    <row r="12" spans="1:12" x14ac:dyDescent="0.25">
      <c r="A12" s="3" t="s">
        <v>9</v>
      </c>
      <c r="B12" s="4" t="s">
        <v>4</v>
      </c>
      <c r="C12" s="10" t="s">
        <v>19</v>
      </c>
      <c r="D12" s="5">
        <f>E9</f>
        <v>42279</v>
      </c>
      <c r="E12" s="5">
        <f>WORKDAY(D12,F12-1)</f>
        <v>42289</v>
      </c>
      <c r="F12" s="4">
        <v>7</v>
      </c>
      <c r="G12" s="9"/>
      <c r="I12" s="4"/>
      <c r="L12" s="4">
        <f>E12-D12+1</f>
        <v>11</v>
      </c>
    </row>
    <row r="13" spans="1:12" x14ac:dyDescent="0.25">
      <c r="B13" s="4" t="s">
        <v>13</v>
      </c>
      <c r="C13" s="10" t="s">
        <v>13</v>
      </c>
      <c r="D13" s="5">
        <f>IF(G13&gt;0,D12,"")</f>
        <v>42279</v>
      </c>
      <c r="E13" s="5"/>
      <c r="G13" s="9">
        <v>1</v>
      </c>
      <c r="I13" s="4"/>
      <c r="K13" s="4">
        <f>IF(G13&gt;0,L12*G13,"")</f>
        <v>11</v>
      </c>
    </row>
    <row r="14" spans="1:12" x14ac:dyDescent="0.25">
      <c r="B14" s="4" t="str">
        <f>IF(J14=1,"Milestone","")</f>
        <v>Milestone</v>
      </c>
      <c r="C14" s="10" t="s">
        <v>11</v>
      </c>
      <c r="D14" s="5">
        <f>E12+0.5</f>
        <v>42289.5</v>
      </c>
      <c r="E14" s="5"/>
      <c r="G14" s="9"/>
      <c r="H14" s="2" t="s">
        <v>22</v>
      </c>
      <c r="I14" s="4"/>
      <c r="J14" s="4">
        <f>IF(H14&lt;&gt;"",1,"")</f>
        <v>1</v>
      </c>
      <c r="K14" s="4" t="str">
        <f>IF(G14&gt;0,L13*G14,"")</f>
        <v/>
      </c>
    </row>
    <row r="15" spans="1:12" x14ac:dyDescent="0.25">
      <c r="A15" s="3" t="s">
        <v>20</v>
      </c>
      <c r="B15" s="4" t="s">
        <v>4</v>
      </c>
      <c r="C15" s="10" t="s">
        <v>19</v>
      </c>
      <c r="D15" s="5">
        <f>WORKDAY(E12,1)</f>
        <v>42290</v>
      </c>
      <c r="E15" s="5">
        <f>WORKDAY(D15,F15-1)</f>
        <v>42292</v>
      </c>
      <c r="F15" s="4">
        <v>3</v>
      </c>
      <c r="G15" s="9"/>
      <c r="I15" s="4"/>
      <c r="L15" s="4">
        <f>E15-D15+1</f>
        <v>3</v>
      </c>
    </row>
    <row r="16" spans="1:12" x14ac:dyDescent="0.25">
      <c r="B16" s="4" t="str">
        <f>IF(J16=1,"Milestone","")</f>
        <v>Milestone</v>
      </c>
      <c r="C16" s="10" t="s">
        <v>11</v>
      </c>
      <c r="D16" s="5">
        <f>E15+0.5</f>
        <v>42292.5</v>
      </c>
      <c r="E16" s="5"/>
      <c r="G16" s="9"/>
      <c r="H16" s="2" t="s">
        <v>25</v>
      </c>
      <c r="I16" s="4"/>
      <c r="J16" s="4">
        <f>IF(H16&lt;&gt;"",1,"")</f>
        <v>1</v>
      </c>
      <c r="K16" s="4" t="str">
        <f>IF(G16&gt;0,#REF!*G16,"")</f>
        <v/>
      </c>
    </row>
    <row r="17" spans="1:14" x14ac:dyDescent="0.25">
      <c r="A17" s="3" t="s">
        <v>12</v>
      </c>
      <c r="B17" s="4" t="s">
        <v>4</v>
      </c>
      <c r="C17" s="10" t="s">
        <v>19</v>
      </c>
      <c r="D17" s="5">
        <f>WORKDAY(E15,1)</f>
        <v>42293</v>
      </c>
      <c r="E17" s="5">
        <f>WORKDAY(D17,F17-1)</f>
        <v>42297</v>
      </c>
      <c r="F17" s="4">
        <v>3</v>
      </c>
      <c r="G17" s="9"/>
      <c r="H17" s="4"/>
      <c r="I17" s="4"/>
      <c r="L17" s="4">
        <f>E17-D17+1</f>
        <v>5</v>
      </c>
    </row>
    <row r="18" spans="1:14" x14ac:dyDescent="0.25">
      <c r="B18" s="4" t="s">
        <v>13</v>
      </c>
      <c r="C18" s="10" t="s">
        <v>13</v>
      </c>
      <c r="D18" s="5">
        <f>IF(G18&gt;0,D17,"")</f>
        <v>42293</v>
      </c>
      <c r="E18" s="5"/>
      <c r="G18" s="9">
        <v>0.4</v>
      </c>
      <c r="I18" s="4"/>
      <c r="K18" s="4">
        <f>IF(G18&gt;0,L17*G18,"")</f>
        <v>2</v>
      </c>
    </row>
    <row r="19" spans="1:14" x14ac:dyDescent="0.25">
      <c r="B19" s="4" t="str">
        <f>IF(J19=1,"Milestone","")</f>
        <v>Milestone</v>
      </c>
      <c r="C19" s="10" t="s">
        <v>11</v>
      </c>
      <c r="D19" s="5">
        <f>E17+0.5</f>
        <v>42297.5</v>
      </c>
      <c r="E19" s="5"/>
      <c r="G19" s="9"/>
      <c r="H19" s="2" t="s">
        <v>21</v>
      </c>
      <c r="I19" s="4"/>
      <c r="J19" s="4">
        <f>IF(H19&lt;&gt;"",1,"")</f>
        <v>1</v>
      </c>
      <c r="K19" s="4" t="str">
        <f>IF(G19&gt;0,L18*G19,"")</f>
        <v/>
      </c>
    </row>
    <row r="20" spans="1:14" x14ac:dyDescent="0.25">
      <c r="A20" s="3" t="s">
        <v>17</v>
      </c>
      <c r="B20" s="4" t="s">
        <v>4</v>
      </c>
      <c r="C20" s="10" t="s">
        <v>19</v>
      </c>
      <c r="D20" s="5">
        <f>WORKDAY(E17,1)</f>
        <v>42298</v>
      </c>
      <c r="E20" s="5">
        <f>WORKDAY(D20,F20-1)</f>
        <v>42303</v>
      </c>
      <c r="F20" s="4">
        <v>4</v>
      </c>
      <c r="G20" s="9"/>
      <c r="H20" s="4"/>
      <c r="I20" s="4"/>
      <c r="L20" s="4">
        <f>E20-D20+1</f>
        <v>6</v>
      </c>
    </row>
    <row r="21" spans="1:14" x14ac:dyDescent="0.25">
      <c r="B21" s="4" t="s">
        <v>13</v>
      </c>
      <c r="C21" s="10" t="s">
        <v>13</v>
      </c>
      <c r="D21" s="5" t="str">
        <f>IF(G21&gt;0,D20,"")</f>
        <v/>
      </c>
      <c r="E21" s="5"/>
      <c r="G21" s="9"/>
      <c r="I21" s="4"/>
      <c r="K21" s="4" t="str">
        <f>IF(G21&gt;0,L20*G21,"")</f>
        <v/>
      </c>
    </row>
    <row r="22" spans="1:14" x14ac:dyDescent="0.25">
      <c r="B22" s="4" t="str">
        <f>IF(J22=1,"Milestone","")</f>
        <v>Milestone</v>
      </c>
      <c r="C22" s="10" t="s">
        <v>11</v>
      </c>
      <c r="D22" s="5">
        <f>E20+0.5</f>
        <v>42303.5</v>
      </c>
      <c r="E22" s="5"/>
      <c r="G22" s="9"/>
      <c r="H22" s="2" t="s">
        <v>18</v>
      </c>
      <c r="I22" s="4"/>
      <c r="J22" s="4">
        <f>IF(H22&lt;&gt;"",1,"")</f>
        <v>1</v>
      </c>
      <c r="K22" s="4" t="str">
        <f>IF(G22&gt;0,L21*G22,"")</f>
        <v/>
      </c>
    </row>
    <row r="23" spans="1:14" x14ac:dyDescent="0.25">
      <c r="A23" s="3" t="s">
        <v>23</v>
      </c>
      <c r="B23" s="4" t="s">
        <v>4</v>
      </c>
      <c r="C23" s="10" t="s">
        <v>19</v>
      </c>
      <c r="D23" s="5">
        <v>41896</v>
      </c>
      <c r="E23" s="5">
        <f>WORKDAY(D23,F23-1)</f>
        <v>41936</v>
      </c>
      <c r="F23" s="4">
        <v>31</v>
      </c>
      <c r="G23" s="9"/>
      <c r="H23" s="4"/>
      <c r="I23" s="4"/>
      <c r="L23" s="4">
        <f>E23-D23+1</f>
        <v>41</v>
      </c>
    </row>
    <row r="24" spans="1:14" x14ac:dyDescent="0.25">
      <c r="B24" s="4" t="s">
        <v>13</v>
      </c>
      <c r="C24" s="10" t="s">
        <v>13</v>
      </c>
      <c r="D24" s="5">
        <f>IF(G24&gt;0,D23,"")</f>
        <v>41896</v>
      </c>
      <c r="E24" s="5"/>
      <c r="G24" s="9">
        <v>0.4</v>
      </c>
      <c r="I24" s="4"/>
      <c r="K24" s="4">
        <f>IF(G24&gt;0,L23*G24,"")</f>
        <v>16.400000000000002</v>
      </c>
    </row>
    <row r="25" spans="1:14" x14ac:dyDescent="0.25">
      <c r="B25" s="4" t="str">
        <f>IF(J25=1,"Milestone","")</f>
        <v>Milestone</v>
      </c>
      <c r="C25" s="10" t="s">
        <v>11</v>
      </c>
      <c r="D25" s="5">
        <f>E23+0.5</f>
        <v>41936.5</v>
      </c>
      <c r="E25" s="5"/>
      <c r="G25" s="9"/>
      <c r="H25" s="2" t="s">
        <v>24</v>
      </c>
      <c r="I25" s="4"/>
      <c r="J25" s="4">
        <f>IF(H25&lt;&gt;"",1,"")</f>
        <v>1</v>
      </c>
      <c r="K25" s="4" t="str">
        <f>IF(G25&gt;0,L24*G25,"")</f>
        <v/>
      </c>
    </row>
    <row r="26" spans="1:14" x14ac:dyDescent="0.25">
      <c r="D26" s="5"/>
      <c r="E26" s="5"/>
    </row>
    <row r="27" spans="1:14" x14ac:dyDescent="0.25">
      <c r="D27" s="5"/>
      <c r="E27" s="5"/>
    </row>
    <row r="28" spans="1:14" x14ac:dyDescent="0.25">
      <c r="D28" s="5"/>
      <c r="E28" s="5"/>
    </row>
    <row r="29" spans="1:14" x14ac:dyDescent="0.25">
      <c r="D29" s="5"/>
      <c r="E29" s="5"/>
      <c r="N29" s="4" t="s">
        <v>7</v>
      </c>
    </row>
    <row r="30" spans="1:14" x14ac:dyDescent="0.25">
      <c r="D30" s="5"/>
      <c r="E30" s="5"/>
    </row>
    <row r="33" spans="13:13" x14ac:dyDescent="0.25">
      <c r="M33" s="4" t="s">
        <v>7</v>
      </c>
    </row>
  </sheetData>
  <mergeCells count="1"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A24" sqref="A24:I28"/>
    </sheetView>
  </sheetViews>
  <sheetFormatPr baseColWidth="10" defaultRowHeight="15" x14ac:dyDescent="0.25"/>
  <cols>
    <col min="2" max="2" width="0" hidden="1" customWidth="1"/>
    <col min="8" max="8" width="13.85546875" customWidth="1"/>
    <col min="10" max="12" width="0" hidden="1" customWidth="1"/>
    <col min="258" max="258" width="0" hidden="1" customWidth="1"/>
    <col min="264" max="264" width="13.85546875" customWidth="1"/>
    <col min="266" max="268" width="0" hidden="1" customWidth="1"/>
    <col min="514" max="514" width="0" hidden="1" customWidth="1"/>
    <col min="520" max="520" width="13.85546875" customWidth="1"/>
    <col min="522" max="524" width="0" hidden="1" customWidth="1"/>
    <col min="770" max="770" width="0" hidden="1" customWidth="1"/>
    <col min="776" max="776" width="13.85546875" customWidth="1"/>
    <col min="778" max="780" width="0" hidden="1" customWidth="1"/>
    <col min="1026" max="1026" width="0" hidden="1" customWidth="1"/>
    <col min="1032" max="1032" width="13.85546875" customWidth="1"/>
    <col min="1034" max="1036" width="0" hidden="1" customWidth="1"/>
    <col min="1282" max="1282" width="0" hidden="1" customWidth="1"/>
    <col min="1288" max="1288" width="13.85546875" customWidth="1"/>
    <col min="1290" max="1292" width="0" hidden="1" customWidth="1"/>
    <col min="1538" max="1538" width="0" hidden="1" customWidth="1"/>
    <col min="1544" max="1544" width="13.85546875" customWidth="1"/>
    <col min="1546" max="1548" width="0" hidden="1" customWidth="1"/>
    <col min="1794" max="1794" width="0" hidden="1" customWidth="1"/>
    <col min="1800" max="1800" width="13.85546875" customWidth="1"/>
    <col min="1802" max="1804" width="0" hidden="1" customWidth="1"/>
    <col min="2050" max="2050" width="0" hidden="1" customWidth="1"/>
    <col min="2056" max="2056" width="13.85546875" customWidth="1"/>
    <col min="2058" max="2060" width="0" hidden="1" customWidth="1"/>
    <col min="2306" max="2306" width="0" hidden="1" customWidth="1"/>
    <col min="2312" max="2312" width="13.85546875" customWidth="1"/>
    <col min="2314" max="2316" width="0" hidden="1" customWidth="1"/>
    <col min="2562" max="2562" width="0" hidden="1" customWidth="1"/>
    <col min="2568" max="2568" width="13.85546875" customWidth="1"/>
    <col min="2570" max="2572" width="0" hidden="1" customWidth="1"/>
    <col min="2818" max="2818" width="0" hidden="1" customWidth="1"/>
    <col min="2824" max="2824" width="13.85546875" customWidth="1"/>
    <col min="2826" max="2828" width="0" hidden="1" customWidth="1"/>
    <col min="3074" max="3074" width="0" hidden="1" customWidth="1"/>
    <col min="3080" max="3080" width="13.85546875" customWidth="1"/>
    <col min="3082" max="3084" width="0" hidden="1" customWidth="1"/>
    <col min="3330" max="3330" width="0" hidden="1" customWidth="1"/>
    <col min="3336" max="3336" width="13.85546875" customWidth="1"/>
    <col min="3338" max="3340" width="0" hidden="1" customWidth="1"/>
    <col min="3586" max="3586" width="0" hidden="1" customWidth="1"/>
    <col min="3592" max="3592" width="13.85546875" customWidth="1"/>
    <col min="3594" max="3596" width="0" hidden="1" customWidth="1"/>
    <col min="3842" max="3842" width="0" hidden="1" customWidth="1"/>
    <col min="3848" max="3848" width="13.85546875" customWidth="1"/>
    <col min="3850" max="3852" width="0" hidden="1" customWidth="1"/>
    <col min="4098" max="4098" width="0" hidden="1" customWidth="1"/>
    <col min="4104" max="4104" width="13.85546875" customWidth="1"/>
    <col min="4106" max="4108" width="0" hidden="1" customWidth="1"/>
    <col min="4354" max="4354" width="0" hidden="1" customWidth="1"/>
    <col min="4360" max="4360" width="13.85546875" customWidth="1"/>
    <col min="4362" max="4364" width="0" hidden="1" customWidth="1"/>
    <col min="4610" max="4610" width="0" hidden="1" customWidth="1"/>
    <col min="4616" max="4616" width="13.85546875" customWidth="1"/>
    <col min="4618" max="4620" width="0" hidden="1" customWidth="1"/>
    <col min="4866" max="4866" width="0" hidden="1" customWidth="1"/>
    <col min="4872" max="4872" width="13.85546875" customWidth="1"/>
    <col min="4874" max="4876" width="0" hidden="1" customWidth="1"/>
    <col min="5122" max="5122" width="0" hidden="1" customWidth="1"/>
    <col min="5128" max="5128" width="13.85546875" customWidth="1"/>
    <col min="5130" max="5132" width="0" hidden="1" customWidth="1"/>
    <col min="5378" max="5378" width="0" hidden="1" customWidth="1"/>
    <col min="5384" max="5384" width="13.85546875" customWidth="1"/>
    <col min="5386" max="5388" width="0" hidden="1" customWidth="1"/>
    <col min="5634" max="5634" width="0" hidden="1" customWidth="1"/>
    <col min="5640" max="5640" width="13.85546875" customWidth="1"/>
    <col min="5642" max="5644" width="0" hidden="1" customWidth="1"/>
    <col min="5890" max="5890" width="0" hidden="1" customWidth="1"/>
    <col min="5896" max="5896" width="13.85546875" customWidth="1"/>
    <col min="5898" max="5900" width="0" hidden="1" customWidth="1"/>
    <col min="6146" max="6146" width="0" hidden="1" customWidth="1"/>
    <col min="6152" max="6152" width="13.85546875" customWidth="1"/>
    <col min="6154" max="6156" width="0" hidden="1" customWidth="1"/>
    <col min="6402" max="6402" width="0" hidden="1" customWidth="1"/>
    <col min="6408" max="6408" width="13.85546875" customWidth="1"/>
    <col min="6410" max="6412" width="0" hidden="1" customWidth="1"/>
    <col min="6658" max="6658" width="0" hidden="1" customWidth="1"/>
    <col min="6664" max="6664" width="13.85546875" customWidth="1"/>
    <col min="6666" max="6668" width="0" hidden="1" customWidth="1"/>
    <col min="6914" max="6914" width="0" hidden="1" customWidth="1"/>
    <col min="6920" max="6920" width="13.85546875" customWidth="1"/>
    <col min="6922" max="6924" width="0" hidden="1" customWidth="1"/>
    <col min="7170" max="7170" width="0" hidden="1" customWidth="1"/>
    <col min="7176" max="7176" width="13.85546875" customWidth="1"/>
    <col min="7178" max="7180" width="0" hidden="1" customWidth="1"/>
    <col min="7426" max="7426" width="0" hidden="1" customWidth="1"/>
    <col min="7432" max="7432" width="13.85546875" customWidth="1"/>
    <col min="7434" max="7436" width="0" hidden="1" customWidth="1"/>
    <col min="7682" max="7682" width="0" hidden="1" customWidth="1"/>
    <col min="7688" max="7688" width="13.85546875" customWidth="1"/>
    <col min="7690" max="7692" width="0" hidden="1" customWidth="1"/>
    <col min="7938" max="7938" width="0" hidden="1" customWidth="1"/>
    <col min="7944" max="7944" width="13.85546875" customWidth="1"/>
    <col min="7946" max="7948" width="0" hidden="1" customWidth="1"/>
    <col min="8194" max="8194" width="0" hidden="1" customWidth="1"/>
    <col min="8200" max="8200" width="13.85546875" customWidth="1"/>
    <col min="8202" max="8204" width="0" hidden="1" customWidth="1"/>
    <col min="8450" max="8450" width="0" hidden="1" customWidth="1"/>
    <col min="8456" max="8456" width="13.85546875" customWidth="1"/>
    <col min="8458" max="8460" width="0" hidden="1" customWidth="1"/>
    <col min="8706" max="8706" width="0" hidden="1" customWidth="1"/>
    <col min="8712" max="8712" width="13.85546875" customWidth="1"/>
    <col min="8714" max="8716" width="0" hidden="1" customWidth="1"/>
    <col min="8962" max="8962" width="0" hidden="1" customWidth="1"/>
    <col min="8968" max="8968" width="13.85546875" customWidth="1"/>
    <col min="8970" max="8972" width="0" hidden="1" customWidth="1"/>
    <col min="9218" max="9218" width="0" hidden="1" customWidth="1"/>
    <col min="9224" max="9224" width="13.85546875" customWidth="1"/>
    <col min="9226" max="9228" width="0" hidden="1" customWidth="1"/>
    <col min="9474" max="9474" width="0" hidden="1" customWidth="1"/>
    <col min="9480" max="9480" width="13.85546875" customWidth="1"/>
    <col min="9482" max="9484" width="0" hidden="1" customWidth="1"/>
    <col min="9730" max="9730" width="0" hidden="1" customWidth="1"/>
    <col min="9736" max="9736" width="13.85546875" customWidth="1"/>
    <col min="9738" max="9740" width="0" hidden="1" customWidth="1"/>
    <col min="9986" max="9986" width="0" hidden="1" customWidth="1"/>
    <col min="9992" max="9992" width="13.85546875" customWidth="1"/>
    <col min="9994" max="9996" width="0" hidden="1" customWidth="1"/>
    <col min="10242" max="10242" width="0" hidden="1" customWidth="1"/>
    <col min="10248" max="10248" width="13.85546875" customWidth="1"/>
    <col min="10250" max="10252" width="0" hidden="1" customWidth="1"/>
    <col min="10498" max="10498" width="0" hidden="1" customWidth="1"/>
    <col min="10504" max="10504" width="13.85546875" customWidth="1"/>
    <col min="10506" max="10508" width="0" hidden="1" customWidth="1"/>
    <col min="10754" max="10754" width="0" hidden="1" customWidth="1"/>
    <col min="10760" max="10760" width="13.85546875" customWidth="1"/>
    <col min="10762" max="10764" width="0" hidden="1" customWidth="1"/>
    <col min="11010" max="11010" width="0" hidden="1" customWidth="1"/>
    <col min="11016" max="11016" width="13.85546875" customWidth="1"/>
    <col min="11018" max="11020" width="0" hidden="1" customWidth="1"/>
    <col min="11266" max="11266" width="0" hidden="1" customWidth="1"/>
    <col min="11272" max="11272" width="13.85546875" customWidth="1"/>
    <col min="11274" max="11276" width="0" hidden="1" customWidth="1"/>
    <col min="11522" max="11522" width="0" hidden="1" customWidth="1"/>
    <col min="11528" max="11528" width="13.85546875" customWidth="1"/>
    <col min="11530" max="11532" width="0" hidden="1" customWidth="1"/>
    <col min="11778" max="11778" width="0" hidden="1" customWidth="1"/>
    <col min="11784" max="11784" width="13.85546875" customWidth="1"/>
    <col min="11786" max="11788" width="0" hidden="1" customWidth="1"/>
    <col min="12034" max="12034" width="0" hidden="1" customWidth="1"/>
    <col min="12040" max="12040" width="13.85546875" customWidth="1"/>
    <col min="12042" max="12044" width="0" hidden="1" customWidth="1"/>
    <col min="12290" max="12290" width="0" hidden="1" customWidth="1"/>
    <col min="12296" max="12296" width="13.85546875" customWidth="1"/>
    <col min="12298" max="12300" width="0" hidden="1" customWidth="1"/>
    <col min="12546" max="12546" width="0" hidden="1" customWidth="1"/>
    <col min="12552" max="12552" width="13.85546875" customWidth="1"/>
    <col min="12554" max="12556" width="0" hidden="1" customWidth="1"/>
    <col min="12802" max="12802" width="0" hidden="1" customWidth="1"/>
    <col min="12808" max="12808" width="13.85546875" customWidth="1"/>
    <col min="12810" max="12812" width="0" hidden="1" customWidth="1"/>
    <col min="13058" max="13058" width="0" hidden="1" customWidth="1"/>
    <col min="13064" max="13064" width="13.85546875" customWidth="1"/>
    <col min="13066" max="13068" width="0" hidden="1" customWidth="1"/>
    <col min="13314" max="13314" width="0" hidden="1" customWidth="1"/>
    <col min="13320" max="13320" width="13.85546875" customWidth="1"/>
    <col min="13322" max="13324" width="0" hidden="1" customWidth="1"/>
    <col min="13570" max="13570" width="0" hidden="1" customWidth="1"/>
    <col min="13576" max="13576" width="13.85546875" customWidth="1"/>
    <col min="13578" max="13580" width="0" hidden="1" customWidth="1"/>
    <col min="13826" max="13826" width="0" hidden="1" customWidth="1"/>
    <col min="13832" max="13832" width="13.85546875" customWidth="1"/>
    <col min="13834" max="13836" width="0" hidden="1" customWidth="1"/>
    <col min="14082" max="14082" width="0" hidden="1" customWidth="1"/>
    <col min="14088" max="14088" width="13.85546875" customWidth="1"/>
    <col min="14090" max="14092" width="0" hidden="1" customWidth="1"/>
    <col min="14338" max="14338" width="0" hidden="1" customWidth="1"/>
    <col min="14344" max="14344" width="13.85546875" customWidth="1"/>
    <col min="14346" max="14348" width="0" hidden="1" customWidth="1"/>
    <col min="14594" max="14594" width="0" hidden="1" customWidth="1"/>
    <col min="14600" max="14600" width="13.85546875" customWidth="1"/>
    <col min="14602" max="14604" width="0" hidden="1" customWidth="1"/>
    <col min="14850" max="14850" width="0" hidden="1" customWidth="1"/>
    <col min="14856" max="14856" width="13.85546875" customWidth="1"/>
    <col min="14858" max="14860" width="0" hidden="1" customWidth="1"/>
    <col min="15106" max="15106" width="0" hidden="1" customWidth="1"/>
    <col min="15112" max="15112" width="13.85546875" customWidth="1"/>
    <col min="15114" max="15116" width="0" hidden="1" customWidth="1"/>
    <col min="15362" max="15362" width="0" hidden="1" customWidth="1"/>
    <col min="15368" max="15368" width="13.85546875" customWidth="1"/>
    <col min="15370" max="15372" width="0" hidden="1" customWidth="1"/>
    <col min="15618" max="15618" width="0" hidden="1" customWidth="1"/>
    <col min="15624" max="15624" width="13.85546875" customWidth="1"/>
    <col min="15626" max="15628" width="0" hidden="1" customWidth="1"/>
    <col min="15874" max="15874" width="0" hidden="1" customWidth="1"/>
    <col min="15880" max="15880" width="13.85546875" customWidth="1"/>
    <col min="15882" max="15884" width="0" hidden="1" customWidth="1"/>
    <col min="16130" max="16130" width="0" hidden="1" customWidth="1"/>
    <col min="16136" max="16136" width="13.85546875" customWidth="1"/>
    <col min="16138" max="16140" width="0" hidden="1" customWidth="1"/>
  </cols>
  <sheetData>
    <row r="1" spans="1:13" ht="18.75" x14ac:dyDescent="0.3">
      <c r="A1" s="13" t="s">
        <v>26</v>
      </c>
      <c r="B1" s="14"/>
      <c r="C1" s="14"/>
      <c r="D1" s="14"/>
      <c r="E1" s="14"/>
      <c r="F1" s="14"/>
    </row>
    <row r="3" spans="1:13" x14ac:dyDescent="0.25">
      <c r="A3" s="31" t="s">
        <v>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62.25" x14ac:dyDescent="0.25">
      <c r="A4" s="29" t="s">
        <v>0</v>
      </c>
      <c r="B4" s="30"/>
      <c r="C4" s="30"/>
      <c r="D4" s="12" t="s">
        <v>1</v>
      </c>
      <c r="E4" s="12" t="s">
        <v>3</v>
      </c>
      <c r="F4" s="6" t="s">
        <v>2</v>
      </c>
      <c r="G4" s="6" t="s">
        <v>5</v>
      </c>
      <c r="H4" s="1" t="s">
        <v>11</v>
      </c>
      <c r="I4" s="6" t="s">
        <v>10</v>
      </c>
      <c r="J4" s="6" t="s">
        <v>14</v>
      </c>
      <c r="K4" s="6" t="s">
        <v>15</v>
      </c>
      <c r="L4" s="6" t="s">
        <v>16</v>
      </c>
      <c r="M4" s="7"/>
    </row>
    <row r="5" spans="1:13" x14ac:dyDescent="0.25">
      <c r="A5" s="15" t="s">
        <v>6</v>
      </c>
      <c r="B5" s="4" t="s">
        <v>4</v>
      </c>
      <c r="C5" s="16" t="s">
        <v>19</v>
      </c>
      <c r="D5" s="17">
        <v>41897</v>
      </c>
      <c r="E5" s="18">
        <f>WORKDAY(D5,F5-1)</f>
        <v>41908</v>
      </c>
      <c r="F5" s="19">
        <v>10</v>
      </c>
      <c r="G5" s="8"/>
      <c r="H5" s="2"/>
      <c r="I5" s="20"/>
      <c r="J5" s="4"/>
      <c r="K5" s="4"/>
      <c r="L5" s="4">
        <f>E5-D5+1</f>
        <v>12</v>
      </c>
      <c r="M5" s="4"/>
    </row>
    <row r="6" spans="1:13" x14ac:dyDescent="0.25">
      <c r="A6" s="3"/>
      <c r="B6" s="4" t="s">
        <v>13</v>
      </c>
      <c r="C6" s="16" t="s">
        <v>13</v>
      </c>
      <c r="D6" s="18">
        <f>IF(G6&gt;0,D5,"")</f>
        <v>41897</v>
      </c>
      <c r="E6" s="5"/>
      <c r="F6" s="4"/>
      <c r="G6" s="21">
        <v>1</v>
      </c>
      <c r="H6" s="2"/>
      <c r="I6" s="4"/>
      <c r="J6" s="4"/>
      <c r="K6" s="4">
        <f>IF(G6&gt;0,L5*G6,"")</f>
        <v>12</v>
      </c>
      <c r="L6" s="4"/>
      <c r="M6" s="4"/>
    </row>
    <row r="7" spans="1:13" x14ac:dyDescent="0.25">
      <c r="A7" s="3"/>
      <c r="B7" s="4" t="str">
        <f>IF(J7=1,"Milestone","")</f>
        <v>Milestone</v>
      </c>
      <c r="C7" s="16" t="s">
        <v>11</v>
      </c>
      <c r="D7" s="18">
        <f>WORKDAY(E5,1)-0.5</f>
        <v>41910.5</v>
      </c>
      <c r="E7" s="5"/>
      <c r="F7" s="4"/>
      <c r="G7" s="22"/>
      <c r="H7" s="23" t="s">
        <v>28</v>
      </c>
      <c r="I7" s="4"/>
      <c r="J7" s="4">
        <f>IF(H7&lt;&gt;"",1,"")</f>
        <v>1</v>
      </c>
      <c r="K7" s="4" t="str">
        <f>IF(G7&gt;0,L6*G7,"")</f>
        <v/>
      </c>
      <c r="L7" s="4"/>
      <c r="M7" s="4"/>
    </row>
    <row r="10" spans="1:13" x14ac:dyDescent="0.25">
      <c r="A10" s="24"/>
    </row>
    <row r="11" spans="1:13" x14ac:dyDescent="0.25">
      <c r="A11" s="15"/>
      <c r="C11" t="s">
        <v>29</v>
      </c>
    </row>
    <row r="12" spans="1:13" x14ac:dyDescent="0.25">
      <c r="A12" s="16"/>
      <c r="C12" t="s">
        <v>30</v>
      </c>
      <c r="F12" t="s">
        <v>7</v>
      </c>
    </row>
    <row r="13" spans="1:13" x14ac:dyDescent="0.25">
      <c r="A13" s="17"/>
      <c r="C13" t="s">
        <v>31</v>
      </c>
    </row>
    <row r="14" spans="1:13" x14ac:dyDescent="0.25">
      <c r="A14" s="17"/>
      <c r="C14" t="s">
        <v>32</v>
      </c>
    </row>
    <row r="15" spans="1:13" x14ac:dyDescent="0.25">
      <c r="A15" s="17"/>
      <c r="C15" s="25" t="s">
        <v>33</v>
      </c>
    </row>
    <row r="16" spans="1:13" x14ac:dyDescent="0.25">
      <c r="A16" s="20"/>
      <c r="C16" t="s">
        <v>34</v>
      </c>
    </row>
    <row r="17" spans="1:13" x14ac:dyDescent="0.25">
      <c r="A17" s="26"/>
    </row>
    <row r="18" spans="1:13" x14ac:dyDescent="0.25">
      <c r="A18" s="27" t="s">
        <v>35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20" spans="1:13" x14ac:dyDescent="0.25">
      <c r="A20" t="s">
        <v>36</v>
      </c>
    </row>
    <row r="22" spans="1:13" x14ac:dyDescent="0.25">
      <c r="A22" t="s">
        <v>37</v>
      </c>
    </row>
    <row r="23" spans="1:13" x14ac:dyDescent="0.25">
      <c r="A23" t="s">
        <v>38</v>
      </c>
    </row>
    <row r="25" spans="1:13" x14ac:dyDescent="0.25">
      <c r="A25" s="25"/>
    </row>
    <row r="26" spans="1:13" x14ac:dyDescent="0.25">
      <c r="A26" s="25"/>
    </row>
  </sheetData>
  <mergeCells count="2">
    <mergeCell ref="A3:M3"/>
    <mergeCell ref="A4:C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</vt:lpstr>
      <vt:lpstr>Help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Ehrensperger</dc:creator>
  <cp:lastModifiedBy>Andi</cp:lastModifiedBy>
  <dcterms:created xsi:type="dcterms:W3CDTF">2014-07-14T08:11:21Z</dcterms:created>
  <dcterms:modified xsi:type="dcterms:W3CDTF">2015-08-28T07:32:58Z</dcterms:modified>
</cp:coreProperties>
</file>