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ivanp\Desktop\"/>
    </mc:Choice>
  </mc:AlternateContent>
  <xr:revisionPtr revIDLastSave="0" documentId="8_{C2BBD64B-C28F-4B84-9BA6-46477CD18237}" xr6:coauthVersionLast="47" xr6:coauthVersionMax="47" xr10:uidLastSave="{00000000-0000-0000-0000-000000000000}"/>
  <bookViews>
    <workbookView xWindow="-120" yWindow="-120" windowWidth="29040" windowHeight="15720" xr2:uid="{086F67E4-1FF8-4479-8B8D-27D342215DB5}"/>
  </bookViews>
  <sheets>
    <sheet name="Raw Data" sheetId="1" r:id="rId1"/>
    <sheet name="Analysis" sheetId="4" r:id="rId2"/>
    <sheet name="Visual" sheetId="3" r:id="rId3"/>
  </sheets>
  <definedNames>
    <definedName name="averageInvestedAmount">Analysis!$G$7</definedName>
    <definedName name="averageQuantity">Analysis!$G$4</definedName>
    <definedName name="numberOfSectors">Analysis!$E$15</definedName>
    <definedName name="portfolioStatus">'Raw Data'!$I$21</definedName>
    <definedName name="totalInvested">'Raw Data'!$I$20</definedName>
    <definedName name="totalShares">Analysis!$B$22</definedName>
  </definedNames>
  <calcPr calcId="191029"/>
  <pivotCaches>
    <pivotCache cacheId="1"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c r="I6" i="1"/>
  <c r="I7" i="1"/>
  <c r="I8" i="1"/>
  <c r="I9" i="1"/>
  <c r="I10" i="1"/>
  <c r="I11" i="1"/>
  <c r="I12" i="1"/>
  <c r="I13" i="1"/>
  <c r="I14" i="1"/>
  <c r="I15" i="1"/>
  <c r="I16" i="1"/>
  <c r="I17" i="1"/>
  <c r="I18" i="1"/>
  <c r="I19" i="1"/>
  <c r="I4" i="1"/>
  <c r="E14" i="1" a="1"/>
  <c r="E14" i="1" s="1"/>
  <c r="H14" i="1" s="1"/>
  <c r="J14" i="1" s="1"/>
  <c r="E5" i="1" a="1"/>
  <c r="E5" i="1" s="1"/>
  <c r="H5" i="1" s="1"/>
  <c r="J5" i="1" s="1"/>
  <c r="E6" i="1" a="1"/>
  <c r="E6" i="1" s="1"/>
  <c r="H6" i="1" s="1"/>
  <c r="J6" i="1" s="1"/>
  <c r="E7" i="1" a="1"/>
  <c r="E7" i="1" s="1"/>
  <c r="H7" i="1" s="1"/>
  <c r="E8" i="1" a="1"/>
  <c r="E8" i="1" s="1"/>
  <c r="H8" i="1" s="1"/>
  <c r="J8" i="1" s="1"/>
  <c r="E9" i="1" a="1"/>
  <c r="E9" i="1" s="1"/>
  <c r="H9" i="1" s="1"/>
  <c r="J9" i="1" s="1"/>
  <c r="E10" i="1" a="1"/>
  <c r="E10" i="1" s="1"/>
  <c r="H10" i="1" s="1"/>
  <c r="J10" i="1" s="1"/>
  <c r="E11" i="1" a="1"/>
  <c r="E11" i="1" s="1"/>
  <c r="H11" i="1" s="1"/>
  <c r="E12" i="1" a="1"/>
  <c r="E12" i="1" s="1"/>
  <c r="H12" i="1" s="1"/>
  <c r="J12" i="1" s="1"/>
  <c r="E13" i="1" a="1"/>
  <c r="E13" i="1" s="1"/>
  <c r="H13" i="1" s="1"/>
  <c r="J13" i="1" s="1"/>
  <c r="E15" i="1" a="1"/>
  <c r="E15" i="1" s="1"/>
  <c r="H15" i="1" s="1"/>
  <c r="E16" i="1" a="1"/>
  <c r="E16" i="1" s="1"/>
  <c r="H16" i="1" s="1"/>
  <c r="J16" i="1" s="1"/>
  <c r="E17" i="1" a="1"/>
  <c r="E17" i="1" s="1"/>
  <c r="H17" i="1" s="1"/>
  <c r="J17" i="1" s="1"/>
  <c r="E18" i="1" a="1"/>
  <c r="E18" i="1" s="1"/>
  <c r="H18" i="1" s="1"/>
  <c r="J18" i="1" s="1"/>
  <c r="E19" i="1" a="1"/>
  <c r="E19" i="1" s="1"/>
  <c r="H19" i="1" s="1"/>
  <c r="E4" i="1" a="1"/>
  <c r="E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C6" i="1" a="1"/>
  <c r="C6" i="1" s="1"/>
  <c r="C5" i="1" a="1"/>
  <c r="C5"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D4" i="1" a="1"/>
  <c r="D4" i="1" s="1"/>
  <c r="C4" i="1" a="1"/>
  <c r="C4" i="1" s="1"/>
  <c r="I20" i="1" l="1"/>
  <c r="H4" i="1"/>
  <c r="J4" i="1" s="1"/>
  <c r="J11" i="1"/>
  <c r="J19" i="1"/>
  <c r="J15" i="1"/>
  <c r="J7" i="1"/>
  <c r="J20" i="1" l="1"/>
  <c r="I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<sst xmlns="http://schemas.openxmlformats.org/spreadsheetml/2006/main" count="48" uniqueCount="46">
  <si>
    <t>Symbol</t>
  </si>
  <si>
    <t>Ticker</t>
  </si>
  <si>
    <t>Sector</t>
  </si>
  <si>
    <t>Quantity</t>
  </si>
  <si>
    <t>Entry Price</t>
  </si>
  <si>
    <t>Current Price</t>
  </si>
  <si>
    <t>Profit / Loss</t>
  </si>
  <si>
    <t>Invested amount</t>
  </si>
  <si>
    <t>Row Labels</t>
  </si>
  <si>
    <t>Grand Total</t>
  </si>
  <si>
    <t>Sum of Quantity</t>
  </si>
  <si>
    <t>Count of Sector</t>
  </si>
  <si>
    <t>Consumer Goods Conglomerates</t>
  </si>
  <si>
    <t>Food &amp; Tobacco</t>
  </si>
  <si>
    <t>Freight &amp; Logistics Services</t>
  </si>
  <si>
    <t>Hotels &amp; Entertainment Services</t>
  </si>
  <si>
    <t>Media &amp; Publishing</t>
  </si>
  <si>
    <t>Professional &amp; Commercial Services</t>
  </si>
  <si>
    <t>Real Estate Operations</t>
  </si>
  <si>
    <t>Residential &amp; Commercial REIT</t>
  </si>
  <si>
    <t>Semiconductors &amp; Semiconductor Equipment</t>
  </si>
  <si>
    <t>Software &amp; IT Services</t>
  </si>
  <si>
    <t>Current amount</t>
  </si>
  <si>
    <t>Average of Invested amount</t>
  </si>
  <si>
    <t>Average of Quantity</t>
  </si>
  <si>
    <t>Min of Profit / Loss</t>
  </si>
  <si>
    <t>Max of Profit / Loss</t>
  </si>
  <si>
    <t>Investment Portfolio</t>
  </si>
  <si>
    <t>MMM</t>
  </si>
  <si>
    <t>MO</t>
  </si>
  <si>
    <t>DDOG</t>
  </si>
  <si>
    <t>DBX</t>
  </si>
  <si>
    <t>PYPL</t>
  </si>
  <si>
    <t>QCOM</t>
  </si>
  <si>
    <t>RDFN</t>
  </si>
  <si>
    <t>ROKU</t>
  </si>
  <si>
    <t>SHAK</t>
  </si>
  <si>
    <t>SHOP</t>
  </si>
  <si>
    <t>SNAP</t>
  </si>
  <si>
    <t>STAG</t>
  </si>
  <si>
    <t>SBUX</t>
  </si>
  <si>
    <t>TTWO</t>
  </si>
  <si>
    <t>TTCFQ</t>
  </si>
  <si>
    <t>UPS</t>
  </si>
  <si>
    <t>PINS</t>
  </si>
  <si>
    <t>Sum of Invested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</si>
</sst>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 ;_-[$$-409]* \-#,##0.00\ ;_-[$$-409]* &quot;-&quot;??_ ;_-@_ "/>
    <numFmt numFmtId="165" formatCode="_([$$-409]* #,##0.00_);_([$$-409]* \(#,##0.00\);_([$$-409]* &quot;-&quot;??_);_(@_)"/>
    <numFmt numFmtId="166" formatCode="_([$€-2]\ * #,##0.00_);_([$€-2]\ * \(#,##0.00\);_([$€-2]\ * &quot;-&quot;??_);_(@_)"/>
  </numFmts>
  <fonts count="6" x14ac:knownFonts="1">
    <font>
      <sz val="11"/>
      <color theme="1"/>
      <name val="Aptos Narrow"/>
      <family val="2"/>
      <charset val="238"/>
      <scheme val="minor"/>
    </font>
    <font>
      <sz val="12"/>
      <color theme="0"/>
      <name val="Aptos Narrow"/>
      <family val="2"/>
      <scheme val="minor"/>
    </font>
    <font>
      <sz val="11"/>
      <color rgb="FF006100"/>
      <name val="Aptos Narrow"/>
      <family val="2"/>
      <charset val="238"/>
      <scheme val="minor"/>
    </font>
    <font>
      <sz val="11"/>
      <color theme="0"/>
      <name val="Aptos Narrow"/>
      <family val="2"/>
      <charset val="238"/>
      <scheme val="minor"/>
    </font>
    <font>
      <sz val="12"/>
      <color theme="0"/>
      <name val="Aptos Narrow"/>
      <family val="2"/>
      <charset val="238"/>
      <scheme val="minor"/>
    </font>
    <font>
      <i/>
      <sz val="16"/>
      <color theme="0"/>
      <name val="Aptos Narrow"/>
      <family val="2"/>
      <scheme val="min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2B4457"/>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3">
    <xf numFmtId="0" fontId="0" fillId="0" borderId="0" xfId="0"/>
    <xf numFmtId="164" fontId="0" fillId="0" borderId="0" xfId="0" applyNumberFormat="1"/>
    <xf numFmtId="165" fontId="0" fillId="0" borderId="0" xfId="0" applyNumberFormat="1"/>
    <xf numFmtId="166" fontId="0" fillId="0" borderId="0" xfId="0" applyNumberFormat="1"/>
    <xf numFmtId="0" fontId="4" fillId="3" borderId="0" xfId="2" applyFont="1"/>
    <xf numFmtId="164" fontId="4" fillId="3" borderId="0" xfId="2" applyNumberFormat="1" applyFont="1"/>
    <xf numFmtId="0" fontId="0" fillId="0" borderId="0" xfId="0" pivotButton="1"/>
    <xf numFmtId="0" fontId="0" fillId="0" borderId="0" xfId="0" applyAlignment="1">
      <alignment horizontal="left"/>
    </xf>
    <xf numFmtId="164" fontId="1" fillId="3" borderId="0" xfId="2" applyNumberFormat="1" applyFont="1"/>
    <xf numFmtId="164" fontId="2" fillId="2" borderId="0" xfId="1" applyNumberFormat="1"/>
    <xf numFmtId="0" fontId="0" fillId="4" borderId="0" xfId="0" applyFill="1"/>
    <xf numFmtId="0" fontId="5" fillId="4" borderId="0" xfId="0" applyFont="1" applyFill="1"/>
    <xf numFmtId="0" fontId="0" fillId="0" borderId="0" xfId="0" applyNumberFormat="1"/>
  </cellXfs>
  <cellStyles count="3">
    <cellStyle name="Accent1" xfId="2" builtinId="29"/>
    <cellStyle name="Good" xfId="1" builtinId="26"/>
    <cellStyle name="Normal" xfId="0" builtinId="0"/>
  </cellStyles>
  <dxfs count="3">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2B4457"/>
      <color rgb="FF084F8C"/>
      <color rgb="FF023535"/>
      <color rgb="FF0159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2.xml"/><Relationship Id="rId4" Type="http://schemas.openxmlformats.org/officeDocument/2006/relationships/pivotCacheDefinition" Target="pivotCache/pivotCacheDefinition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[portfolio.xlsx]Analysis!PivotTable5</c:name>
    <c:fmtId val="5"/>
  </c:pivotSource>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sk-SK"/>
              <a:t>Sectors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sk-S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Analysis!$E$3</c:f>
              <c:strCache>
                <c:ptCount val="1"/>
                <c:pt idx="0">
                  <c:v>Total</c:v>
                </c:pt>
              </c:strCache>
            </c:strRef>
          </c:tx>
          <c:spPr>
            <a:solidFill>
              <a:schemeClr val="accent1"/>
            </a:solidFill>
            <a:ln>
              <a:noFill/>
            </a:ln>
            <a:effectLst/>
          </c:spPr>
          <c:invertIfNegative val="0"/>
          <c:cat>
            <c:strRef>
              <c:f>Analysis!$D$4:$D$14</c:f>
              <c:strCache>
                <c:ptCount val="10"/>
                <c:pt idx="0">
                  <c:v>Media &amp; Publishing</c:v>
                </c:pt>
                <c:pt idx="1">
                  <c:v>Professional &amp; Commercial Services</c:v>
                </c:pt>
                <c:pt idx="2">
                  <c:v>Freight &amp; Logistics Services</c:v>
                </c:pt>
                <c:pt idx="3">
                  <c:v>Semiconductors &amp; Semiconductor Equipment</c:v>
                </c:pt>
                <c:pt idx="4">
                  <c:v>Real Estate Operations</c:v>
                </c:pt>
                <c:pt idx="5">
                  <c:v>Consumer Goods Conglomerates</c:v>
                </c:pt>
                <c:pt idx="6">
                  <c:v>Residential &amp; Commercial REIT</c:v>
                </c:pt>
                <c:pt idx="7">
                  <c:v>Food &amp; Tobacco</c:v>
                </c:pt>
                <c:pt idx="8">
                  <c:v>Hotels &amp; Entertainment Services</c:v>
                </c:pt>
                <c:pt idx="9">
                  <c:v>Software &amp; IT Services</c:v>
                </c:pt>
              </c:strCache>
            </c:strRef>
          </c:cat>
          <c:val>
            <c:numRef>
              <c:f>Analysis!$E$4:$E$14</c:f>
              <c:numCache>
                <c:formatCode>General</c:formatCode>
                <c:ptCount val="10"/>
                <c:pt idx="0">
                  <c:v>1</c:v>
                </c:pt>
                <c:pt idx="1">
                  <c:v>1</c:v>
                </c:pt>
                <c:pt idx="2">
                  <c:v>1</c:v>
                </c:pt>
                <c:pt idx="3">
                  <c:v>1</c:v>
                </c:pt>
                <c:pt idx="4">
                  <c:v>1</c:v>
                </c:pt>
                <c:pt idx="5">
                  <c:v>1</c:v>
                </c:pt>
                <c:pt idx="6">
                  <c:v>1</c:v>
                </c:pt>
                <c:pt idx="7">
                  <c:v>2</c:v>
                </c:pt>
                <c:pt idx="8">
                  <c:v>2</c:v>
                </c:pt>
                <c:pt idx="9">
                  <c:v>6</c:v>
                </c:pt>
              </c:numCache>
            </c:numRef>
          </c:val>
          <c:extLst>
            <c:ext xmlns:c16="http://schemas.microsoft.com/office/drawing/2014/chart" uri="{C3380CC4-5D6E-409C-BE32-E72D297353CC}">
              <c16:uniqueId val="{00000000-5444-4872-B34A-CB090B2D94D6}"/>
            </c:ext>
          </c:extLst>
        </c:ser>
        <c:dLbls>
          <c:showLegendKey val="0"/>
          <c:showVal val="0"/>
          <c:showCatName val="0"/>
          <c:showSerName val="0"/>
          <c:showPercent val="0"/>
          <c:showBubbleSize val="0"/>
        </c:dLbls>
        <c:gapWidth val="100"/>
        <c:axId val="2102421616"/>
        <c:axId val="2102420656"/>
      </c:barChart>
      <c:catAx>
        <c:axId val="2102421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sk-SK"/>
          </a:p>
        </c:txPr>
        <c:crossAx val="2102420656"/>
        <c:crosses val="autoZero"/>
        <c:auto val="1"/>
        <c:lblAlgn val="ctr"/>
        <c:lblOffset val="100"/>
        <c:noMultiLvlLbl val="0"/>
      </c:catAx>
      <c:valAx>
        <c:axId val="2102420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sk-SK"/>
          </a:p>
        </c:txPr>
        <c:crossAx val="210242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n>
            <a:noFill/>
          </a:ln>
          <a:solidFill>
            <a:schemeClr val="bg1"/>
          </a:solidFill>
        </a:defRPr>
      </a:pPr>
      <a:endParaRPr lang="sk-S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[portfolio.xlsx]Analysis!PivotTable1</c:name>
    <c:fmtId val="1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sk-SK"/>
              <a:t>Number of shares per Ticker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k-S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Analysis!$B$3</c:f>
              <c:strCache>
                <c:ptCount val="1"/>
                <c:pt idx="0">
                  <c:v>Total</c:v>
                </c:pt>
              </c:strCache>
            </c:strRef>
          </c:tx>
          <c:spPr>
            <a:solidFill>
              <a:schemeClr val="accent1"/>
            </a:solidFill>
            <a:ln>
              <a:noFill/>
            </a:ln>
            <a:effectLst/>
          </c:spPr>
          <c:invertIfNegative val="0"/>
          <c:cat>
            <c:strRef>
              <c:f>Analysis!$A$4:$A$21</c:f>
              <c:strCache>
                <c:ptCount val="17"/>
                <c:pt idx="0">
                  <c:v>DBX</c:v>
                </c:pt>
                <c:pt idx="1">
                  <c:v>DDOG</c:v>
                </c:pt>
                <c:pt idx="2">
                  <c:v>MMM</c:v>
                </c:pt>
                <c:pt idx="3">
                  <c:v>MO</c:v>
                </c:pt>
                <c:pt idx="4">
                  <c:v>PINS</c:v>
                </c:pt>
                <c:pt idx="5">
                  <c:v>PYPL</c:v>
                </c:pt>
                <c:pt idx="6">
                  <c:v>QCOM</c:v>
                </c:pt>
                <c:pt idx="7">
                  <c:v>RDFN</c:v>
                </c:pt>
                <c:pt idx="8">
                  <c:v>ROKU</c:v>
                </c:pt>
                <c:pt idx="9">
                  <c:v>SBUX</c:v>
                </c:pt>
                <c:pt idx="10">
                  <c:v>SHAK</c:v>
                </c:pt>
                <c:pt idx="11">
                  <c:v>SHOP</c:v>
                </c:pt>
                <c:pt idx="12">
                  <c:v>SNAP</c:v>
                </c:pt>
                <c:pt idx="13">
                  <c:v>STAG</c:v>
                </c:pt>
                <c:pt idx="14">
                  <c:v>TTCFQ</c:v>
                </c:pt>
                <c:pt idx="15">
                  <c:v>TTWO</c:v>
                </c:pt>
                <c:pt idx="16">
                  <c:v>UPS</c:v>
                </c:pt>
              </c:strCache>
            </c:strRef>
          </c:cat>
          <c:val>
            <c:numRef>
              <c:f>Analysis!$B$4:$B$21</c:f>
              <c:numCache>
                <c:formatCode>General</c:formatCode>
                <c:ptCount val="17"/>
                <c:pt idx="0">
                  <c:v>50</c:v>
                </c:pt>
                <c:pt idx="1">
                  <c:v>5</c:v>
                </c:pt>
                <c:pt idx="2">
                  <c:v>10</c:v>
                </c:pt>
                <c:pt idx="3">
                  <c:v>10</c:v>
                </c:pt>
                <c:pt idx="4">
                  <c:v>130</c:v>
                </c:pt>
                <c:pt idx="5">
                  <c:v>5</c:v>
                </c:pt>
                <c:pt idx="6">
                  <c:v>5</c:v>
                </c:pt>
                <c:pt idx="7">
                  <c:v>105</c:v>
                </c:pt>
                <c:pt idx="8">
                  <c:v>35</c:v>
                </c:pt>
                <c:pt idx="9">
                  <c:v>60</c:v>
                </c:pt>
                <c:pt idx="10">
                  <c:v>15</c:v>
                </c:pt>
                <c:pt idx="11">
                  <c:v>10</c:v>
                </c:pt>
                <c:pt idx="12">
                  <c:v>40</c:v>
                </c:pt>
                <c:pt idx="13">
                  <c:v>10</c:v>
                </c:pt>
                <c:pt idx="14">
                  <c:v>90</c:v>
                </c:pt>
                <c:pt idx="15">
                  <c:v>10</c:v>
                </c:pt>
                <c:pt idx="16">
                  <c:v>5</c:v>
                </c:pt>
              </c:numCache>
            </c:numRef>
          </c:val>
          <c:extLst>
            <c:ext xmlns:c16="http://schemas.microsoft.com/office/drawing/2014/chart" uri="{C3380CC4-5D6E-409C-BE32-E72D297353CC}">
              <c16:uniqueId val="{00000000-FE90-4E80-BF3B-C3DC353A61C5}"/>
            </c:ext>
          </c:extLst>
        </c:ser>
        <c:dLbls>
          <c:showLegendKey val="0"/>
          <c:showVal val="0"/>
          <c:showCatName val="0"/>
          <c:showSerName val="0"/>
          <c:showPercent val="0"/>
          <c:showBubbleSize val="0"/>
        </c:dLbls>
        <c:gapWidth val="219"/>
        <c:overlap val="-27"/>
        <c:axId val="421393216"/>
        <c:axId val="421393696"/>
      </c:barChart>
      <c:catAx>
        <c:axId val="421393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k-SK"/>
          </a:p>
        </c:txPr>
        <c:crossAx val="421393696"/>
        <c:crosses val="autoZero"/>
        <c:auto val="1"/>
        <c:lblAlgn val="ctr"/>
        <c:lblOffset val="100"/>
        <c:noMultiLvlLbl val="0"/>
      </c:catAx>
      <c:valAx>
        <c:axId val="421393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k-SK"/>
          </a:p>
        </c:txPr>
        <c:crossAx val="42139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sk-S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592015</xdr:colOff>
      <xdr:row>5</xdr:row>
      <xdr:rowOff>20515</xdr:rowOff>
    </xdr:from>
    <xdr:to>
      <xdr:col>3</xdr:col>
      <xdr:colOff>586154</xdr:colOff>
      <xdr:row>9</xdr:row>
      <xdr:rowOff>86457</xdr:rowOff>
    </xdr:to>
    <xdr:sp macro="" textlink="">
      <xdr:nvSpPr>
        <xdr:cNvPr id="7" name="Rectangle: Rounded Corners 6">
          <a:extLst>
            <a:ext uri="{FF2B5EF4-FFF2-40B4-BE49-F238E27FC236}">
              <a16:creationId xmlns:a16="http://schemas.microsoft.com/office/drawing/2014/main" id="{3F27A240-07C7-47D4-B512-7364CAF97EDA}"/>
            </a:ext>
          </a:extLst>
        </xdr:cNvPr>
        <xdr:cNvSpPr/>
      </xdr:nvSpPr>
      <xdr:spPr>
        <a:xfrm>
          <a:off x="1200150" y="1046284"/>
          <a:ext cx="2199542" cy="827942"/>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sk-SK" sz="1400" b="0" u="none">
              <a:ln>
                <a:noFill/>
              </a:ln>
            </a:rPr>
            <a:t>Total Invested Amount</a:t>
          </a:r>
        </a:p>
      </xdr:txBody>
    </xdr:sp>
    <xdr:clientData/>
  </xdr:twoCellAnchor>
  <xdr:oneCellAnchor>
    <xdr:from>
      <xdr:col>2</xdr:col>
      <xdr:colOff>0</xdr:colOff>
      <xdr:row>5</xdr:row>
      <xdr:rowOff>153865</xdr:rowOff>
    </xdr:from>
    <xdr:ext cx="2183423" cy="696057"/>
    <xdr:sp macro="" textlink="totalInvested">
      <xdr:nvSpPr>
        <xdr:cNvPr id="12" name="TextBox 11">
          <a:extLst>
            <a:ext uri="{FF2B5EF4-FFF2-40B4-BE49-F238E27FC236}">
              <a16:creationId xmlns:a16="http://schemas.microsoft.com/office/drawing/2014/main" id="{BAEB471C-413E-ABDC-8E96-5F7D80862580}"/>
            </a:ext>
          </a:extLst>
        </xdr:cNvPr>
        <xdr:cNvSpPr txBox="1"/>
      </xdr:nvSpPr>
      <xdr:spPr>
        <a:xfrm>
          <a:off x="1216269" y="1179634"/>
          <a:ext cx="2183423" cy="6960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B1471278-BDFE-4FF7-B248-2ADF52C667BE}" type="TxLink">
            <a:rPr lang="en-US" sz="1600" b="1" i="0" u="none" strike="noStrike">
              <a:solidFill>
                <a:srgbClr val="FFFFFF"/>
              </a:solidFill>
              <a:latin typeface="Aptos Narrow"/>
            </a:rPr>
            <a:t> $18 317,85 </a:t>
          </a:fld>
          <a:endParaRPr lang="sk-SK" sz="1600" b="1">
            <a:solidFill>
              <a:schemeClr val="bg1"/>
            </a:solidFill>
          </a:endParaRPr>
        </a:p>
      </xdr:txBody>
    </xdr:sp>
    <xdr:clientData/>
  </xdr:oneCellAnchor>
  <xdr:twoCellAnchor>
    <xdr:from>
      <xdr:col>4</xdr:col>
      <xdr:colOff>101108</xdr:colOff>
      <xdr:row>5</xdr:row>
      <xdr:rowOff>20515</xdr:rowOff>
    </xdr:from>
    <xdr:to>
      <xdr:col>7</xdr:col>
      <xdr:colOff>476246</xdr:colOff>
      <xdr:row>9</xdr:row>
      <xdr:rowOff>86457</xdr:rowOff>
    </xdr:to>
    <xdr:sp macro="" textlink="">
      <xdr:nvSpPr>
        <xdr:cNvPr id="15" name="Rectangle: Rounded Corners 14">
          <a:extLst>
            <a:ext uri="{FF2B5EF4-FFF2-40B4-BE49-F238E27FC236}">
              <a16:creationId xmlns:a16="http://schemas.microsoft.com/office/drawing/2014/main" id="{F8CAA075-2FF1-D745-036F-67D029553CF5}"/>
            </a:ext>
          </a:extLst>
        </xdr:cNvPr>
        <xdr:cNvSpPr/>
      </xdr:nvSpPr>
      <xdr:spPr>
        <a:xfrm>
          <a:off x="3522781" y="1046284"/>
          <a:ext cx="2199542" cy="827942"/>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sk-SK" sz="1400" b="0" u="none">
              <a:ln>
                <a:noFill/>
              </a:ln>
            </a:rPr>
            <a:t>Average Invested Amount</a:t>
          </a:r>
        </a:p>
      </xdr:txBody>
    </xdr:sp>
    <xdr:clientData/>
  </xdr:twoCellAnchor>
  <xdr:oneCellAnchor>
    <xdr:from>
      <xdr:col>4</xdr:col>
      <xdr:colOff>117227</xdr:colOff>
      <xdr:row>5</xdr:row>
      <xdr:rowOff>153865</xdr:rowOff>
    </xdr:from>
    <xdr:ext cx="2183423" cy="696057"/>
    <xdr:sp macro="" textlink="averageInvestedAmount">
      <xdr:nvSpPr>
        <xdr:cNvPr id="16" name="TextBox 15">
          <a:extLst>
            <a:ext uri="{FF2B5EF4-FFF2-40B4-BE49-F238E27FC236}">
              <a16:creationId xmlns:a16="http://schemas.microsoft.com/office/drawing/2014/main" id="{550DC900-29A5-6B59-43A5-E00A1F1F19CC}"/>
            </a:ext>
          </a:extLst>
        </xdr:cNvPr>
        <xdr:cNvSpPr txBox="1"/>
      </xdr:nvSpPr>
      <xdr:spPr>
        <a:xfrm>
          <a:off x="3538900" y="1179634"/>
          <a:ext cx="2183423" cy="6960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CAE05274-DD25-4E27-A840-F05121733561}" type="TxLink">
            <a:rPr lang="en-US" sz="1600" b="1" i="0" u="none" strike="noStrike">
              <a:solidFill>
                <a:schemeClr val="bg1"/>
              </a:solidFill>
              <a:latin typeface="Aptos Narrow"/>
            </a:rPr>
            <a:pPr algn="ctr"/>
            <a:t> $2 097,92 </a:t>
          </a:fld>
          <a:endParaRPr lang="sk-SK" sz="1600" b="1">
            <a:solidFill>
              <a:schemeClr val="bg1"/>
            </a:solidFill>
          </a:endParaRPr>
        </a:p>
      </xdr:txBody>
    </xdr:sp>
    <xdr:clientData/>
  </xdr:oneCellAnchor>
  <xdr:twoCellAnchor>
    <xdr:from>
      <xdr:col>8</xdr:col>
      <xdr:colOff>5855</xdr:colOff>
      <xdr:row>5</xdr:row>
      <xdr:rowOff>20515</xdr:rowOff>
    </xdr:from>
    <xdr:to>
      <xdr:col>10</xdr:col>
      <xdr:colOff>483577</xdr:colOff>
      <xdr:row>9</xdr:row>
      <xdr:rowOff>86457</xdr:rowOff>
    </xdr:to>
    <xdr:sp macro="" textlink="">
      <xdr:nvSpPr>
        <xdr:cNvPr id="19" name="Rectangle: Rounded Corners 18">
          <a:extLst>
            <a:ext uri="{FF2B5EF4-FFF2-40B4-BE49-F238E27FC236}">
              <a16:creationId xmlns:a16="http://schemas.microsoft.com/office/drawing/2014/main" id="{5C3C174D-CF3A-BB40-CAF5-84B9C4ECBD46}"/>
            </a:ext>
          </a:extLst>
        </xdr:cNvPr>
        <xdr:cNvSpPr/>
      </xdr:nvSpPr>
      <xdr:spPr>
        <a:xfrm>
          <a:off x="5860067" y="1046284"/>
          <a:ext cx="1693991" cy="827942"/>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sk-SK" sz="1400" b="0" u="none">
              <a:ln>
                <a:noFill/>
              </a:ln>
            </a:rPr>
            <a:t>Current Profit / Loss</a:t>
          </a:r>
        </a:p>
      </xdr:txBody>
    </xdr:sp>
    <xdr:clientData/>
  </xdr:twoCellAnchor>
  <xdr:oneCellAnchor>
    <xdr:from>
      <xdr:col>8</xdr:col>
      <xdr:colOff>21975</xdr:colOff>
      <xdr:row>5</xdr:row>
      <xdr:rowOff>153865</xdr:rowOff>
    </xdr:from>
    <xdr:ext cx="1677872" cy="696057"/>
    <xdr:sp macro="" textlink="portfolioStatus">
      <xdr:nvSpPr>
        <xdr:cNvPr id="20" name="TextBox 19">
          <a:extLst>
            <a:ext uri="{FF2B5EF4-FFF2-40B4-BE49-F238E27FC236}">
              <a16:creationId xmlns:a16="http://schemas.microsoft.com/office/drawing/2014/main" id="{BF484F65-26EC-0822-686E-4E5B247F66F9}"/>
            </a:ext>
          </a:extLst>
        </xdr:cNvPr>
        <xdr:cNvSpPr txBox="1"/>
      </xdr:nvSpPr>
      <xdr:spPr>
        <a:xfrm>
          <a:off x="5876187" y="1179634"/>
          <a:ext cx="1677872" cy="6960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4A2C98DB-96EE-4AE5-B5D0-6CFE70F1A28E}" type="TxLink">
            <a:rPr lang="en-US" sz="1600" b="1" i="0" u="none" strike="noStrike">
              <a:solidFill>
                <a:schemeClr val="accent6">
                  <a:lumMod val="40000"/>
                  <a:lumOff val="60000"/>
                </a:schemeClr>
              </a:solidFill>
              <a:latin typeface="Aptos Narrow"/>
            </a:rPr>
            <a:t> $396,22 </a:t>
          </a:fld>
          <a:endParaRPr lang="sk-SK" sz="1600" b="1">
            <a:solidFill>
              <a:schemeClr val="accent6">
                <a:lumMod val="40000"/>
                <a:lumOff val="60000"/>
              </a:schemeClr>
            </a:solidFill>
          </a:endParaRPr>
        </a:p>
      </xdr:txBody>
    </xdr:sp>
    <xdr:clientData/>
  </xdr:oneCellAnchor>
  <xdr:twoCellAnchor>
    <xdr:from>
      <xdr:col>2</xdr:col>
      <xdr:colOff>14653</xdr:colOff>
      <xdr:row>10</xdr:row>
      <xdr:rowOff>117231</xdr:rowOff>
    </xdr:from>
    <xdr:to>
      <xdr:col>7</xdr:col>
      <xdr:colOff>505557</xdr:colOff>
      <xdr:row>25</xdr:row>
      <xdr:rowOff>2931</xdr:rowOff>
    </xdr:to>
    <xdr:graphicFrame macro="">
      <xdr:nvGraphicFramePr>
        <xdr:cNvPr id="21" name="Chart 20">
          <a:extLst>
            <a:ext uri="{FF2B5EF4-FFF2-40B4-BE49-F238E27FC236}">
              <a16:creationId xmlns:a16="http://schemas.microsoft.com/office/drawing/2014/main" id="{580E7AF9-A0B5-4A31-8C08-17E0EDFAD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73269</xdr:colOff>
      <xdr:row>10</xdr:row>
      <xdr:rowOff>131884</xdr:rowOff>
    </xdr:from>
    <xdr:to>
      <xdr:col>14</xdr:col>
      <xdr:colOff>24912</xdr:colOff>
      <xdr:row>25</xdr:row>
      <xdr:rowOff>2929</xdr:rowOff>
    </xdr:to>
    <xdr:graphicFrame macro="">
      <xdr:nvGraphicFramePr>
        <xdr:cNvPr id="23" name="Chart 22">
          <a:extLst>
            <a:ext uri="{FF2B5EF4-FFF2-40B4-BE49-F238E27FC236}">
              <a16:creationId xmlns:a16="http://schemas.microsoft.com/office/drawing/2014/main" id="{B2FA5E87-4C04-47E6-8CF3-044A16897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152394</xdr:colOff>
      <xdr:row>5</xdr:row>
      <xdr:rowOff>20515</xdr:rowOff>
    </xdr:from>
    <xdr:to>
      <xdr:col>14</xdr:col>
      <xdr:colOff>21981</xdr:colOff>
      <xdr:row>9</xdr:row>
      <xdr:rowOff>86457</xdr:rowOff>
    </xdr:to>
    <xdr:sp macro="" textlink="">
      <xdr:nvSpPr>
        <xdr:cNvPr id="24" name="Rectangle: Rounded Corners 23">
          <a:extLst>
            <a:ext uri="{FF2B5EF4-FFF2-40B4-BE49-F238E27FC236}">
              <a16:creationId xmlns:a16="http://schemas.microsoft.com/office/drawing/2014/main" id="{28CEA7F1-4D62-7A55-F046-223044880257}"/>
            </a:ext>
          </a:extLst>
        </xdr:cNvPr>
        <xdr:cNvSpPr/>
      </xdr:nvSpPr>
      <xdr:spPr>
        <a:xfrm>
          <a:off x="7831009" y="1046284"/>
          <a:ext cx="1693991" cy="827942"/>
        </a:xfrm>
        <a:prstGeom prst="roundRect">
          <a:avLst/>
        </a:prstGeom>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sk-SK" sz="1400" b="0" u="none">
              <a:ln>
                <a:noFill/>
              </a:ln>
            </a:rPr>
            <a:t>Average</a:t>
          </a:r>
          <a:r>
            <a:rPr lang="sk-SK" sz="1400" b="0" u="none" baseline="0">
              <a:ln>
                <a:noFill/>
              </a:ln>
            </a:rPr>
            <a:t> Quantity</a:t>
          </a:r>
          <a:endParaRPr lang="sk-SK" sz="1400" b="0" u="none">
            <a:ln>
              <a:noFill/>
            </a:ln>
          </a:endParaRPr>
        </a:p>
      </xdr:txBody>
    </xdr:sp>
    <xdr:clientData/>
  </xdr:twoCellAnchor>
  <xdr:oneCellAnchor>
    <xdr:from>
      <xdr:col>11</xdr:col>
      <xdr:colOff>168514</xdr:colOff>
      <xdr:row>5</xdr:row>
      <xdr:rowOff>153865</xdr:rowOff>
    </xdr:from>
    <xdr:ext cx="1677872" cy="696057"/>
    <xdr:sp macro="" textlink="averageQuantity">
      <xdr:nvSpPr>
        <xdr:cNvPr id="25" name="TextBox 24">
          <a:extLst>
            <a:ext uri="{FF2B5EF4-FFF2-40B4-BE49-F238E27FC236}">
              <a16:creationId xmlns:a16="http://schemas.microsoft.com/office/drawing/2014/main" id="{D39C1390-E589-05A9-FAF5-A6A05400A597}"/>
            </a:ext>
          </a:extLst>
        </xdr:cNvPr>
        <xdr:cNvSpPr txBox="1"/>
      </xdr:nvSpPr>
      <xdr:spPr>
        <a:xfrm>
          <a:off x="7847129" y="1179634"/>
          <a:ext cx="1677872" cy="6960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fld id="{D210BD9D-900E-4A49-A1CA-47DD4B11DDF2}" type="TxLink">
            <a:rPr lang="en-US" sz="1600" b="1" i="0" u="none" strike="noStrike">
              <a:solidFill>
                <a:schemeClr val="bg1"/>
              </a:solidFill>
              <a:latin typeface="Aptos Narrow"/>
            </a:rPr>
            <a:t>35</a:t>
          </a:fld>
          <a:endParaRPr lang="sk-SK" sz="1600" b="1">
            <a:solidFill>
              <a:schemeClr val="bg1"/>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Ivan Pavco" refreshedDate="45692.722508680556" createdVersion="8" refreshedVersion="8" minRefreshableVersion="3" recordCount="18" xr:uid="{5CBEBF9A-47B2-4CDE-8AD6-21496AC301AE}">
  <cacheSource type="worksheet">
    <worksheetSource ref="B3:I20" sheet="Raw Data"/>
  </cacheSource>
  <cacheFields count="8">
    <cacheField name="Symbol" numFmtId="0">
      <sharedItems containsBlank="1" count="18">
        <s v="3M COMPANY (XNYS:MMM)"/>
        <s v="Altria Group, Inc. (XNYS:MO)"/>
        <s v="DATADOG, INC. (XNAS:DDOG)"/>
        <s v="DROPBOX, INC. (XNAS:DBX)"/>
        <s v="PAYPAL HOLDINGS, INC. (XNAS:PYPL)"/>
        <s v="QUALCOMM INCORPORATED (XNAS:QCOM)"/>
        <s v="REDFIN CORPORATION (XNAS:RDFN)"/>
        <s v="ROKU, INC. (XNAS:ROKU)"/>
        <s v="SHAKE SHACK INC. (XNYS:SHAK)"/>
        <s v="SHOPIFY INC. (XNYS:SHOP)"/>
        <s v="SNAP INC. (XNYS:SNAP)"/>
        <s v="STAG INDUSTRIAL, INC. (XNYS:STAG)"/>
        <s v="STARBUCKS CORPORATION (XNAS:SBUX)"/>
        <s v="TAKE-TWO INTERACTIVE SOFTWARE, INC. (XWBO:TTWO)"/>
        <s v="Tattooed Chef, Inc. (OTCM:TTCFQ)"/>
        <s v="UNITED PARCEL SERVICE, INC. (XNYS:UPS)"/>
        <s v="PINTEREST, INC. (XNYS:PINS)"/>
        <m/>
      </sharedItems>
    </cacheField>
    <cacheField name="Ticker" numFmtId="0">
      <sharedItems containsBlank="1" count="18">
        <s v="MMM"/>
        <s v="MO"/>
        <s v="DDOG"/>
        <s v="DBX"/>
        <s v="PYPL"/>
        <s v="QCOM"/>
        <s v="RDFN"/>
        <s v="ROKU"/>
        <s v="SHAK"/>
        <s v="SHOP"/>
        <s v="SNAP"/>
        <s v="STAG"/>
        <s v="SBUX"/>
        <s v="TTWO"/>
        <s v="TTCFQ"/>
        <s v="UPS"/>
        <s v="PINS"/>
        <m/>
      </sharedItems>
    </cacheField>
    <cacheField name="Sector" numFmtId="0">
      <sharedItems containsBlank="1" count="11">
        <s v="Consumer Goods Conglomerates"/>
        <s v="Food &amp; Tobacco"/>
        <s v="Software &amp; IT Services"/>
        <s v="Professional &amp; Commercial Services"/>
        <s v="Semiconductors &amp; Semiconductor Equipment"/>
        <s v="Real Estate Operations"/>
        <s v="Media &amp; Publishing"/>
        <s v="Hotels &amp; Entertainment Services"/>
        <s v="Residential &amp; Commercial REIT"/>
        <s v="Freight &amp; Logistics Services"/>
        <m/>
      </sharedItems>
    </cacheField>
    <cacheField name="Current Price" numFmtId="0">
      <sharedItems containsString="0" containsBlank="1" containsNumber="1" minValue="9.9999999999999995E-7" maxValue="178.86" count="18">
        <n v="152.208"/>
        <n v="52.591000000000001"/>
        <n v="144.9"/>
        <n v="32.329000000000001"/>
        <n v="81.241"/>
        <n v="173.54320000000001"/>
        <n v="8.0200999999999993"/>
        <n v="81.41"/>
        <n v="117.5"/>
        <n v="119.5"/>
        <n v="11.5009"/>
        <n v="34.29"/>
        <n v="109.08"/>
        <n v="178.86"/>
        <n v="9.9999999999999995E-7"/>
        <n v="110.7"/>
        <n v="33.615000000000002"/>
        <m/>
      </sharedItems>
    </cacheField>
    <cacheField name="Quantity" numFmtId="0">
      <sharedItems containsString="0" containsBlank="1" containsNumber="1" containsInteger="1" minValue="5" maxValue="130"/>
    </cacheField>
    <cacheField name="Entry Price" numFmtId="0">
      <sharedItems containsString="0" containsBlank="1" containsNumber="1" minValue="6.26" maxValue="171.05"/>
    </cacheField>
    <cacheField name="Profit / Loss" numFmtId="0">
      <sharedItems containsString="0" containsBlank="1" containsNumber="1" minValue="-60.350000000000009" maxValue="87.81"/>
    </cacheField>
    <cacheField name="Invested amount" numFmtId="164">
      <sharedItems containsSemiMixedTypes="0" containsString="0" containsNumber="1" minValue="303.39999999999998" maxValue="18881.25" count="18">
        <n v="1090"/>
        <n v="450"/>
        <n v="425"/>
        <n v="1010"/>
        <n v="363.5"/>
        <n v="600"/>
        <n v="815.84999999999991"/>
        <n v="2900.4500000000003"/>
        <n v="593.69999999999993"/>
        <n v="316.90000000000003"/>
        <n v="499.6"/>
        <n v="303.39999999999998"/>
        <n v="4305.6000000000004"/>
        <n v="1251"/>
        <n v="563.4"/>
        <n v="855.25"/>
        <n v="2537.6"/>
        <n v="18881.25"/>
      </sharedItems>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5CBEBF9A-47B2-4CDE-8AD6-21496AC301AE}"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x v="0"/>
    <n v="10"/>
    <n v="109"/>
    <n v="43.207999999999998"/>
    <x v="0"/>
  </r>
  <r>
    <x v="1"/>
    <x v="1"/>
    <x v="1"/>
    <x v="1"/>
    <n v="10"/>
    <n v="45"/>
    <n v="7.5910000000000011"/>
    <x v="1"/>
  </r>
  <r>
    <x v="2"/>
    <x v="2"/>
    <x v="2"/>
    <x v="2"/>
    <n v="5"/>
    <n v="85"/>
    <n v="59.900000000000006"/>
    <x v="2"/>
  </r>
  <r>
    <x v="3"/>
    <x v="3"/>
    <x v="2"/>
    <x v="3"/>
    <n v="50"/>
    <n v="20.2"/>
    <n v="12.129000000000001"/>
    <x v="3"/>
  </r>
  <r>
    <x v="4"/>
    <x v="4"/>
    <x v="3"/>
    <x v="4"/>
    <n v="5"/>
    <n v="72.7"/>
    <n v="8.5409999999999968"/>
    <x v="4"/>
  </r>
  <r>
    <x v="5"/>
    <x v="5"/>
    <x v="4"/>
    <x v="5"/>
    <n v="5"/>
    <n v="120"/>
    <n v="53.543200000000013"/>
    <x v="5"/>
  </r>
  <r>
    <x v="6"/>
    <x v="6"/>
    <x v="5"/>
    <x v="6"/>
    <n v="105"/>
    <n v="7.77"/>
    <n v="0.25009999999999977"/>
    <x v="6"/>
  </r>
  <r>
    <x v="7"/>
    <x v="7"/>
    <x v="6"/>
    <x v="7"/>
    <n v="35"/>
    <n v="82.87"/>
    <n v="-1.460000000000008"/>
    <x v="7"/>
  </r>
  <r>
    <x v="8"/>
    <x v="8"/>
    <x v="7"/>
    <x v="8"/>
    <n v="15"/>
    <n v="39.58"/>
    <n v="77.92"/>
    <x v="8"/>
  </r>
  <r>
    <x v="9"/>
    <x v="9"/>
    <x v="2"/>
    <x v="9"/>
    <n v="10"/>
    <n v="31.69"/>
    <n v="87.81"/>
    <x v="9"/>
  </r>
  <r>
    <x v="10"/>
    <x v="10"/>
    <x v="2"/>
    <x v="10"/>
    <n v="40"/>
    <n v="12.49"/>
    <n v="-0.98910000000000053"/>
    <x v="10"/>
  </r>
  <r>
    <x v="11"/>
    <x v="11"/>
    <x v="8"/>
    <x v="11"/>
    <n v="10"/>
    <n v="30.34"/>
    <n v="3.9499999999999993"/>
    <x v="11"/>
  </r>
  <r>
    <x v="12"/>
    <x v="12"/>
    <x v="7"/>
    <x v="12"/>
    <n v="60"/>
    <n v="71.760000000000005"/>
    <n v="37.319999999999993"/>
    <x v="12"/>
  </r>
  <r>
    <x v="13"/>
    <x v="13"/>
    <x v="2"/>
    <x v="13"/>
    <n v="10"/>
    <n v="125.1"/>
    <n v="53.760000000000019"/>
    <x v="13"/>
  </r>
  <r>
    <x v="14"/>
    <x v="14"/>
    <x v="1"/>
    <x v="14"/>
    <n v="90"/>
    <n v="6.26"/>
    <n v="-6.2599989999999996"/>
    <x v="14"/>
  </r>
  <r>
    <x v="15"/>
    <x v="15"/>
    <x v="9"/>
    <x v="15"/>
    <n v="5"/>
    <n v="171.05"/>
    <n v="-60.350000000000009"/>
    <x v="15"/>
  </r>
  <r>
    <x v="16"/>
    <x v="16"/>
    <x v="2"/>
    <x v="16"/>
    <n v="130"/>
    <n v="19.52"/>
    <n v="14.095000000000002"/>
    <x v="16"/>
  </r>
  <r>
    <x v="17"/>
    <x v="17"/>
    <x v="10"/>
    <x v="17"/>
    <m/>
    <m/>
    <m/>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221DF-6AAF-43E3-AC6D-D905FE18257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G16" firstHeaderRow="1" firstDataRow="1" firstDataCol="0"/>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showAll="0">
      <items count="12">
        <item x="0"/>
        <item x="1"/>
        <item x="9"/>
        <item x="7"/>
        <item x="6"/>
        <item x="3"/>
        <item x="5"/>
        <item x="8"/>
        <item x="4"/>
        <item x="2"/>
        <item x="10"/>
        <item t="default"/>
      </items>
    </pivotField>
    <pivotField showAll="0"/>
    <pivotField showAll="0"/>
    <pivotField showAll="0"/>
    <pivotField showAll="0"/>
    <pivotField dataField="1" numFmtId="164" showAll="0">
      <items count="19">
        <item x="11"/>
        <item x="9"/>
        <item x="4"/>
        <item x="2"/>
        <item x="1"/>
        <item x="10"/>
        <item x="14"/>
        <item x="8"/>
        <item x="5"/>
        <item x="6"/>
        <item x="15"/>
        <item x="3"/>
        <item x="0"/>
        <item x="13"/>
        <item x="16"/>
        <item x="7"/>
        <item x="12"/>
        <item x="17"/>
        <item t="default"/>
      </items>
    </pivotField>
  </pivotFields>
  <rowItems count="1">
    <i/>
  </rowItems>
  <colItems count="1">
    <i/>
  </colItems>
  <dataFields count="1">
    <dataField name="Sum of Invested amount"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C1F4B5-49E0-4C08-849B-9649EE44547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G13" firstHeaderRow="1" firstDataRow="1" firstDataCol="0"/>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showAll="0">
      <items count="12">
        <item x="0"/>
        <item x="1"/>
        <item x="9"/>
        <item x="7"/>
        <item x="6"/>
        <item x="3"/>
        <item x="5"/>
        <item x="8"/>
        <item x="4"/>
        <item x="2"/>
        <item x="10"/>
        <item t="default"/>
      </items>
    </pivotField>
    <pivotField showAll="0"/>
    <pivotField showAll="0"/>
    <pivotField showAll="0"/>
    <pivotField dataField="1" showAll="0"/>
    <pivotField numFmtId="164" showAll="0">
      <items count="19">
        <item x="11"/>
        <item x="9"/>
        <item x="4"/>
        <item x="2"/>
        <item x="1"/>
        <item x="10"/>
        <item x="14"/>
        <item x="8"/>
        <item x="5"/>
        <item x="6"/>
        <item x="15"/>
        <item x="3"/>
        <item x="0"/>
        <item x="13"/>
        <item x="16"/>
        <item x="7"/>
        <item x="12"/>
        <item x="17"/>
        <item t="default"/>
      </items>
    </pivotField>
  </pivotFields>
  <rowItems count="1">
    <i/>
  </rowItems>
  <colItems count="1">
    <i/>
  </colItems>
  <dataFields count="1">
    <dataField name="Max of Profit / Loss" fld="6"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4D306-9F68-4806-AB8A-6A8D0902E23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9:G10" firstHeaderRow="1" firstDataRow="1" firstDataCol="0"/>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showAll="0">
      <items count="12">
        <item x="0"/>
        <item x="1"/>
        <item x="9"/>
        <item x="7"/>
        <item x="6"/>
        <item x="3"/>
        <item x="5"/>
        <item x="8"/>
        <item x="4"/>
        <item x="2"/>
        <item x="10"/>
        <item t="default"/>
      </items>
    </pivotField>
    <pivotField showAll="0"/>
    <pivotField showAll="0"/>
    <pivotField showAll="0"/>
    <pivotField dataField="1" showAll="0"/>
    <pivotField numFmtId="164" showAll="0">
      <items count="19">
        <item x="11"/>
        <item x="9"/>
        <item x="4"/>
        <item x="2"/>
        <item x="1"/>
        <item x="10"/>
        <item x="14"/>
        <item x="8"/>
        <item x="5"/>
        <item x="6"/>
        <item x="15"/>
        <item x="3"/>
        <item x="0"/>
        <item x="13"/>
        <item x="16"/>
        <item x="7"/>
        <item x="12"/>
        <item x="17"/>
        <item t="default"/>
      </items>
    </pivotField>
  </pivotFields>
  <rowItems count="1">
    <i/>
  </rowItems>
  <colItems count="1">
    <i/>
  </colItems>
  <dataFields count="1">
    <dataField name="Min of Profit / Loss" fld="6" subtotal="min"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6DB88C-5AB4-46D3-903D-9334057EF9DE}"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G7" firstHeaderRow="1" firstDataRow="1" firstDataCol="0"/>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showAll="0">
      <items count="12">
        <item x="0"/>
        <item x="1"/>
        <item x="9"/>
        <item x="7"/>
        <item x="6"/>
        <item x="3"/>
        <item x="5"/>
        <item x="8"/>
        <item x="4"/>
        <item x="2"/>
        <item x="10"/>
        <item t="default"/>
      </items>
    </pivotField>
    <pivotField showAll="0"/>
    <pivotField showAll="0"/>
    <pivotField showAll="0"/>
    <pivotField showAll="0"/>
    <pivotField dataField="1" numFmtId="164" showAll="0">
      <items count="19">
        <item x="11"/>
        <item x="9"/>
        <item x="4"/>
        <item x="2"/>
        <item x="1"/>
        <item x="10"/>
        <item x="14"/>
        <item x="8"/>
        <item x="5"/>
        <item x="6"/>
        <item x="15"/>
        <item x="3"/>
        <item x="0"/>
        <item x="13"/>
        <item x="16"/>
        <item x="7"/>
        <item x="12"/>
        <item x="17"/>
        <item t="default"/>
      </items>
    </pivotField>
  </pivotFields>
  <rowItems count="1">
    <i/>
  </rowItems>
  <colItems count="1">
    <i/>
  </colItems>
  <dataFields count="1">
    <dataField name="Average of Invested amount" fld="7"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833A48D-29C6-468A-848F-BA458698AFC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showAll="0">
      <items count="12">
        <item x="0"/>
        <item x="1"/>
        <item x="9"/>
        <item x="7"/>
        <item x="6"/>
        <item x="3"/>
        <item x="5"/>
        <item x="8"/>
        <item x="4"/>
        <item x="2"/>
        <item x="10"/>
        <item t="default"/>
      </items>
    </pivotField>
    <pivotField showAll="0"/>
    <pivotField dataField="1" showAll="0"/>
    <pivotField showAll="0"/>
    <pivotField showAll="0"/>
    <pivotField numFmtId="164" showAll="0">
      <items count="19">
        <item x="11"/>
        <item x="9"/>
        <item x="4"/>
        <item x="2"/>
        <item x="1"/>
        <item x="10"/>
        <item x="14"/>
        <item x="8"/>
        <item x="5"/>
        <item x="6"/>
        <item x="15"/>
        <item x="3"/>
        <item x="0"/>
        <item x="13"/>
        <item x="16"/>
        <item x="7"/>
        <item x="12"/>
        <item x="17"/>
        <item t="default"/>
      </items>
    </pivotField>
  </pivotFields>
  <rowItems count="1">
    <i/>
  </rowItems>
  <colItems count="1">
    <i/>
  </colItems>
  <dataFields count="1">
    <dataField name="Average of Quantity"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BCC629-EA00-4447-9AC2-85DAE4E3F15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3:E14" firstHeaderRow="1" firstDataRow="1" firstDataCol="1"/>
  <pivotFields count="8">
    <pivotField showAll="0">
      <items count="19">
        <item x="0"/>
        <item x="1"/>
        <item x="2"/>
        <item x="3"/>
        <item x="4"/>
        <item x="16"/>
        <item x="5"/>
        <item x="6"/>
        <item x="7"/>
        <item x="8"/>
        <item x="9"/>
        <item x="10"/>
        <item x="11"/>
        <item x="12"/>
        <item x="13"/>
        <item x="14"/>
        <item x="15"/>
        <item x="17"/>
        <item t="default"/>
      </items>
    </pivotField>
    <pivotField showAll="0">
      <items count="19">
        <item x="3"/>
        <item x="2"/>
        <item x="0"/>
        <item x="1"/>
        <item x="16"/>
        <item x="4"/>
        <item x="5"/>
        <item x="6"/>
        <item x="7"/>
        <item x="12"/>
        <item x="8"/>
        <item x="9"/>
        <item x="10"/>
        <item x="11"/>
        <item x="14"/>
        <item x="13"/>
        <item x="15"/>
        <item x="17"/>
        <item t="default"/>
      </items>
    </pivotField>
    <pivotField axis="axisRow" dataField="1" showAll="0" sortType="ascending">
      <items count="12">
        <item x="0"/>
        <item x="1"/>
        <item x="9"/>
        <item x="7"/>
        <item x="6"/>
        <item x="3"/>
        <item x="5"/>
        <item x="8"/>
        <item x="4"/>
        <item x="2"/>
        <item h="1"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items count="19">
        <item x="11"/>
        <item x="9"/>
        <item x="4"/>
        <item x="2"/>
        <item x="1"/>
        <item x="10"/>
        <item x="14"/>
        <item x="8"/>
        <item x="5"/>
        <item x="6"/>
        <item x="15"/>
        <item x="3"/>
        <item x="0"/>
        <item x="13"/>
        <item x="16"/>
        <item x="7"/>
        <item x="12"/>
        <item x="17"/>
        <item t="default"/>
      </items>
    </pivotField>
  </pivotFields>
  <rowFields count="1">
    <field x="2"/>
  </rowFields>
  <rowItems count="11">
    <i>
      <x v="4"/>
    </i>
    <i>
      <x v="5"/>
    </i>
    <i>
      <x v="2"/>
    </i>
    <i>
      <x v="8"/>
    </i>
    <i>
      <x v="6"/>
    </i>
    <i>
      <x/>
    </i>
    <i>
      <x v="7"/>
    </i>
    <i>
      <x v="1"/>
    </i>
    <i>
      <x v="3"/>
    </i>
    <i>
      <x v="9"/>
    </i>
    <i t="grand">
      <x/>
    </i>
  </rowItems>
  <colItems count="1">
    <i/>
  </colItems>
  <dataFields count="1">
    <dataField name="Count of Sector" fld="2" subtotal="count" baseField="0" baseItem="0"/>
  </dataFields>
  <chartFormats count="5">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2C05E7-BD11-4C0F-AC57-6EEACD3B2D5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1" firstHeaderRow="1" firstDataRow="1" firstDataCol="1"/>
  <pivotFields count="8">
    <pivotField showAll="0" sortType="descending">
      <items count="19">
        <item x="0"/>
        <item x="1"/>
        <item x="2"/>
        <item x="3"/>
        <item x="4"/>
        <item x="16"/>
        <item x="5"/>
        <item x="6"/>
        <item x="7"/>
        <item x="8"/>
        <item x="9"/>
        <item x="10"/>
        <item x="11"/>
        <item x="12"/>
        <item x="13"/>
        <item x="14"/>
        <item x="15"/>
        <item x="17"/>
        <item t="default"/>
      </items>
      <autoSortScope>
        <pivotArea dataOnly="0" outline="0" fieldPosition="0">
          <references count="1">
            <reference field="4294967294" count="1" selected="0">
              <x v="0"/>
            </reference>
          </references>
        </pivotArea>
      </autoSortScope>
    </pivotField>
    <pivotField axis="axisRow" showAll="0">
      <items count="19">
        <item x="3"/>
        <item x="2"/>
        <item x="0"/>
        <item x="1"/>
        <item x="16"/>
        <item x="4"/>
        <item x="5"/>
        <item x="6"/>
        <item x="7"/>
        <item x="12"/>
        <item x="8"/>
        <item x="9"/>
        <item x="10"/>
        <item x="11"/>
        <item x="14"/>
        <item x="13"/>
        <item x="15"/>
        <item h="1" x="17"/>
        <item t="default"/>
      </items>
    </pivotField>
    <pivotField showAll="0"/>
    <pivotField showAll="0"/>
    <pivotField dataField="1" showAll="0"/>
    <pivotField showAll="0"/>
    <pivotField showAll="0"/>
    <pivotField numFmtId="164" showAll="0">
      <items count="19">
        <item x="11"/>
        <item x="9"/>
        <item x="4"/>
        <item x="2"/>
        <item x="1"/>
        <item x="10"/>
        <item x="14"/>
        <item x="8"/>
        <item x="5"/>
        <item x="6"/>
        <item x="15"/>
        <item x="3"/>
        <item x="0"/>
        <item x="13"/>
        <item x="16"/>
        <item x="7"/>
        <item x="12"/>
        <item x="17"/>
        <item t="default"/>
      </items>
    </pivotField>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Sum of Quantity" fld="4" baseField="0" baseItem="0"/>
  </dataFields>
  <chartFormats count="3">
    <chartFormat chart="2"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
  <a r="19">
    <v t="r">59</v>
    <v t="r">61</v>
    <v t="r">63</v>
    <v t="r">65</v>
    <v t="r">67</v>
    <v t="r">69</v>
    <v t="r">71</v>
    <v t="r">73</v>
    <v t="r">75</v>
    <v t="r">77</v>
    <v t="r">79</v>
    <v t="r">81</v>
    <v t="r">83</v>
    <v t="r">85</v>
    <v t="r">88</v>
    <v t="r">90</v>
    <v t="r">92</v>
    <v t="e">#NULL!</v>
    <v t="i">1</v>
  </a>
</arrayData>
</file>

<file path=xl/richData/rdrichvalue.xml><?xml version="1.0" encoding="utf-8"?>
<rvData xmlns="http://schemas.microsoft.com/office/spreadsheetml/2017/richdata" count="95">
  <rv s="0">
    <v>https://www.bing.com/financeapi/forcetrigger?t=a1xroc&amp;q=XNYS%3aMMM&amp;form=skydnc</v>
    <v>Learn more on Bing</v>
  </rv>
  <rv s="1">
    <v>en-US</v>
    <v>a1xroc</v>
    <v>268435456</v>
    <v>1</v>
    <v>Powered by Refinitiv</v>
    <v>0</v>
    <v>3M COMPANY (XNYS:MMM)</v>
    <v>2</v>
    <v>3</v>
    <v>Finance</v>
    <v>4</v>
    <v>155</v>
    <v>75.645099999999999</v>
    <v>0.9607</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152.76</v>
    <v>1.6</v>
    <v>1.0664E-2</v>
    <v>Consumer Goods Conglomerates</v>
    <v>Stock</v>
    <v>45693.035404247654</v>
    <v>0</v>
    <v>149.32</v>
    <v>81805276292</v>
    <v>3M COMPANY</v>
    <v>3M COMPANY</v>
    <v>149.46</v>
    <v>20.906199999999998</v>
    <v>150.04</v>
    <v>151.63999999999999</v>
    <v>539470300</v>
    <v>MMM</v>
    <v>3M COMPANY (XNYS:MMM)</v>
    <v>49</v>
    <v>4179318</v>
    <v>1929</v>
  </rv>
  <rv s="2">
    <v>1</v>
  </rv>
  <rv s="0">
    <v>https://www.bing.com/financeapi/forcetrigger?t=a1xtpr&amp;q=XNYS%3aMO&amp;form=skydnc</v>
    <v>Learn more on Bing</v>
  </rv>
  <rv s="3">
    <v>en-US</v>
    <v>a1xtpr</v>
    <v>268435456</v>
    <v>1</v>
    <v>Powered by Refinitiv</v>
    <v>5</v>
    <v>Altria Group, Inc. (XNYS:MO)</v>
    <v>2</v>
    <v>6</v>
    <v>Finance</v>
    <v>7</v>
    <v>58.034999999999997</v>
    <v>39.25</v>
    <v>0.61770000000000003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53</v>
    <v>-0.23</v>
    <v>1.14E-3</v>
    <v>-4.352E-3</v>
    <v>0.06</v>
    <v>Food &amp; Tobacco</v>
    <v>Stock</v>
    <v>45693.041552626564</v>
    <v>3</v>
    <v>52.01</v>
    <v>88962108240</v>
    <v>Altria Group, Inc.</v>
    <v>Altria Group, Inc.</v>
    <v>52.91</v>
    <v>8.0350999999999999</v>
    <v>52.85</v>
    <v>52.62</v>
    <v>52.68</v>
    <v>1690652000</v>
    <v>MO</v>
    <v>Altria Group, Inc. (XNYS:MO)</v>
    <v>6876333</v>
    <v>7550492</v>
    <v>1985</v>
  </rv>
  <rv s="2">
    <v>4</v>
  </rv>
  <rv s="0">
    <v>https://www.bing.com/financeapi/forcetrigger?t=brjvjc&amp;q=XNAS%3aDDOG&amp;form=skydnc</v>
    <v>Learn more on Bing</v>
  </rv>
  <rv s="1">
    <v>en-US</v>
    <v>brjvjc</v>
    <v>268435456</v>
    <v>1</v>
    <v>Powered by Refinitiv</v>
    <v>0</v>
    <v>DATADOG, INC. (XNAS:DDOG)</v>
    <v>2</v>
    <v>3</v>
    <v>Finance</v>
    <v>4</v>
    <v>170.08</v>
    <v>98.8</v>
    <v>1.1857</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5200</v>
    <v>Nasdaq Stock Market</v>
    <v>XNAS</v>
    <v>XNAS</v>
    <v>620 8th Avenue, 45th Floor, NEW YORK, NY, 10018 US</v>
    <v>146.47</v>
    <v>2.6749999999999998</v>
    <v>1.8686000000000001E-2</v>
    <v>Software &amp; IT Services</v>
    <v>Stock</v>
    <v>45693.041328818748</v>
    <v>6</v>
    <v>142.86000000000001</v>
    <v>49541819673</v>
    <v>DATADOG, INC.</v>
    <v>DATADOG, INC.</v>
    <v>143</v>
    <v>268.04520000000002</v>
    <v>143.155</v>
    <v>145.83000000000001</v>
    <v>339723100</v>
    <v>DDOG</v>
    <v>DATADOG, INC. (XNAS:DDOG)</v>
    <v>83</v>
    <v>3855765</v>
    <v>2010</v>
  </rv>
  <rv s="2">
    <v>7</v>
  </rv>
  <rv s="0">
    <v>https://www.bing.com/financeapi/forcetrigger?t=azcrur&amp;q=XNAS%3aDBX&amp;form=skydnc</v>
    <v>Learn more on Bing</v>
  </rv>
  <rv s="3">
    <v>en-US</v>
    <v>azcrur</v>
    <v>268435456</v>
    <v>1</v>
    <v>Powered by Refinitiv</v>
    <v>5</v>
    <v>DROPBOX, INC. (XNAS:DBX)</v>
    <v>2</v>
    <v>6</v>
    <v>Finance</v>
    <v>7</v>
    <v>33.43</v>
    <v>20.68</v>
    <v>0.73529999999999995</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32.454999999999998</v>
    <v>0.43</v>
    <v>-1.4206000000000002E-2</v>
    <v>1.3459E-2</v>
    <v>-0.46</v>
    <v>Software &amp; IT Services</v>
    <v>Stock</v>
    <v>45692.950585300779</v>
    <v>9</v>
    <v>31.97</v>
    <v>10029063876</v>
    <v>DROPBOX, INC.</v>
    <v>DROPBOX, INC.</v>
    <v>31.97</v>
    <v>18.4619</v>
    <v>31.95</v>
    <v>32.380000000000003</v>
    <v>31.92</v>
    <v>309730200</v>
    <v>DBX</v>
    <v>DROPBOX, INC. (XNAS:DBX)</v>
    <v>2124840</v>
    <v>2720797</v>
    <v>2007</v>
  </rv>
  <rv s="2">
    <v>10</v>
  </rv>
  <rv s="0">
    <v>https://www.bing.com/financeapi/forcetrigger?t=a21icw&amp;q=XNAS%3aPYPL&amp;form=skydnc</v>
    <v>Learn more on Bing</v>
  </rv>
  <rv s="1">
    <v>en-US</v>
    <v>a21icw</v>
    <v>268435456</v>
    <v>1</v>
    <v>Powered by Refinitiv</v>
    <v>0</v>
    <v>PAYPAL HOLDINGS, INC. (XNAS:PYPL)</v>
    <v>2</v>
    <v>3</v>
    <v>Finance</v>
    <v>4</v>
    <v>93.66</v>
    <v>55.77</v>
    <v>1.4926999999999999</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82.69</v>
    <v>-11.785</v>
    <v>-0.131661</v>
    <v>Professional &amp; Commercial Services</v>
    <v>Stock</v>
    <v>45693.041644200785</v>
    <v>12</v>
    <v>77.38</v>
    <v>77922343775</v>
    <v>PAYPAL HOLDINGS, INC.</v>
    <v>PAYPAL HOLDINGS, INC.</v>
    <v>82.26</v>
    <v>19.443100000000001</v>
    <v>89.51</v>
    <v>77.724999999999994</v>
    <v>1002539000</v>
    <v>PYPL</v>
    <v>PAYPAL HOLDINGS, INC. (XNAS:PYPL)</v>
    <v>17669</v>
    <v>7827155</v>
    <v>2015</v>
  </rv>
  <rv s="2">
    <v>13</v>
  </rv>
  <rv s="0">
    <v>http://en.wikipedia.org/wiki/Public_domain</v>
    <v>Public domain</v>
  </rv>
  <rv s="0">
    <v>http://en.wikipedia.org/wiki/Qualcomm</v>
    <v>Wikipedia</v>
  </rv>
  <rv s="4">
    <v>15</v>
    <v>16</v>
  </rv>
  <rv s="5">
    <v>12</v>
    <v>https://www.bing.com/th?id=AMMS_2b1c176dae370ecc0d55a1517537f595&amp;qlt=95</v>
    <v>17</v>
    <v>0</v>
    <v>https://www.bing.com/images/search?form=xlimg&amp;q=qualcomm</v>
    <v>Image of QUALCOMM INCORPORATED</v>
  </rv>
  <rv s="0">
    <v>https://www.bing.com/financeapi/forcetrigger?t=a21k2w&amp;q=XNAS%3aQCOM&amp;form=skydnc</v>
    <v>Learn more on Bing</v>
  </rv>
  <rv s="6">
    <v>en-US</v>
    <v>a21k2w</v>
    <v>268435456</v>
    <v>1</v>
    <v>Powered by Refinitiv</v>
    <v>8</v>
    <v>QUALCOMM INCORPORATED (XNAS:QCOM)</v>
    <v>10</v>
    <v>11</v>
    <v>Finance</v>
    <v>4</v>
    <v>230.63</v>
    <v>141.21</v>
    <v>1.2765</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173.79</v>
    <v>2.8</v>
    <v>1.6447E-2</v>
    <v>18</v>
    <v>Semiconductors &amp; Semiconductor Equipment</v>
    <v>Stock</v>
    <v>45693.04149973359</v>
    <v>19</v>
    <v>168.5</v>
    <v>191277031680</v>
    <v>QUALCOMM INCORPORATED</v>
    <v>QUALCOMM INCORPORATED</v>
    <v>168.5</v>
    <v>19.342600000000001</v>
    <v>170.24</v>
    <v>173.04</v>
    <v>1105392000</v>
    <v>QCOM</v>
    <v>QUALCOMM INCORPORATED (XNAS:QCOM)</v>
    <v>1551</v>
    <v>7126023</v>
    <v>1991</v>
  </rv>
  <rv s="2">
    <v>20</v>
  </rv>
  <rv s="0">
    <v>https://www.bing.com/financeapi/forcetrigger?t=a21sk2&amp;q=XNAS%3aRDFN&amp;form=skydnc</v>
    <v>Learn more on Bing</v>
  </rv>
  <rv s="3">
    <v>en-US</v>
    <v>a21sk2</v>
    <v>268435456</v>
    <v>1</v>
    <v>Powered by Refinitiv</v>
    <v>5</v>
    <v>REDFIN CORPORATION (XNAS:RDFN)</v>
    <v>2</v>
    <v>6</v>
    <v>Finance</v>
    <v>7</v>
    <v>15.29</v>
    <v>5.0999999999999996</v>
    <v>2.8746999999999998</v>
    <v>USD</v>
    <v>Redfin Corporation is a technology-powered real estate company. The Company operates an online real estate marketplace and provides real estate services, including assisting individuals in the purchase or sale of their home. The Company's segments include real estate services, rentals and mortgage. The Company uses digital platforms to connect consumers with rental properties. It helps people find a place to live with brokerage, rentals, lending, title insurance and renovations services. The Company's home-buying customers see homes first with on-demand tours, and its lending and title services help them close the transaction. It uses the same combination of technology and local service to originate, service, and subsequently sell mortgage loans and offer title and settlement services. The Company offers digital platforms to connect consumers with available apartments and houses for rent and for other advertising. It serves more than 100 markets across the United States and Canada.</v>
    <v>4693</v>
    <v>Nasdaq Stock Market</v>
    <v>XNAS</v>
    <v>XNAS</v>
    <v>1099 Stewart Street, Suite 600, SEATTLE, WA, 98101 US</v>
    <v>8.08</v>
    <v>-0.09</v>
    <v>1.271E-3</v>
    <v>-1.1307000000000001E-2</v>
    <v>0.01</v>
    <v>Real Estate Operations</v>
    <v>Stock</v>
    <v>45693.032778101566</v>
    <v>22</v>
    <v>7.74</v>
    <v>975726535</v>
    <v>REDFIN CORPORATION</v>
    <v>REDFIN CORPORATION</v>
    <v>7.9</v>
    <v>0</v>
    <v>7.96</v>
    <v>7.87</v>
    <v>7.88</v>
    <v>123980500</v>
    <v>RDFN</v>
    <v>REDFIN CORPORATION (XNAS:RDFN)</v>
    <v>3685391</v>
    <v>4305897</v>
    <v>2005</v>
  </rv>
  <rv s="2">
    <v>23</v>
  </rv>
  <rv s="0">
    <v>http://en.wikipedia.org/wiki/Roku,_Inc.</v>
    <v>Wikipedia</v>
  </rv>
  <rv s="4">
    <v>15</v>
    <v>25</v>
  </rv>
  <rv s="5">
    <v>12</v>
    <v>https://www.bing.com/th?id=AMMS_13240dc8e8eb91fe0ba2ee2ae9b85354&amp;qlt=95</v>
    <v>26</v>
    <v>0</v>
    <v>https://www.bing.com/images/search?form=xlimg&amp;q=roku+cnnmoney</v>
    <v>Image of ROKU, INC.</v>
  </rv>
  <rv s="0">
    <v>https://www.bing.com/financeapi/forcetrigger?t=a226p2&amp;q=XNAS%3aROKU&amp;form=skydnc</v>
    <v>Learn more on Bing</v>
  </rv>
  <rv s="7">
    <v>en-US</v>
    <v>a226p2</v>
    <v>268435456</v>
    <v>1</v>
    <v>Powered by Refinitiv</v>
    <v>13</v>
    <v>ROKU, INC. (XNAS:ROKU)</v>
    <v>10</v>
    <v>14</v>
    <v>Finance</v>
    <v>7</v>
    <v>99.8</v>
    <v>48.330100000000002</v>
    <v>2.1286</v>
    <v>USD</v>
    <v>Roku, Inc. operates a television (TV) streaming platform. The Company connects viewers to the streaming content they love, enable content publishers to build and monetize large audiences, and provides advertisers with capabilities to engage consumers. The Company’s segments include platform and devices. The platform segment is engaged in the sale of digital advertising (including direct and programmatic video advertising, media and entertainment promotional spending, and related services) and streaming services distribution (including subscription and transaction revenue shares, the sale of premium subscriptions, and the sale of branded app buttons on remote controls). The devices segment includes licensing arrangements with service operators and TV brands in addition to sales of streaming players, audio products, smart home products and services. Roku TV models are available in the United States and in select countries through licensing arrangements with TV OEM brands.</v>
    <v>3150</v>
    <v>Nasdaq Stock Market</v>
    <v>XNAS</v>
    <v>XNAS</v>
    <v>1173 Coleman Avenue, SAN JOSE, CA, 95110 US</v>
    <v>82.6999</v>
    <v>1.06</v>
    <v>-5.6320000000000007E-3</v>
    <v>1.3401000000000001E-2</v>
    <v>-0.45150000000000001</v>
    <v>27</v>
    <v>Media &amp; Publishing</v>
    <v>Stock</v>
    <v>45693.041492152341</v>
    <v>28</v>
    <v>78.87</v>
    <v>11639167872</v>
    <v>ROKU, INC.</v>
    <v>ROKU, INC.</v>
    <v>79.08</v>
    <v>0</v>
    <v>79.099999999999994</v>
    <v>80.16</v>
    <v>79.708500000000001</v>
    <v>145199200</v>
    <v>ROKU</v>
    <v>ROKU, INC. (XNAS:ROKU)</v>
    <v>3266614</v>
    <v>2635833</v>
    <v>2002</v>
  </rv>
  <rv s="2">
    <v>29</v>
  </rv>
  <rv s="0">
    <v>http://en.wikipedia.org/wiki/Shake_Shack</v>
    <v>Wikipedia</v>
  </rv>
  <rv s="4">
    <v>15</v>
    <v>31</v>
  </rv>
  <rv s="5">
    <v>12</v>
    <v>https://www.bing.com/th?id=AMMS_e7926709713a70d0ca1ce8199dbe50b0&amp;qlt=95</v>
    <v>32</v>
    <v>0</v>
    <v>https://www.bing.com/images/search?form=xlimg&amp;q=shake+shack</v>
    <v>Image of SHAKE SHACK INC.</v>
  </rv>
  <rv s="0">
    <v>https://www.bing.com/financeapi/forcetrigger?t=a22voc&amp;q=XNYS%3aSHAK&amp;form=skydnc</v>
    <v>Learn more on Bing</v>
  </rv>
  <rv s="7">
    <v>en-US</v>
    <v>a22voc</v>
    <v>268435456</v>
    <v>1</v>
    <v>Powered by Refinitiv</v>
    <v>13</v>
    <v>SHAKE SHACK INC. (XNYS:SHAK)</v>
    <v>10</v>
    <v>14</v>
    <v>Finance</v>
    <v>7</v>
    <v>139.88999999999999</v>
    <v>73.754999999999995</v>
    <v>1.8868</v>
    <v>USD</v>
    <v>Shake Shack Inc. is engaged in serving an American menu of beef burgers, crispy chicken, hand-spun milkshakes, house-made lemonades, beer, wine, and more. The Company’s menu focuses on food and beverages, crafted from a range of American foods. Its burger categories include ShackBurger, SmokeShack, Shroom Burger (a vegetarian burger), Shack Stack, Avocado Bacon Burger and Hamburger. Its chicken products include Chicken Shack and Chicken Bites. It also offers wines, including Shack Red, Shack White, and Shack Rose. In addition, it serves Abita Root Beer, Shack-made lemonade, organic fresh brewed iced tea, Fifty/Fifty, Honest Kids organic apple juice, and Shack20 bottled sparkling waters. The Company operates in approximately 518 locations system-wide, including 295 domestic Company-operated Shacks, 39 domestic licensed Shacks and 184 international locations across London, Hong Kong, Shanghai, Singapore, Mexico City, Istanbul, Dubai, Tokyo, Seoul and more.</v>
    <v>12196</v>
    <v>New York Stock Exchange</v>
    <v>XNYS</v>
    <v>XNYS</v>
    <v>225 Varick St Rm 301, NEW YORK, NY, 10014-5816 US</v>
    <v>120.5</v>
    <v>4.08</v>
    <v>-1.9289999999999999E-3</v>
    <v>3.5425999999999999E-2</v>
    <v>-0.23</v>
    <v>33</v>
    <v>Hotels &amp; Entertainment Services</v>
    <v>Stock</v>
    <v>45693.004654270313</v>
    <v>34</v>
    <v>115.87</v>
    <v>5066158567</v>
    <v>SHAKE SHACK INC.</v>
    <v>SHAKE SHACK INC.</v>
    <v>116.01</v>
    <v>620.3184</v>
    <v>115.17</v>
    <v>119.25</v>
    <v>119.02</v>
    <v>42483510</v>
    <v>SHAK</v>
    <v>SHAKE SHACK INC. (XNYS:SHAK)</v>
    <v>1484970</v>
    <v>1169440</v>
    <v>2014</v>
  </rv>
  <rv s="2">
    <v>35</v>
  </rv>
  <rv s="0">
    <v>https://www.bing.com/financeapi/forcetrigger?t=a22wz2&amp;q=XNYS%3aSHOP&amp;form=skydnc</v>
    <v>Learn more on Bing</v>
  </rv>
  <rv s="1">
    <v>en-US</v>
    <v>a22wz2</v>
    <v>268435456</v>
    <v>1</v>
    <v>Powered by Refinitiv</v>
    <v>0</v>
    <v>SHOPIFY INC. (XNYS:SHOP)</v>
    <v>2</v>
    <v>3</v>
    <v>Finance</v>
    <v>4</v>
    <v>122</v>
    <v>48.56</v>
    <v>2.5990000000000002</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120.48</v>
    <v>4.8099999999999996</v>
    <v>4.2049000000000003E-2</v>
    <v>Software &amp; IT Services</v>
    <v>Stock</v>
    <v>45693.04142273125</v>
    <v>37</v>
    <v>116.13</v>
    <v>154018081600</v>
    <v>SHOPIFY INC.</v>
    <v>SHOPIFY INC.</v>
    <v>116.3</v>
    <v>113.7144</v>
    <v>114.39</v>
    <v>119.2</v>
    <v>1292098000</v>
    <v>SHOP</v>
    <v>SHOPIFY INC. (XNYS:SHOP)</v>
    <v>1555</v>
    <v>5917043</v>
    <v>2004</v>
  </rv>
  <rv s="2">
    <v>38</v>
  </rv>
  <rv s="0">
    <v>https://www.bing.com/financeapi/forcetrigger?t=a237m7&amp;q=XNYS%3aSNAP&amp;form=skydnc</v>
    <v>Learn more on Bing</v>
  </rv>
  <rv s="8">
    <v>en-US</v>
    <v>a237m7</v>
    <v>268435456</v>
    <v>1</v>
    <v>Powered by Refinitiv</v>
    <v>15</v>
    <v>SNAP INC. (XNYS:SNAP)</v>
    <v>2</v>
    <v>16</v>
    <v>Finance</v>
    <v>4</v>
    <v>17.5</v>
    <v>8.2899999999999991</v>
    <v>0.9052</v>
    <v>USD</v>
    <v>Snap Inc. is a technology company. Its product, Snapchat, is a visual messaging application that enhances relationships with friends, family, and the world. Snapchat is the Company's core mobile device application and contains five tabs, complemented by additional tools that function outside of the application. Snapchatters can interact with all five, or a subset of those five tabs. Additionally, the Company offers Snapchat+, its subscription product that provides subscribers access to exclusive, experimental, and pre-release features. Snapchat+ offers a range of features from allowing Snapchatters to customize the look and feel of their application, to giving special insights into their friendships. It also offers Snapchat for Web, a browser-based product that brings Snapchats calling and messaging capabilities to the Web. Its advertising products include AR Ads, AR Lenses and Snap Ads. Snap Ads include Single Image or Video Ads, Story Ads, Collection Ads, Dynamic Ads and Commercials.</v>
    <v>5289</v>
    <v>New York Stock Exchange</v>
    <v>XNYS</v>
    <v>XNYS</v>
    <v>3000 31st Street, SANTA MONICA, CA, 90405 US</v>
    <v>11.71</v>
    <v>0.43</v>
    <v>3.8496000000000002E-2</v>
    <v>Software &amp; IT Services</v>
    <v>Stock</v>
    <v>45693.041657916408</v>
    <v>40</v>
    <v>11.185</v>
    <v>19455589600</v>
    <v>SNAP INC.</v>
    <v>SNAP INC.</v>
    <v>11.19</v>
    <v>11.17</v>
    <v>11.6</v>
    <v>1677206000</v>
    <v>SNAP</v>
    <v>SNAP INC. (XNYS:SNAP)</v>
    <v>40962</v>
    <v>28176425</v>
    <v>2012</v>
  </rv>
  <rv s="2">
    <v>41</v>
  </rv>
  <rv s="0">
    <v>https://www.bing.com/financeapi/forcetrigger?t=a23nar&amp;q=XNYS%3aSTAG&amp;form=skydnc</v>
    <v>Learn more on Bing</v>
  </rv>
  <rv s="3">
    <v>en-US</v>
    <v>a23nar</v>
    <v>268435456</v>
    <v>1</v>
    <v>Powered by Refinitiv</v>
    <v>5</v>
    <v>STAG INDUSTRIAL, INC. (XNYS:STAG)</v>
    <v>2</v>
    <v>6</v>
    <v>Finance</v>
    <v>7</v>
    <v>41.63</v>
    <v>32.270000000000003</v>
    <v>1.0674999999999999</v>
    <v>USD</v>
    <v>STAG Industrial, Inc. is a real estate investment trust (REIT), which is focused on the acquisition, ownership and operation of industrial properties throughout the United States. Its platform is designed to identify properties for acquisition that offer relative value across CBRE-EA Tier 1 industrial property types and tenants through the principled application of its proprietary risk assessment model. Its primary business objectives are to own and operate a balanced and diversified portfolio that fits the needs of the markets it operates in, add value to the assets it acquires, and to enhance stockholder value over time by achieving sustainable long-term growth in distributable cash flow from operations. The Company’s portfolio consists of approximately 574 buildings in 41 states. It has an existing portfolio that includes 20 other properties in the Twin Cities and one in Carlos, Minnesota, spanning a total of nearly 3.5 million square feet.</v>
    <v>95</v>
    <v>New York Stock Exchange</v>
    <v>XNYS</v>
    <v>XNYS</v>
    <v>One Federal Street, 23Rd Floor, BOSTON, MA, 2110 US</v>
    <v>34.549999999999997</v>
    <v>0.54</v>
    <v>6.6940000000000003E-3</v>
    <v>1.5966999999999999E-2</v>
    <v>0.23</v>
    <v>Residential &amp; Commercial REIT</v>
    <v>Stock</v>
    <v>45693.041083483593</v>
    <v>43</v>
    <v>33.82</v>
    <v>6260814628</v>
    <v>STAG INDUSTRIAL, INC.</v>
    <v>STAG INDUSTRIAL, INC.</v>
    <v>33.9</v>
    <v>34.803699999999999</v>
    <v>33.82</v>
    <v>34.36</v>
    <v>34.590000000000003</v>
    <v>182212300</v>
    <v>STAG</v>
    <v>STAG INDUSTRIAL, INC. (XNYS:STAG)</v>
    <v>1122736</v>
    <v>1243437</v>
    <v>2010</v>
  </rv>
  <rv s="2">
    <v>44</v>
  </rv>
  <rv s="0">
    <v>https://www.bing.com/financeapi/forcetrigger?t=a22k9c&amp;q=XNAS%3aSBUX&amp;form=skydnc</v>
    <v>Learn more on Bing</v>
  </rv>
  <rv s="1">
    <v>en-US</v>
    <v>a22k9c</v>
    <v>268435456</v>
    <v>1</v>
    <v>Powered by Refinitiv</v>
    <v>0</v>
    <v>STARBUCKS CORPORATION (XNAS:SBUX)</v>
    <v>2</v>
    <v>3</v>
    <v>Finance</v>
    <v>4</v>
    <v>111.07</v>
    <v>71.55</v>
    <v>0.99929999999999997</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111.07</v>
    <v>2.44</v>
    <v>2.2558999999999999E-2</v>
    <v>Hotels &amp; Entertainment Services</v>
    <v>Stock</v>
    <v>45693.041506110938</v>
    <v>46</v>
    <v>108.13</v>
    <v>122858900000</v>
    <v>STARBUCKS CORPORATION</v>
    <v>STARBUCKS CORPORATION</v>
    <v>108.67</v>
    <v>35.743400000000001</v>
    <v>108.16</v>
    <v>110.6</v>
    <v>1135900000</v>
    <v>SBUX</v>
    <v>STARBUCKS CORPORATION (XNAS:SBUX)</v>
    <v>1251</v>
    <v>9700919</v>
    <v>1985</v>
  </rv>
  <rv s="2">
    <v>47</v>
  </rv>
  <rv s="0">
    <v>https://www.bing.com/financeapi/forcetrigger?t=bnt3hw&amp;q=XWBO%3aTTWO&amp;form=skydnc</v>
    <v>Learn more on Bing</v>
  </rv>
  <rv s="9">
    <v>en-US</v>
    <v>bnt3hw</v>
    <v>268435456</v>
    <v>1</v>
    <v>Powered by Refinitiv</v>
    <v>17</v>
    <v>TAKE-TWO INTERACTIVE SOFTWARE, INC. (XWBO:TTWO)</v>
    <v>2</v>
    <v>18</v>
    <v>Finance</v>
    <v>19</v>
    <v>0.84630000000000005</v>
    <v>EUR</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Wiener Boerse</v>
    <v>XWBO</v>
    <v>XWBO</v>
    <v>110 West 44Th Street, NEW YORK, NY, 10036 US</v>
    <v>181.7</v>
    <v>-2.16</v>
    <v>-1.1932E-2</v>
    <v>Software &amp; IT Services</v>
    <v>Stock</v>
    <v>45691</v>
    <v>49</v>
    <v>178.06</v>
    <v>32580640000</v>
    <v>TAKE-TWO INTERACTIVE SOFTWARE, INC.</v>
    <v>TAKE-TWO INTERACTIVE SOFTWARE, INC.</v>
    <v>178.28</v>
    <v>0</v>
    <v>181.02</v>
    <v>178.86</v>
    <v>175627400</v>
    <v>TTWO</v>
    <v>TAKE-TWO INTERACTIVE SOFTWARE, INC. (XWBO:TTWO)</v>
    <v>29</v>
    <v>1688350</v>
    <v>1993</v>
  </rv>
  <rv s="2">
    <v>50</v>
  </rv>
  <rv s="0">
    <v>https://www.bing.com/financeapi/forcetrigger?t=a24ynm&amp;q=XNYS%3aUPS&amp;form=skydnc</v>
    <v>Learn more on Bing</v>
  </rv>
  <rv s="1">
    <v>en-US</v>
    <v>a24ynm</v>
    <v>268435456</v>
    <v>1</v>
    <v>Powered by Refinitiv</v>
    <v>0</v>
    <v>UNITED PARCEL SERVICE, INC. (XNYS:UPS)</v>
    <v>2</v>
    <v>3</v>
    <v>Finance</v>
    <v>4</v>
    <v>158.94999999999999</v>
    <v>109.4</v>
    <v>0.94099999999999995</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112.15</v>
    <v>0.48</v>
    <v>4.313E-3</v>
    <v>Freight &amp; Logistics Services</v>
    <v>Stock</v>
    <v>45693.041608171094</v>
    <v>52</v>
    <v>110.21</v>
    <v>95381120192</v>
    <v>UNITED PARCEL SERVICE, INC.</v>
    <v>UNITED PARCEL SERVICE, INC.</v>
    <v>111.34</v>
    <v>16.561800000000002</v>
    <v>111.29</v>
    <v>111.77</v>
    <v>853369600</v>
    <v>UPS</v>
    <v>UNITED PARCEL SERVICE, INC. (XNYS:UPS)</v>
    <v>682</v>
    <v>6430707</v>
    <v>1999</v>
  </rv>
  <rv s="2">
    <v>53</v>
  </rv>
  <rv s="0">
    <v>https://www.bing.com/financeapi/forcetrigger?t=bplhqh&amp;q=XNYS%3aPINS&amp;form=skydnc</v>
    <v>Learn more on Bing</v>
  </rv>
  <rv s="3">
    <v>en-US</v>
    <v>bplhqh</v>
    <v>268435456</v>
    <v>1</v>
    <v>Powered by Refinitiv</v>
    <v>5</v>
    <v>PINTEREST, INC. (XNYS:PINS)</v>
    <v>2</v>
    <v>6</v>
    <v>Finance</v>
    <v>7</v>
    <v>45.185000000000002</v>
    <v>27</v>
    <v>1.0395000000000001</v>
    <v>USD</v>
    <v>Pinterest, Inc. is a visual search and discovery company. The Company’s primary service, Pinterest, can be accessed through its mobile application or the Web. People use Pinterest to find ideas. As they browse Pinterest content, Pins, they fine-tune their tastes and find the idea. Users interact with the platform in multi-session journeys to find inspiration, curate their latest look, plan their next project and shop from brands. It has approximately 498 million monthly active users across the world. Content on Pinterest comes from a variety of sources, including retailers, brands, creators, publishers and users. It acquires that content via a range of methods, including product catalog uploads, direct publishing, and user curation. Content formats include images that allow the user to click into an idea to learn more, videos that provide the steps of an idea, and products that brands and merchants upload from catalogs.</v>
    <v>4014</v>
    <v>New York Stock Exchange</v>
    <v>XNYS</v>
    <v>XNYS</v>
    <v>651 Brannan Street, SAN FRANCISCO, CA, 94107 US</v>
    <v>33.725000000000001</v>
    <v>0.31</v>
    <v>1.3776999999999999E-2</v>
    <v>9.3710000000000009E-3</v>
    <v>0.46</v>
    <v>Software &amp; IT Services</v>
    <v>Stock</v>
    <v>45693.041281782032</v>
    <v>55</v>
    <v>33.08</v>
    <v>22565836818</v>
    <v>PINTEREST, INC.</v>
    <v>PINTEREST, INC.</v>
    <v>33.119999999999997</v>
    <v>108.4795</v>
    <v>33.08</v>
    <v>33.39</v>
    <v>33.85</v>
    <v>675826200</v>
    <v>PINS</v>
    <v>PINTEREST, INC. (XNYS:PINS)</v>
    <v>10836264</v>
    <v>9556336</v>
    <v>2008</v>
  </rv>
  <rv s="2">
    <v>56</v>
  </rv>
  <rv s="1">
    <v>en-US</v>
    <v>a1xroc</v>
    <v>268435456</v>
    <v>1</v>
    <v>Powered by Refinitiv</v>
    <v>0</v>
    <v>3M COMPANY (XNYS:MMM)</v>
    <v>2</v>
    <v>3</v>
    <v>Finance</v>
    <v>4</v>
    <v>155</v>
    <v>75.645099999999999</v>
    <v>0.9607</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152.76</v>
    <v>2.1680000000000001</v>
    <v>1.4449E-2</v>
    <v>Consumer Goods Conglomerates</v>
    <v>Stock</v>
    <v>45692.680785450779</v>
    <v>0</v>
    <v>149.32</v>
    <v>82111695422</v>
    <v>3M COMPANY</v>
    <v>3M COMPANY</v>
    <v>150.47</v>
    <v>20.821999999999999</v>
    <v>150.04</v>
    <v>152.208</v>
    <v>539470300</v>
    <v>MMM</v>
    <v>3M COMPANY (XNYS:MMM)</v>
    <v>1012591</v>
    <v>4179318</v>
    <v>1929</v>
  </rv>
  <rv s="2">
    <v>58</v>
  </rv>
  <rv s="1">
    <v>en-US</v>
    <v>a1xtpr</v>
    <v>268435456</v>
    <v>1</v>
    <v>Powered by Refinitiv</v>
    <v>0</v>
    <v>Altria Group, Inc. (XNYS:MO)</v>
    <v>2</v>
    <v>3</v>
    <v>Finance</v>
    <v>4</v>
    <v>58.034999999999997</v>
    <v>39.25</v>
    <v>0.61770000000000003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53</v>
    <v>-0.25900000000000001</v>
    <v>-4.901E-3</v>
    <v>Food &amp; Tobacco</v>
    <v>Stock</v>
    <v>45692.680751388281</v>
    <v>3</v>
    <v>52.02</v>
    <v>88913079332</v>
    <v>Altria Group, Inc.</v>
    <v>Altria Group, Inc.</v>
    <v>52.89</v>
    <v>7.9992000000000001</v>
    <v>52.85</v>
    <v>52.591000000000001</v>
    <v>1690652000</v>
    <v>MO</v>
    <v>Altria Group, Inc. (XNYS:MO)</v>
    <v>2144329</v>
    <v>7550492</v>
    <v>1985</v>
  </rv>
  <rv s="2">
    <v>60</v>
  </rv>
  <rv s="1">
    <v>en-US</v>
    <v>brjvjc</v>
    <v>268435456</v>
    <v>1</v>
    <v>Powered by Refinitiv</v>
    <v>0</v>
    <v>DATADOG, INC. (XNAS:DDOG)</v>
    <v>2</v>
    <v>3</v>
    <v>Finance</v>
    <v>4</v>
    <v>170.08</v>
    <v>98.8</v>
    <v>1.1857</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5200</v>
    <v>Nasdaq Stock Market</v>
    <v>XNAS</v>
    <v>XNAS</v>
    <v>620 8th Avenue, 45th Floor, NEW YORK, NY, 10018 US</v>
    <v>145.48079999999999</v>
    <v>1.7450000000000001</v>
    <v>1.2190000000000001E-2</v>
    <v>Software &amp; IT Services</v>
    <v>Stock</v>
    <v>45692.680786909375</v>
    <v>6</v>
    <v>142.88</v>
    <v>49225877190</v>
    <v>DATADOG, INC.</v>
    <v>DATADOG, INC.</v>
    <v>143</v>
    <v>263.1284</v>
    <v>143.155</v>
    <v>144.9</v>
    <v>339723100</v>
    <v>DDOG</v>
    <v>DATADOG, INC. (XNAS:DDOG)</v>
    <v>772345</v>
    <v>3855765</v>
    <v>2010</v>
  </rv>
  <rv s="2">
    <v>62</v>
  </rv>
  <rv s="1">
    <v>en-US</v>
    <v>azcrur</v>
    <v>268435456</v>
    <v>1</v>
    <v>Powered by Refinitiv</v>
    <v>0</v>
    <v>DROPBOX, INC. (XNAS:DBX)</v>
    <v>2</v>
    <v>3</v>
    <v>Finance</v>
    <v>4</v>
    <v>33.43</v>
    <v>20.68</v>
    <v>0.73529999999999995</v>
    <v>USD</v>
    <v>Dropbox, Inc. provides tools to help distributed teams prioritize, get organized, and keep work moving securely from anywhere. Its products include Dropbox Passwords, Vault, Computer Backup, Dropbox Sign, DocSend, Dropbox Capture and FormSwift, among others. Dropbox Passwords allows users to sign into Websites and apps by creating and storing usernames and passwords across devices. Dropbox Vault helps secure and organize sensitive information in the cloud. Computer backup automatically syncs folders on a user's computer to the cloud. Dropbox Sign is an e-signature and document workflow platform that enables customers to easily sign, send and receive documents through its intuitive Web and mobile-based interfaces. DocSend is a secure document sharing and analytics platform. Dropbox Capture is an all-in-one visual communication tool that helps team members share their work and ideas asynchronously. Its customers include individuals, families, teams, and organizations of all sizes.</v>
    <v>2693</v>
    <v>Nasdaq Stock Market</v>
    <v>XNAS</v>
    <v>XNAS</v>
    <v>1800 Owens Street, Suite 200, SAN FRANCISCO, CA, 94158 US</v>
    <v>32.405000000000001</v>
    <v>0.379</v>
    <v>1.1861999999999999E-2</v>
    <v>Software &amp; IT Services</v>
    <v>Stock</v>
    <v>45692.680738772659</v>
    <v>9</v>
    <v>31.97</v>
    <v>10013267635</v>
    <v>DROPBOX, INC.</v>
    <v>DROPBOX, INC.</v>
    <v>31.97</v>
    <v>18.216799999999999</v>
    <v>31.95</v>
    <v>32.329000000000001</v>
    <v>309730200</v>
    <v>DBX</v>
    <v>DROPBOX, INC. (XNAS:DBX)</v>
    <v>441524</v>
    <v>2720797</v>
    <v>2007</v>
  </rv>
  <rv s="2">
    <v>64</v>
  </rv>
  <rv s="1">
    <v>en-US</v>
    <v>a21icw</v>
    <v>268435456</v>
    <v>1</v>
    <v>Powered by Refinitiv</v>
    <v>0</v>
    <v>PAYPAL HOLDINGS, INC. (XNAS:PYPL)</v>
    <v>2</v>
    <v>3</v>
    <v>Finance</v>
    <v>4</v>
    <v>93.66</v>
    <v>55.77</v>
    <v>1.4926999999999999</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82.69</v>
    <v>-8.2690000000000001</v>
    <v>-9.2380999999999991E-2</v>
    <v>Professional &amp; Commercial Services</v>
    <v>Stock</v>
    <v>45692.680768437502</v>
    <v>12</v>
    <v>80.2</v>
    <v>81447270899</v>
    <v>PAYPAL HOLDINGS, INC.</v>
    <v>PAYPAL HOLDINGS, INC.</v>
    <v>82.25</v>
    <v>19.316400000000002</v>
    <v>89.51</v>
    <v>81.241</v>
    <v>1002539000</v>
    <v>PYPL</v>
    <v>PAYPAL HOLDINGS, INC. (XNAS:PYPL)</v>
    <v>24340992</v>
    <v>7827155</v>
    <v>2015</v>
  </rv>
  <rv s="2">
    <v>66</v>
  </rv>
  <rv s="6">
    <v>en-US</v>
    <v>a21k2w</v>
    <v>268435456</v>
    <v>1</v>
    <v>Powered by Refinitiv</v>
    <v>8</v>
    <v>QUALCOMM INCORPORATED (XNAS:QCOM)</v>
    <v>10</v>
    <v>11</v>
    <v>Finance</v>
    <v>4</v>
    <v>230.63</v>
    <v>141.21</v>
    <v>1.2765</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173.55</v>
    <v>3.3031999999999999</v>
    <v>1.9403E-2</v>
    <v>18</v>
    <v>Semiconductors &amp; Semiconductor Equipment</v>
    <v>Stock</v>
    <v>45692.680766700782</v>
    <v>19</v>
    <v>168.875</v>
    <v>191833264934</v>
    <v>QUALCOMM INCORPORATED</v>
    <v>QUALCOMM INCORPORATED</v>
    <v>168.92</v>
    <v>19.029599999999999</v>
    <v>170.24</v>
    <v>173.54320000000001</v>
    <v>1105392000</v>
    <v>QCOM</v>
    <v>QUALCOMM INCORPORATED (XNAS:QCOM)</v>
    <v>1522817</v>
    <v>7126023</v>
    <v>1991</v>
  </rv>
  <rv s="2">
    <v>68</v>
  </rv>
  <rv s="1">
    <v>en-US</v>
    <v>a21sk2</v>
    <v>268435456</v>
    <v>1</v>
    <v>Powered by Refinitiv</v>
    <v>0</v>
    <v>REDFIN CORPORATION (XNAS:RDFN)</v>
    <v>2</v>
    <v>3</v>
    <v>Finance</v>
    <v>4</v>
    <v>15.29</v>
    <v>5.0999999999999996</v>
    <v>2.8746999999999998</v>
    <v>USD</v>
    <v>Redfin Corporation is a technology-powered real estate company. The Company operates an online real estate marketplace and provides real estate services, including assisting individuals in the purchase or sale of their home. The Company's segments include real estate services, rentals and mortgage. The Company uses digital platforms to connect consumers with rental properties. It helps people find a place to live with brokerage, rentals, lending, title insurance and renovations services. The Company's home-buying customers see homes first with on-demand tours, and its lending and title services help them close the transaction. It uses the same combination of technology and local service to originate, service, and subsequently sell mortgage loans and offer title and settlement services. The Company offers digital platforms to connect consumers with available apartments and houses for rent and for other advertising. It serves more than 100 markets across the United States and Canada.</v>
    <v>4693</v>
    <v>Nasdaq Stock Market</v>
    <v>XNAS</v>
    <v>XNAS</v>
    <v>1099 Stewart Street, Suite 600, SEATTLE, WA, 98101 US</v>
    <v>8.08</v>
    <v>6.0100000000000001E-2</v>
    <v>7.5500000000000003E-3</v>
    <v>Real Estate Operations</v>
    <v>Stock</v>
    <v>45692.680717997653</v>
    <v>22</v>
    <v>7.8</v>
    <v>994336008</v>
    <v>REDFIN CORPORATION</v>
    <v>REDFIN CORPORATION</v>
    <v>7.9</v>
    <v>0</v>
    <v>7.96</v>
    <v>8.0200999999999993</v>
    <v>123980500</v>
    <v>RDFN</v>
    <v>REDFIN CORPORATION (XNAS:RDFN)</v>
    <v>736826</v>
    <v>4305897</v>
    <v>2005</v>
  </rv>
  <rv s="2">
    <v>70</v>
  </rv>
  <rv s="6">
    <v>en-US</v>
    <v>a226p2</v>
    <v>268435456</v>
    <v>1</v>
    <v>Powered by Refinitiv</v>
    <v>8</v>
    <v>ROKU, INC. (XNAS:ROKU)</v>
    <v>10</v>
    <v>11</v>
    <v>Finance</v>
    <v>4</v>
    <v>99.8</v>
    <v>48.330100000000002</v>
    <v>2.1286</v>
    <v>USD</v>
    <v>Roku, Inc. operates a television (TV) streaming platform. The Company connects viewers to the streaming content they love, enable content publishers to build and monetize large audiences, and provides advertisers with capabilities to engage consumers. The Company’s segments include platform and devices. The platform segment is engaged in the sale of digital advertising (including direct and programmatic video advertising, media and entertainment promotional spending, and related services) and streaming services distribution (including subscription and transaction revenue shares, the sale of premium subscriptions, and the sale of branded app buttons on remote controls). The devices segment includes licensing arrangements with service operators and TV brands in addition to sales of streaming players, audio products, smart home products and services. Roku TV models are available in the United States and in select countries through licensing arrangements with TV OEM brands.</v>
    <v>3150</v>
    <v>Nasdaq Stock Market</v>
    <v>XNAS</v>
    <v>XNAS</v>
    <v>1173 Coleman Avenue, SAN JOSE, CA, 95110 US</v>
    <v>82.6999</v>
    <v>2.31</v>
    <v>2.9203999999999997E-2</v>
    <v>27</v>
    <v>Media &amp; Publishing</v>
    <v>Stock</v>
    <v>45692.680718784373</v>
    <v>28</v>
    <v>78.87</v>
    <v>11820666872</v>
    <v>ROKU, INC.</v>
    <v>ROKU, INC.</v>
    <v>79.08</v>
    <v>0</v>
    <v>79.099999999999994</v>
    <v>81.41</v>
    <v>145199200</v>
    <v>ROKU</v>
    <v>ROKU, INC. (XNAS:ROKU)</v>
    <v>1249879</v>
    <v>2635833</v>
    <v>2002</v>
  </rv>
  <rv s="2">
    <v>72</v>
  </rv>
  <rv s="6">
    <v>en-US</v>
    <v>a22voc</v>
    <v>268435456</v>
    <v>1</v>
    <v>Powered by Refinitiv</v>
    <v>8</v>
    <v>SHAKE SHACK INC. (XNYS:SHAK)</v>
    <v>10</v>
    <v>11</v>
    <v>Finance</v>
    <v>4</v>
    <v>139.88999999999999</v>
    <v>73.754999999999995</v>
    <v>1.8868</v>
    <v>USD</v>
    <v>Shake Shack Inc. is engaged in serving an American menu of beef burgers, crispy chicken, hand-spun milkshakes, house-made lemonades, beer, wine, and more. The Company’s menu focuses on food and beverages, crafted from a range of American foods. Its burger categories include ShackBurger, SmokeShack, Shroom Burger (a vegetarian burger), Shack Stack, Avocado Bacon Burger and Hamburger. Its chicken products include Chicken Shack and Chicken Bites. It also offers wines, including Shack Red, Shack White, and Shack Rose. In addition, it serves Abita Root Beer, Shack-made lemonade, organic fresh brewed iced tea, Fifty/Fifty, Honest Kids organic apple juice, and Shack20 bottled sparkling waters. The Company operates in approximately 518 locations system-wide, including 295 domestic Company-operated Shacks, 39 domestic licensed Shacks and 184 international locations across London, Hong Kong, Shanghai, Singapore, Mexico City, Istanbul, Dubai, Tokyo, Seoul and more.</v>
    <v>12196</v>
    <v>New York Stock Exchange</v>
    <v>XNYS</v>
    <v>XNYS</v>
    <v>225 Varick St Rm 301, NEW YORK, NY, 10014-5816 US</v>
    <v>118.21</v>
    <v>2.33</v>
    <v>2.0230999999999999E-2</v>
    <v>33</v>
    <v>Hotels &amp; Entertainment Services</v>
    <v>Stock</v>
    <v>45692.680725995313</v>
    <v>34</v>
    <v>115.875</v>
    <v>4991812425</v>
    <v>SHAKE SHACK INC.</v>
    <v>SHAKE SHACK INC.</v>
    <v>115.91</v>
    <v>606.19150000000002</v>
    <v>115.17</v>
    <v>117.5</v>
    <v>42483510</v>
    <v>SHAK</v>
    <v>SHAKE SHACK INC. (XNYS:SHAK)</v>
    <v>170120</v>
    <v>1169440</v>
    <v>2014</v>
  </rv>
  <rv s="2">
    <v>74</v>
  </rv>
  <rv s="1">
    <v>en-US</v>
    <v>a22wz2</v>
    <v>268435456</v>
    <v>1</v>
    <v>Powered by Refinitiv</v>
    <v>0</v>
    <v>SHOPIFY INC. (XNYS:SHOP)</v>
    <v>2</v>
    <v>3</v>
    <v>Finance</v>
    <v>4</v>
    <v>122</v>
    <v>48.56</v>
    <v>2.5990000000000002</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120.48</v>
    <v>5.1100000000000003</v>
    <v>4.4672000000000003E-2</v>
    <v>Software &amp; IT Services</v>
    <v>Stock</v>
    <v>45692.68078583281</v>
    <v>37</v>
    <v>116.13</v>
    <v>154405711000</v>
    <v>SHOPIFY INC.</v>
    <v>SHOPIFY INC.</v>
    <v>116.41</v>
    <v>114.41</v>
    <v>114.39</v>
    <v>119.5</v>
    <v>1292098000</v>
    <v>SHOP</v>
    <v>SHOPIFY INC. (XNYS:SHOP)</v>
    <v>2714031</v>
    <v>5917043</v>
    <v>2004</v>
  </rv>
  <rv s="2">
    <v>76</v>
  </rv>
  <rv s="8">
    <v>en-US</v>
    <v>a237m7</v>
    <v>268435456</v>
    <v>1</v>
    <v>Powered by Refinitiv</v>
    <v>15</v>
    <v>SNAP INC. (XNYS:SNAP)</v>
    <v>2</v>
    <v>16</v>
    <v>Finance</v>
    <v>4</v>
    <v>17.5</v>
    <v>8.2899999999999991</v>
    <v>0.9052</v>
    <v>USD</v>
    <v>Snap Inc. is a technology company. Its product, Snapchat, is a visual messaging application that enhances relationships with friends, family, and the world. Snapchat is the Company's core mobile device application and contains five tabs, complemented by additional tools that function outside of the application. Snapchatters can interact with all five, or a subset of those five tabs. Additionally, the Company offers Snapchat+, its subscription product that provides subscribers access to exclusive, experimental, and pre-release features. Snapchat+ offers a range of features from allowing Snapchatters to customize the look and feel of their application, to giving special insights into their friendships. It also offers Snapchat for Web, a browser-based product that brings Snapchats calling and messaging capabilities to the Web. Its advertising products include AR Ads, AR Lenses and Snap Ads. Snap Ads include Single Image or Video Ads, Story Ads, Collection Ads, Dynamic Ads and Commercials.</v>
    <v>5289</v>
    <v>New York Stock Exchange</v>
    <v>XNYS</v>
    <v>XNYS</v>
    <v>3000 31st Street, SANTA MONICA, CA, 90405 US</v>
    <v>11.61</v>
    <v>0.33090000000000003</v>
    <v>2.9624000000000001E-2</v>
    <v>Software &amp; IT Services</v>
    <v>Stock</v>
    <v>45692.68075925859</v>
    <v>40</v>
    <v>11.185</v>
    <v>19289378485</v>
    <v>SNAP INC.</v>
    <v>SNAP INC.</v>
    <v>11.22</v>
    <v>11.17</v>
    <v>11.5009</v>
    <v>1677206000</v>
    <v>SNAP</v>
    <v>SNAP INC. (XNYS:SNAP)</v>
    <v>9038571</v>
    <v>28176425</v>
    <v>2012</v>
  </rv>
  <rv s="2">
    <v>78</v>
  </rv>
  <rv s="1">
    <v>en-US</v>
    <v>a23nar</v>
    <v>268435456</v>
    <v>1</v>
    <v>Powered by Refinitiv</v>
    <v>0</v>
    <v>STAG INDUSTRIAL, INC. (XNYS:STAG)</v>
    <v>2</v>
    <v>3</v>
    <v>Finance</v>
    <v>4</v>
    <v>41.63</v>
    <v>32.270000000000003</v>
    <v>1.0674999999999999</v>
    <v>USD</v>
    <v>STAG Industrial, Inc. is a real estate investment trust (REIT), which is focused on the acquisition, ownership and operation of industrial properties throughout the United States. Its platform is designed to identify properties for acquisition that offer relative value across CBRE-EA Tier 1 industrial property types and tenants through the principled application of its proprietary risk assessment model. Its primary business objectives are to own and operate a balanced and diversified portfolio that fits the needs of the markets it operates in, add value to the assets it acquires, and to enhance stockholder value over time by achieving sustainable long-term growth in distributable cash flow from operations. The Company’s portfolio consists of approximately 574 buildings in 41 states. It has an existing portfolio that includes 20 other properties in the Twin Cities and one in Carlos, Minnesota, spanning a total of nearly 3.5 million square feet.</v>
    <v>95</v>
    <v>New York Stock Exchange</v>
    <v>XNYS</v>
    <v>XNYS</v>
    <v>One Federal Street, 23Rd Floor, BOSTON, MA, 2110 US</v>
    <v>34.39</v>
    <v>0.47</v>
    <v>1.3897E-2</v>
    <v>Residential &amp; Commercial REIT</v>
    <v>Stock</v>
    <v>45692.680734096873</v>
    <v>43</v>
    <v>33.854999999999997</v>
    <v>6248059767</v>
    <v>STAG INDUSTRIAL, INC.</v>
    <v>STAG INDUSTRIAL, INC.</v>
    <v>33.99</v>
    <v>34.660200000000003</v>
    <v>33.82</v>
    <v>34.29</v>
    <v>182212300</v>
    <v>STAG</v>
    <v>STAG INDUSTRIAL, INC. (XNYS:STAG)</v>
    <v>232631</v>
    <v>1243437</v>
    <v>2010</v>
  </rv>
  <rv s="2">
    <v>80</v>
  </rv>
  <rv s="1">
    <v>en-US</v>
    <v>a22k9c</v>
    <v>268435456</v>
    <v>1</v>
    <v>Powered by Refinitiv</v>
    <v>0</v>
    <v>STARBUCKS CORPORATION (XNAS:SBUX)</v>
    <v>2</v>
    <v>3</v>
    <v>Finance</v>
    <v>4</v>
    <v>110.34</v>
    <v>71.55</v>
    <v>0.99929999999999997</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109.47</v>
    <v>0.92</v>
    <v>8.5059999999999997E-3</v>
    <v>Hotels &amp; Entertainment Services</v>
    <v>Stock</v>
    <v>45692.680764525001</v>
    <v>46</v>
    <v>108.13</v>
    <v>122858900000</v>
    <v>STARBUCKS CORPORATION</v>
    <v>STARBUCKS CORPORATION</v>
    <v>108.79</v>
    <v>35.122599999999998</v>
    <v>108.16</v>
    <v>109.08</v>
    <v>1135900000</v>
    <v>SBUX</v>
    <v>STARBUCKS CORPORATION (XNAS:SBUX)</v>
    <v>2392431</v>
    <v>9700919</v>
    <v>1985</v>
  </rv>
  <rv s="2">
    <v>82</v>
  </rv>
  <rv s="9">
    <v>en-US</v>
    <v>bnt3hw</v>
    <v>268435456</v>
    <v>1</v>
    <v>Powered by Refinitiv</v>
    <v>17</v>
    <v>TAKE-TWO INTERACTIVE SOFTWARE, INC. (XWBO:TTWO)</v>
    <v>2</v>
    <v>18</v>
    <v>Finance</v>
    <v>19</v>
    <v>0.84630000000000005</v>
    <v>EUR</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Wiener Boerse</v>
    <v>XWBO</v>
    <v>XWBO</v>
    <v>110 West 44Th Street, NEW YORK, NY, 10036 US</v>
    <v>181.7</v>
    <v>-2.16</v>
    <v>-1.1932E-2</v>
    <v>Software &amp; IT Services</v>
    <v>Stock</v>
    <v>45691</v>
    <v>49</v>
    <v>178.06</v>
    <v>32580640000</v>
    <v>TAKE-TWO INTERACTIVE SOFTWARE, INC.</v>
    <v>TAKE-TWO INTERACTIVE SOFTWARE, INC.</v>
    <v>178.28</v>
    <v>0</v>
    <v>181.02</v>
    <v>178.86</v>
    <v>175627400</v>
    <v>TTWO</v>
    <v>TAKE-TWO INTERACTIVE SOFTWARE, INC. (XWBO:TTWO)</v>
    <v>29</v>
    <v>1658600</v>
    <v>1993</v>
  </rv>
  <rv s="2">
    <v>84</v>
  </rv>
  <rv s="0">
    <v>https://www.bing.com/financeapi/forcetrigger?t=a1t4f2&amp;q=XNAS%3aTTCF&amp;form=skydnc</v>
    <v>Learn more on Bing</v>
  </rv>
  <rv s="10">
    <v>en-US</v>
    <v>a1t4f2</v>
    <v>268435456</v>
    <v>1</v>
    <v>Powered by Refinitiv</v>
    <v>21</v>
    <v>Tattooed Chef, Inc. (OTCM:TTCFQ)</v>
    <v>2</v>
    <v>22</v>
    <v>Finance</v>
    <v>23</v>
    <v>2.5000000000000001E-2</v>
    <v>9.9999999999999995E-7</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 crusted pizza, handheld burritos, bars, and quesadillas. The Company’s products are available both on private labels and under its Tattooed Chef brand in the frozen food section of retail food stores. Its diverse offering of plant-based meals includes certified organic, non-genetically modified organisms (non-GMO), certified Kosher, gluten-free, and plant protein elements. It is available in the frozen food sections of national retail food and club stores across the United States, as well as on Tattooed Chef’s e-commerce site. The Company's products are sold in approximately 21,000 retail outlets in the United States.</v>
    <v>940</v>
    <v>OTC Markets</v>
    <v>OTCM</v>
    <v>OTCM</v>
    <v>6305 ALONDRA BLVD., PARAMOUNT, CA, 90723 US</v>
    <v>9.9999999999999995E-7</v>
    <v>0</v>
    <v>Food &amp; Tobacco</v>
    <v>Stock</v>
    <v>45688.835250717188</v>
    <v>86</v>
    <v>9.9999999999999995E-7</v>
    <v>80</v>
    <v>Tattooed Chef, Inc.</v>
    <v>Tattooed Chef, Inc.</v>
    <v>9.9999999999999995E-7</v>
    <v>0</v>
    <v>9.9999999999999995E-7</v>
    <v>9.9999999999999995E-7</v>
    <v>83658360</v>
    <v>TTCFQ</v>
    <v>Tattooed Chef, Inc. (OTCM:TTCFQ)</v>
    <v>20</v>
    <v>2620398</v>
    <v>2018</v>
  </rv>
  <rv s="2">
    <v>87</v>
  </rv>
  <rv s="1">
    <v>en-US</v>
    <v>a24ynm</v>
    <v>268435456</v>
    <v>1</v>
    <v>Powered by Refinitiv</v>
    <v>0</v>
    <v>UNITED PARCEL SERVICE, INC. (XNYS:UPS)</v>
    <v>2</v>
    <v>3</v>
    <v>Finance</v>
    <v>4</v>
    <v>158.94999999999999</v>
    <v>109.4</v>
    <v>0.94099999999999995</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111.77</v>
    <v>-0.59</v>
    <v>-5.3010000000000002E-3</v>
    <v>Freight &amp; Logistics Services</v>
    <v>Stock</v>
    <v>45692.680774443746</v>
    <v>52</v>
    <v>110.21</v>
    <v>94468014720</v>
    <v>UNITED PARCEL SERVICE, INC.</v>
    <v>UNITED PARCEL SERVICE, INC.</v>
    <v>111.63</v>
    <v>16.346900000000002</v>
    <v>111.29</v>
    <v>110.7</v>
    <v>853369600</v>
    <v>UPS</v>
    <v>UNITED PARCEL SERVICE, INC. (XNYS:UPS)</v>
    <v>2799371</v>
    <v>6430707</v>
    <v>1999</v>
  </rv>
  <rv s="2">
    <v>89</v>
  </rv>
  <rv s="1">
    <v>en-US</v>
    <v>bplhqh</v>
    <v>268435456</v>
    <v>1</v>
    <v>Powered by Refinitiv</v>
    <v>0</v>
    <v>PINTEREST, INC. (XNYS:PINS)</v>
    <v>2</v>
    <v>3</v>
    <v>Finance</v>
    <v>4</v>
    <v>45.185000000000002</v>
    <v>27</v>
    <v>1.0395000000000001</v>
    <v>USD</v>
    <v>Pinterest, Inc. is a visual search and discovery company. The Company’s primary service, Pinterest, can be accessed through its mobile application or the Web. People use Pinterest to find ideas. As they browse Pinterest content, Pins, they fine-tune their tastes and find the idea. Users interact with the platform in multi-session journeys to find inspiration, curate their latest look, plan their next project and shop from brands. It has approximately 498 million monthly active users across the world. Content on Pinterest comes from a variety of sources, including retailers, brands, creators, publishers and users. It acquires that content via a range of methods, including product catalog uploads, direct publishing, and user curation. Content formats include images that allow the user to click into an idea to learn more, videos that provide the steps of an idea, and products that brands and merchants upload from catalogs.</v>
    <v>4014</v>
    <v>New York Stock Exchange</v>
    <v>XNYS</v>
    <v>XNYS</v>
    <v>651 Brannan Street, SAN FRANCISCO, CA, 94107 US</v>
    <v>33.67</v>
    <v>0.53500000000000003</v>
    <v>1.6173E-2</v>
    <v>Software &amp; IT Services</v>
    <v>Stock</v>
    <v>45692.680749258594</v>
    <v>55</v>
    <v>33.119999999999997</v>
    <v>22717897713</v>
    <v>PINTEREST, INC.</v>
    <v>PINTEREST, INC.</v>
    <v>33.119999999999997</v>
    <v>108.98309999999999</v>
    <v>33.08</v>
    <v>33.615000000000002</v>
    <v>675826200</v>
    <v>PINS</v>
    <v>PINTEREST, INC. (XNYS:PINS)</v>
    <v>2769997</v>
    <v>9556336</v>
    <v>2008</v>
  </rv>
  <rv s="2">
    <v>91</v>
  </rv>
  <rv s="11">
    <v>0</v>
  </rv>
  <rv s="12">
    <v>{5CBEBF9A-47B2-4CDE-8AD6-21496AC301AE}</v>
    <v>0</v>
    <v>20</v>
    <v>93</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Extended hours)"/>
    <k n="Change (%)"/>
    <k n="Change (Extended hours)"/>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Extended hours)"/>
    <k n="Change (%)"/>
    <k n="Change (Extended hours)"/>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High"/>
    <k n="Change"/>
    <k n="Change (%)"/>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High"/>
    <k n="Change"/>
    <k n="Change (%)"/>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mployees"/>
    <k n="Exchange" t="s"/>
    <k n="Exchange abbreviation" t="s"/>
    <k n="ExchangeID" t="s"/>
    <k n="Headquarters" t="s"/>
    <k n="High"/>
    <k n="Change"/>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array">
    <k n="array" t="a"/>
  </s>
  <s t="_datasourcecontainer">
    <k n="%XLUID" t="s"/>
    <k n="_CRID" t="i"/>
    <k n="_Display" t="spb"/>
    <k n="Symbol" t="r"/>
  </s>
</rvStructures>
</file>

<file path=xl/richData/rdsupportingpropertybag.xml><?xml version="1.0" encoding="utf-8"?>
<supportingPropertyBags xmlns="http://schemas.microsoft.com/office/spreadsheetml/2017/richdata2">
  <spbArrays count="8">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
      <v t="s">Symbol</v>
      <v t="s">_CRID</v>
      <v t="s">%XLUID</v>
      <v t="s">_Display</v>
    </a>
    <a count="40">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2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2</v>
      <v>2</v>
      <v>1</v>
      <v>3</v>
      <v>1</v>
      <v>1</v>
      <v>1</v>
      <v>4</v>
      <v>4</v>
      <v>5</v>
      <v>6</v>
      <v>1</v>
      <v>1</v>
      <v>1</v>
      <v>4</v>
      <v>7</v>
      <v>8</v>
      <v>9</v>
      <v>4</v>
      <v>1</v>
      <v>1</v>
      <v>5</v>
    </spb>
    <spb s="6">
      <v>at close</v>
      <v>from previous close</v>
      <v>from previous close</v>
      <v>Source: Nasdaq</v>
      <v>GMT</v>
      <v>Delayed 15 minutes</v>
      <v>from close</v>
      <v>from close</v>
    </spb>
    <spb s="0">
      <v>2</v>
      <v>Name</v>
      <v>LearnMoreOnLink</v>
    </spb>
    <spb s="7">
      <v>0</v>
      <v>0</v>
    </spb>
    <spb s="8">
      <v>9</v>
      <v>1</v>
      <v>1</v>
      <v>1</v>
      <v>1</v>
    </spb>
    <spb s="9">
      <v>1</v>
      <v>2</v>
      <v>2</v>
      <v>1</v>
      <v>3</v>
      <v>1</v>
      <v>10</v>
      <v>1</v>
      <v>1</v>
      <v>4</v>
      <v>4</v>
      <v>5</v>
      <v>6</v>
      <v>1</v>
      <v>1</v>
      <v>1</v>
      <v>4</v>
      <v>7</v>
      <v>8</v>
      <v>9</v>
      <v>4</v>
    </spb>
    <spb s="10">
      <v>Powered by Refinitiv</v>
    </spb>
    <spb s="0">
      <v>3</v>
      <v>Name</v>
      <v>LearnMoreOnLink</v>
    </spb>
    <spb s="11">
      <v>1</v>
      <v>2</v>
      <v>2</v>
      <v>1</v>
      <v>3</v>
      <v>1</v>
      <v>10</v>
      <v>1</v>
      <v>1</v>
      <v>4</v>
      <v>4</v>
      <v>5</v>
      <v>6</v>
      <v>1</v>
      <v>1</v>
      <v>1</v>
      <v>4</v>
      <v>7</v>
      <v>8</v>
      <v>9</v>
      <v>4</v>
      <v>1</v>
      <v>1</v>
      <v>5</v>
    </spb>
    <spb s="0">
      <v>4</v>
      <v>Name</v>
      <v>LearnMoreOnLink</v>
    </spb>
    <spb s="12">
      <v>1</v>
      <v>2</v>
      <v>1</v>
      <v>3</v>
      <v>1</v>
      <v>1</v>
      <v>1</v>
      <v>4</v>
      <v>4</v>
      <v>5</v>
      <v>6</v>
      <v>1</v>
      <v>1</v>
      <v>1</v>
      <v>4</v>
      <v>7</v>
      <v>8</v>
      <v>9</v>
      <v>4</v>
    </spb>
    <spb s="0">
      <v>5</v>
      <v>Name</v>
      <v>LearnMoreOnLink</v>
    </spb>
    <spb s="13">
      <v>11</v>
      <v>2</v>
      <v>2</v>
      <v>11</v>
      <v>3</v>
      <v>11</v>
      <v>11</v>
      <v>11</v>
      <v>4</v>
      <v>4</v>
      <v>5</v>
      <v>6</v>
      <v>11</v>
      <v>4</v>
      <v>12</v>
      <v>8</v>
      <v>9</v>
      <v>4</v>
    </spb>
    <spb s="14">
      <v>Delayed 15 minutes</v>
      <v>from previous close</v>
      <v>from previous close</v>
      <v>GMT</v>
    </spb>
    <spb s="15">
      <v>6</v>
    </spb>
    <spb s="0">
      <v>7</v>
      <v>Name</v>
      <v>LearnMoreOnLink</v>
    </spb>
    <spb s="16">
      <v>1</v>
      <v>2</v>
      <v>1</v>
      <v>3</v>
      <v>1</v>
      <v>1</v>
      <v>1</v>
      <v>4</v>
      <v>4</v>
      <v>6</v>
      <v>1</v>
      <v>1</v>
      <v>1</v>
      <v>4</v>
      <v>7</v>
      <v>8</v>
      <v>9</v>
      <v>4</v>
    </spb>
    <spb s="17">
      <v>Delayed 15 minutes</v>
      <v>from previous close</v>
      <v>GMT</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Order" t="spba"/>
  </s>
  <s>
    <k n="Low" t="i"/>
    <k n="P/E" t="i"/>
    <k n="High" t="i"/>
    <k n="Name" t="i"/>
    <k n="Open" t="i"/>
    <k n="Price" t="i"/>
    <k n="Change" t="i"/>
    <k n="Volume" t="i"/>
    <k n="Employees" t="i"/>
    <k n="Market cap" t="i"/>
    <k n="52 week low" t="i"/>
    <k n="52 week high" t="i"/>
    <k n="Previous close" t="i"/>
    <k n="Volume average" t="i"/>
    <k n="Last trade time" t="i"/>
    <k n="Year incorporated" t="i"/>
    <k n="`%EntityServiceId" t="i"/>
    <k n="Shares outstanding" t="i"/>
  </s>
  <s>
    <k n="Price" t="s"/>
    <k n="Change"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x:dxf>
      <x:numFmt numFmtId="19" formatCode="d/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92D7C-4FB0-4FDF-84CB-6D7377F7F538}">
  <dimension ref="B3:J21"/>
  <sheetViews>
    <sheetView tabSelected="1" zoomScaleNormal="100" workbookViewId="0">
      <selection activeCell="I21" sqref="I21"/>
    </sheetView>
  </sheetViews>
  <sheetFormatPr defaultRowHeight="15" x14ac:dyDescent="0.25"/>
  <cols>
    <col min="2" max="2" width="53" bestFit="1" customWidth="1"/>
    <col min="4" max="4" width="41.5703125" bestFit="1" customWidth="1"/>
    <col min="5" max="5" width="13.28515625" bestFit="1" customWidth="1"/>
    <col min="7" max="7" width="12.85546875" bestFit="1" customWidth="1"/>
    <col min="8" max="8" width="12.7109375" bestFit="1" customWidth="1"/>
    <col min="9" max="9" width="17.42578125" bestFit="1" customWidth="1"/>
    <col min="10" max="10" width="15.7109375" bestFit="1" customWidth="1"/>
  </cols>
  <sheetData>
    <row r="3" spans="2:10" ht="15.75" x14ac:dyDescent="0.25">
      <c r="B3" s="4" t="s">
        <v>0</v>
      </c>
      <c r="C3" s="4" t="s">
        <v>1</v>
      </c>
      <c r="D3" s="4" t="s">
        <v>2</v>
      </c>
      <c r="E3" s="4" t="s">
        <v>5</v>
      </c>
      <c r="F3" s="4" t="s">
        <v>3</v>
      </c>
      <c r="G3" s="5" t="s">
        <v>4</v>
      </c>
      <c r="H3" s="4" t="s">
        <v>6</v>
      </c>
      <c r="I3" s="4" t="s">
        <v>7</v>
      </c>
      <c r="J3" s="4" t="s">
        <v>22</v>
      </c>
    </row>
    <row r="4" spans="2:10" x14ac:dyDescent="0.25">
      <c r="B4" t="e" vm="1">
        <v>#VALUE!</v>
      </c>
      <c r="C4" t="str" cm="1">
        <f t="array" aca="1" ref="C4" ca="1">_FV(B4,"Ticker symbol",TRUE)</f>
        <v>MMM</v>
      </c>
      <c r="D4" t="str" cm="1">
        <f t="array" aca="1" ref="D4" ca="1">_FV(B4,"Industry")</f>
        <v>Consumer Goods Conglomerates</v>
      </c>
      <c r="E4" s="2" cm="1">
        <f t="array" aca="1" ref="E4" ca="1">_FV(B4,"Price")</f>
        <v>151.63999999999999</v>
      </c>
      <c r="F4">
        <v>10</v>
      </c>
      <c r="G4" s="1">
        <v>109</v>
      </c>
      <c r="H4" s="1">
        <f ca="1">E4-G4</f>
        <v>42.639999999999986</v>
      </c>
      <c r="I4" s="1">
        <f>F4*G4</f>
        <v>1090</v>
      </c>
      <c r="J4" s="1">
        <f ca="1">I4+H4</f>
        <v>1132.6399999999999</v>
      </c>
    </row>
    <row r="5" spans="2:10" x14ac:dyDescent="0.25">
      <c r="B5" t="e" vm="2">
        <v>#VALUE!</v>
      </c>
      <c r="C5" t="str" cm="1">
        <f t="array" aca="1" ref="C5" ca="1">_FV(B5,"Ticker symbol",TRUE)</f>
        <v>MO</v>
      </c>
      <c r="D5" t="str" cm="1">
        <f t="array" aca="1" ref="D5" ca="1">_FV(B5,"Industry")</f>
        <v>Food &amp; Tobacco</v>
      </c>
      <c r="E5" s="2" cm="1">
        <f t="array" aca="1" ref="E5" ca="1">_FV(B5,"Price")</f>
        <v>52.62</v>
      </c>
      <c r="F5">
        <v>10</v>
      </c>
      <c r="G5" s="1">
        <v>45</v>
      </c>
      <c r="H5" s="1">
        <f t="shared" ref="H5:H19" ca="1" si="0">E5-G5</f>
        <v>7.6199999999999974</v>
      </c>
      <c r="I5" s="1">
        <f t="shared" ref="I5:I19" si="1">F5*G5</f>
        <v>450</v>
      </c>
      <c r="J5" s="1">
        <f t="shared" ref="J5:J19" ca="1" si="2">I5+H5</f>
        <v>457.62</v>
      </c>
    </row>
    <row r="6" spans="2:10" x14ac:dyDescent="0.25">
      <c r="B6" t="e" vm="3">
        <v>#VALUE!</v>
      </c>
      <c r="C6" t="str" cm="1">
        <f t="array" aca="1" ref="C6" ca="1">_FV(B6,"Ticker symbol",TRUE)</f>
        <v>DDOG</v>
      </c>
      <c r="D6" t="str" cm="1">
        <f t="array" aca="1" ref="D6" ca="1">_FV(B6,"Industry")</f>
        <v>Software &amp; IT Services</v>
      </c>
      <c r="E6" s="2" cm="1">
        <f t="array" aca="1" ref="E6" ca="1">_FV(B6,"Price")</f>
        <v>145.83000000000001</v>
      </c>
      <c r="F6">
        <v>5</v>
      </c>
      <c r="G6" s="1">
        <v>85</v>
      </c>
      <c r="H6" s="1">
        <f t="shared" ca="1" si="0"/>
        <v>60.830000000000013</v>
      </c>
      <c r="I6" s="1">
        <f t="shared" si="1"/>
        <v>425</v>
      </c>
      <c r="J6" s="1">
        <f t="shared" ca="1" si="2"/>
        <v>485.83000000000004</v>
      </c>
    </row>
    <row r="7" spans="2:10" x14ac:dyDescent="0.25">
      <c r="B7" t="e" vm="4">
        <v>#VALUE!</v>
      </c>
      <c r="C7" t="str" cm="1">
        <f t="array" aca="1" ref="C7" ca="1">_FV(B7,"Ticker symbol",TRUE)</f>
        <v>DBX</v>
      </c>
      <c r="D7" t="str" cm="1">
        <f t="array" aca="1" ref="D7" ca="1">_FV(B7,"Industry")</f>
        <v>Software &amp; IT Services</v>
      </c>
      <c r="E7" s="2" cm="1">
        <f t="array" aca="1" ref="E7" ca="1">_FV(B7,"Price")</f>
        <v>32.380000000000003</v>
      </c>
      <c r="F7">
        <v>50</v>
      </c>
      <c r="G7" s="1">
        <v>20.2</v>
      </c>
      <c r="H7" s="1">
        <f t="shared" ca="1" si="0"/>
        <v>12.180000000000003</v>
      </c>
      <c r="I7" s="1">
        <f t="shared" si="1"/>
        <v>1010</v>
      </c>
      <c r="J7" s="1">
        <f t="shared" ca="1" si="2"/>
        <v>1022.18</v>
      </c>
    </row>
    <row r="8" spans="2:10" x14ac:dyDescent="0.25">
      <c r="B8" t="e" vm="5">
        <v>#VALUE!</v>
      </c>
      <c r="C8" t="str" cm="1">
        <f t="array" aca="1" ref="C8" ca="1">_FV(B8,"Ticker symbol",TRUE)</f>
        <v>PYPL</v>
      </c>
      <c r="D8" t="str" cm="1">
        <f t="array" aca="1" ref="D8" ca="1">_FV(B8,"Industry")</f>
        <v>Professional &amp; Commercial Services</v>
      </c>
      <c r="E8" s="2" cm="1">
        <f t="array" aca="1" ref="E8" ca="1">_FV(B8,"Price")</f>
        <v>77.724999999999994</v>
      </c>
      <c r="F8">
        <v>5</v>
      </c>
      <c r="G8" s="1">
        <v>72.7</v>
      </c>
      <c r="H8" s="1">
        <f t="shared" ca="1" si="0"/>
        <v>5.0249999999999915</v>
      </c>
      <c r="I8" s="1">
        <f t="shared" si="1"/>
        <v>363.5</v>
      </c>
      <c r="J8" s="1">
        <f t="shared" ca="1" si="2"/>
        <v>368.52499999999998</v>
      </c>
    </row>
    <row r="9" spans="2:10" x14ac:dyDescent="0.25">
      <c r="B9" t="e" vm="6">
        <v>#VALUE!</v>
      </c>
      <c r="C9" t="str" cm="1">
        <f t="array" aca="1" ref="C9" ca="1">_FV(B9,"Ticker symbol",TRUE)</f>
        <v>QCOM</v>
      </c>
      <c r="D9" t="str" cm="1">
        <f t="array" aca="1" ref="D9" ca="1">_FV(B9,"Industry")</f>
        <v>Semiconductors &amp; Semiconductor Equipment</v>
      </c>
      <c r="E9" s="2" cm="1">
        <f t="array" aca="1" ref="E9" ca="1">_FV(B9,"Price")</f>
        <v>173.04</v>
      </c>
      <c r="F9">
        <v>5</v>
      </c>
      <c r="G9" s="1">
        <v>120</v>
      </c>
      <c r="H9" s="1">
        <f t="shared" ca="1" si="0"/>
        <v>53.039999999999992</v>
      </c>
      <c r="I9" s="1">
        <f t="shared" si="1"/>
        <v>600</v>
      </c>
      <c r="J9" s="1">
        <f t="shared" ca="1" si="2"/>
        <v>653.04</v>
      </c>
    </row>
    <row r="10" spans="2:10" x14ac:dyDescent="0.25">
      <c r="B10" t="e" vm="7">
        <v>#VALUE!</v>
      </c>
      <c r="C10" t="str" cm="1">
        <f t="array" aca="1" ref="C10" ca="1">_FV(B10,"Ticker symbol",TRUE)</f>
        <v>RDFN</v>
      </c>
      <c r="D10" t="str" cm="1">
        <f t="array" aca="1" ref="D10" ca="1">_FV(B10,"Industry")</f>
        <v>Real Estate Operations</v>
      </c>
      <c r="E10" s="2" cm="1">
        <f t="array" aca="1" ref="E10" ca="1">_FV(B10,"Price")</f>
        <v>7.87</v>
      </c>
      <c r="F10">
        <v>105</v>
      </c>
      <c r="G10" s="1">
        <v>7.77</v>
      </c>
      <c r="H10" s="1">
        <f t="shared" ca="1" si="0"/>
        <v>0.10000000000000053</v>
      </c>
      <c r="I10" s="1">
        <f t="shared" si="1"/>
        <v>815.84999999999991</v>
      </c>
      <c r="J10" s="1">
        <f t="shared" ca="1" si="2"/>
        <v>815.94999999999993</v>
      </c>
    </row>
    <row r="11" spans="2:10" x14ac:dyDescent="0.25">
      <c r="B11" t="e" vm="8">
        <v>#VALUE!</v>
      </c>
      <c r="C11" t="str" cm="1">
        <f t="array" aca="1" ref="C11" ca="1">_FV(B11,"Ticker symbol",TRUE)</f>
        <v>ROKU</v>
      </c>
      <c r="D11" t="str" cm="1">
        <f t="array" aca="1" ref="D11" ca="1">_FV(B11,"Industry")</f>
        <v>Media &amp; Publishing</v>
      </c>
      <c r="E11" s="2" cm="1">
        <f t="array" aca="1" ref="E11" ca="1">_FV(B11,"Price")</f>
        <v>80.16</v>
      </c>
      <c r="F11">
        <v>35</v>
      </c>
      <c r="G11" s="1">
        <v>82.87</v>
      </c>
      <c r="H11" s="1">
        <f t="shared" ca="1" si="0"/>
        <v>-2.710000000000008</v>
      </c>
      <c r="I11" s="1">
        <f t="shared" si="1"/>
        <v>2900.4500000000003</v>
      </c>
      <c r="J11" s="1">
        <f t="shared" ca="1" si="2"/>
        <v>2897.7400000000002</v>
      </c>
    </row>
    <row r="12" spans="2:10" x14ac:dyDescent="0.25">
      <c r="B12" t="e" vm="9">
        <v>#VALUE!</v>
      </c>
      <c r="C12" t="str" cm="1">
        <f t="array" aca="1" ref="C12" ca="1">_FV(B12,"Ticker symbol",TRUE)</f>
        <v>SHAK</v>
      </c>
      <c r="D12" t="str" cm="1">
        <f t="array" aca="1" ref="D12" ca="1">_FV(B12,"Industry")</f>
        <v>Hotels &amp; Entertainment Services</v>
      </c>
      <c r="E12" s="2" cm="1">
        <f t="array" aca="1" ref="E12" ca="1">_FV(B12,"Price")</f>
        <v>119.25</v>
      </c>
      <c r="F12">
        <v>15</v>
      </c>
      <c r="G12" s="1">
        <v>39.58</v>
      </c>
      <c r="H12" s="1">
        <f t="shared" ca="1" si="0"/>
        <v>79.67</v>
      </c>
      <c r="I12" s="1">
        <f t="shared" si="1"/>
        <v>593.69999999999993</v>
      </c>
      <c r="J12" s="1">
        <f t="shared" ca="1" si="2"/>
        <v>673.36999999999989</v>
      </c>
    </row>
    <row r="13" spans="2:10" x14ac:dyDescent="0.25">
      <c r="B13" t="e" vm="10">
        <v>#VALUE!</v>
      </c>
      <c r="C13" t="str" cm="1">
        <f t="array" aca="1" ref="C13" ca="1">_FV(B13,"Ticker symbol",TRUE)</f>
        <v>SHOP</v>
      </c>
      <c r="D13" t="str" cm="1">
        <f t="array" aca="1" ref="D13" ca="1">_FV(B13,"Industry")</f>
        <v>Software &amp; IT Services</v>
      </c>
      <c r="E13" s="2" cm="1">
        <f t="array" aca="1" ref="E13" ca="1">_FV(B13,"Price")</f>
        <v>119.2</v>
      </c>
      <c r="F13">
        <v>10</v>
      </c>
      <c r="G13" s="1">
        <v>31.69</v>
      </c>
      <c r="H13" s="1">
        <f t="shared" ca="1" si="0"/>
        <v>87.51</v>
      </c>
      <c r="I13" s="1">
        <f t="shared" si="1"/>
        <v>316.90000000000003</v>
      </c>
      <c r="J13" s="1">
        <f t="shared" ca="1" si="2"/>
        <v>404.41</v>
      </c>
    </row>
    <row r="14" spans="2:10" x14ac:dyDescent="0.25">
      <c r="B14" t="e" vm="11">
        <v>#VALUE!</v>
      </c>
      <c r="C14" t="str" cm="1">
        <f t="array" aca="1" ref="C14" ca="1">_FV(B14,"Ticker symbol",TRUE)</f>
        <v>SNAP</v>
      </c>
      <c r="D14" t="str" cm="1">
        <f t="array" aca="1" ref="D14" ca="1">_FV(B14,"Industry")</f>
        <v>Software &amp; IT Services</v>
      </c>
      <c r="E14" s="2" cm="1">
        <f t="array" aca="1" ref="E14" ca="1">_FV(B14,"Price")</f>
        <v>11.6</v>
      </c>
      <c r="F14">
        <v>40</v>
      </c>
      <c r="G14" s="1">
        <v>12.49</v>
      </c>
      <c r="H14" s="1">
        <f t="shared" ca="1" si="0"/>
        <v>-0.89000000000000057</v>
      </c>
      <c r="I14" s="1">
        <f t="shared" si="1"/>
        <v>499.6</v>
      </c>
      <c r="J14" s="1">
        <f t="shared" ca="1" si="2"/>
        <v>498.71000000000004</v>
      </c>
    </row>
    <row r="15" spans="2:10" x14ac:dyDescent="0.25">
      <c r="B15" t="e" vm="12">
        <v>#VALUE!</v>
      </c>
      <c r="C15" t="str" cm="1">
        <f t="array" aca="1" ref="C15" ca="1">_FV(B15,"Ticker symbol",TRUE)</f>
        <v>STAG</v>
      </c>
      <c r="D15" t="str" cm="1">
        <f t="array" aca="1" ref="D15" ca="1">_FV(B15,"Industry")</f>
        <v>Residential &amp; Commercial REIT</v>
      </c>
      <c r="E15" s="2" cm="1">
        <f t="array" aca="1" ref="E15" ca="1">_FV(B15,"Price")</f>
        <v>34.36</v>
      </c>
      <c r="F15">
        <v>10</v>
      </c>
      <c r="G15" s="1">
        <v>30.34</v>
      </c>
      <c r="H15" s="1">
        <f t="shared" ca="1" si="0"/>
        <v>4.0199999999999996</v>
      </c>
      <c r="I15" s="1">
        <f t="shared" si="1"/>
        <v>303.39999999999998</v>
      </c>
      <c r="J15" s="1">
        <f t="shared" ca="1" si="2"/>
        <v>307.41999999999996</v>
      </c>
    </row>
    <row r="16" spans="2:10" x14ac:dyDescent="0.25">
      <c r="B16" t="e" vm="13">
        <v>#VALUE!</v>
      </c>
      <c r="C16" t="str" cm="1">
        <f t="array" aca="1" ref="C16" ca="1">_FV(B16,"Ticker symbol",TRUE)</f>
        <v>SBUX</v>
      </c>
      <c r="D16" t="str" cm="1">
        <f t="array" aca="1" ref="D16" ca="1">_FV(B16,"Industry")</f>
        <v>Hotels &amp; Entertainment Services</v>
      </c>
      <c r="E16" s="2" cm="1">
        <f t="array" aca="1" ref="E16" ca="1">_FV(B16,"Price")</f>
        <v>110.6</v>
      </c>
      <c r="F16">
        <v>60</v>
      </c>
      <c r="G16" s="1">
        <v>71.760000000000005</v>
      </c>
      <c r="H16" s="1">
        <f t="shared" ca="1" si="0"/>
        <v>38.839999999999989</v>
      </c>
      <c r="I16" s="1">
        <f t="shared" si="1"/>
        <v>4305.6000000000004</v>
      </c>
      <c r="J16" s="1">
        <f t="shared" ca="1" si="2"/>
        <v>4344.4400000000005</v>
      </c>
    </row>
    <row r="17" spans="2:10" x14ac:dyDescent="0.25">
      <c r="B17" t="e" vm="14">
        <v>#VALUE!</v>
      </c>
      <c r="C17" t="str" cm="1">
        <f t="array" aca="1" ref="C17" ca="1">_FV(B17,"Ticker symbol",TRUE)</f>
        <v>TTWO</v>
      </c>
      <c r="D17" t="str" cm="1">
        <f t="array" aca="1" ref="D17" ca="1">_FV(B17,"Industry")</f>
        <v>Software &amp; IT Services</v>
      </c>
      <c r="E17" s="3" cm="1">
        <f t="array" aca="1" ref="E17" ca="1">_FV(B17,"Price")</f>
        <v>178.86</v>
      </c>
      <c r="F17">
        <v>10</v>
      </c>
      <c r="G17" s="1">
        <v>125.1</v>
      </c>
      <c r="H17" s="1">
        <f t="shared" ca="1" si="0"/>
        <v>53.760000000000019</v>
      </c>
      <c r="I17" s="1">
        <f t="shared" si="1"/>
        <v>1251</v>
      </c>
      <c r="J17" s="1">
        <f t="shared" ca="1" si="2"/>
        <v>1304.76</v>
      </c>
    </row>
    <row r="18" spans="2:10" x14ac:dyDescent="0.25">
      <c r="B18" t="e" vm="15">
        <v>#VALUE!</v>
      </c>
      <c r="C18" t="str" cm="1">
        <f t="array" aca="1" ref="C18" ca="1">_FV(B18,"Ticker symbol",TRUE)</f>
        <v>UPS</v>
      </c>
      <c r="D18" t="str" cm="1">
        <f t="array" aca="1" ref="D18" ca="1">_FV(B18,"Industry")</f>
        <v>Freight &amp; Logistics Services</v>
      </c>
      <c r="E18" s="2" cm="1">
        <f t="array" aca="1" ref="E18" ca="1">_FV(B18,"Price")</f>
        <v>111.77</v>
      </c>
      <c r="F18">
        <v>5</v>
      </c>
      <c r="G18" s="1">
        <v>171.05</v>
      </c>
      <c r="H18" s="1">
        <f t="shared" ca="1" si="0"/>
        <v>-59.280000000000015</v>
      </c>
      <c r="I18" s="1">
        <f t="shared" si="1"/>
        <v>855.25</v>
      </c>
      <c r="J18" s="1">
        <f t="shared" ca="1" si="2"/>
        <v>795.97</v>
      </c>
    </row>
    <row r="19" spans="2:10" x14ac:dyDescent="0.25">
      <c r="B19" t="e" vm="16">
        <v>#VALUE!</v>
      </c>
      <c r="C19" t="str" cm="1">
        <f t="array" aca="1" ref="C19" ca="1">_FV(B19,"Ticker symbol",TRUE)</f>
        <v>PINS</v>
      </c>
      <c r="D19" t="str" cm="1">
        <f t="array" aca="1" ref="D19" ca="1">_FV(B19,"Industry")</f>
        <v>Software &amp; IT Services</v>
      </c>
      <c r="E19" s="2" cm="1">
        <f t="array" aca="1" ref="E19" ca="1">_FV(B19,"Price")</f>
        <v>33.39</v>
      </c>
      <c r="F19">
        <v>130</v>
      </c>
      <c r="G19" s="1">
        <v>19.52</v>
      </c>
      <c r="H19" s="1">
        <f t="shared" ca="1" si="0"/>
        <v>13.870000000000001</v>
      </c>
      <c r="I19" s="1">
        <f t="shared" si="1"/>
        <v>2537.6</v>
      </c>
      <c r="J19" s="1">
        <f t="shared" ca="1" si="2"/>
        <v>2551.4699999999998</v>
      </c>
    </row>
    <row r="20" spans="2:10" ht="15.75" x14ac:dyDescent="0.25">
      <c r="I20" s="8">
        <f>SUM(I4:I19)</f>
        <v>18317.850000000002</v>
      </c>
      <c r="J20" s="8">
        <f ca="1">SUM(J4:J19)</f>
        <v>18714.075000000001</v>
      </c>
    </row>
    <row r="21" spans="2:10" x14ac:dyDescent="0.25">
      <c r="I21" s="9">
        <f ca="1">J20-I20</f>
        <v>396.22499999999854</v>
      </c>
    </row>
  </sheetData>
  <conditionalFormatting sqref="H4:H19">
    <cfRule type="cellIs" dxfId="2" priority="2" operator="greaterThan">
      <formula>0.01</formula>
    </cfRule>
    <cfRule type="cellIs" dxfId="1" priority="3" operator="lessThan">
      <formula>0</formula>
    </cfRule>
  </conditionalFormatting>
  <conditionalFormatting sqref="I21">
    <cfRule type="cellIs" dxfId="0"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59A51-1344-43EF-882E-9A1D7CFD0F7F}">
  <dimension ref="A3:G21"/>
  <sheetViews>
    <sheetView workbookViewId="0">
      <selection activeCell="G4" sqref="G4"/>
    </sheetView>
  </sheetViews>
  <sheetFormatPr defaultRowHeight="15" x14ac:dyDescent="0.25"/>
  <cols>
    <col min="1" max="1" width="13.42578125" bestFit="1" customWidth="1"/>
    <col min="2" max="2" width="15.5703125" bestFit="1" customWidth="1"/>
    <col min="3" max="3" width="13.42578125" customWidth="1"/>
    <col min="4" max="4" width="41.5703125" bestFit="1" customWidth="1"/>
    <col min="5" max="6" width="15.28515625" bestFit="1" customWidth="1"/>
    <col min="7" max="7" width="23.28515625" bestFit="1" customWidth="1"/>
  </cols>
  <sheetData>
    <row r="3" spans="1:7" x14ac:dyDescent="0.25">
      <c r="A3" s="6" t="s">
        <v>8</v>
      </c>
      <c r="B3" t="s">
        <v>10</v>
      </c>
      <c r="D3" s="6" t="s">
        <v>8</v>
      </c>
      <c r="E3" t="s">
        <v>11</v>
      </c>
      <c r="G3" t="s">
        <v>24</v>
      </c>
    </row>
    <row r="4" spans="1:7" x14ac:dyDescent="0.25">
      <c r="A4" s="7" t="s">
        <v>31</v>
      </c>
      <c r="B4" s="12">
        <v>50</v>
      </c>
      <c r="D4" s="7" t="s">
        <v>16</v>
      </c>
      <c r="E4" s="12">
        <v>1</v>
      </c>
      <c r="G4">
        <v>35</v>
      </c>
    </row>
    <row r="5" spans="1:7" x14ac:dyDescent="0.25">
      <c r="A5" s="7" t="s">
        <v>30</v>
      </c>
      <c r="B5" s="12">
        <v>5</v>
      </c>
      <c r="D5" s="7" t="s">
        <v>17</v>
      </c>
      <c r="E5" s="12">
        <v>1</v>
      </c>
    </row>
    <row r="6" spans="1:7" x14ac:dyDescent="0.25">
      <c r="A6" s="7" t="s">
        <v>28</v>
      </c>
      <c r="B6" s="12">
        <v>10</v>
      </c>
      <c r="D6" s="7" t="s">
        <v>14</v>
      </c>
      <c r="E6" s="12">
        <v>1</v>
      </c>
      <c r="G6" t="s">
        <v>23</v>
      </c>
    </row>
    <row r="7" spans="1:7" x14ac:dyDescent="0.25">
      <c r="A7" s="7" t="s">
        <v>29</v>
      </c>
      <c r="B7" s="12">
        <v>10</v>
      </c>
      <c r="D7" s="7" t="s">
        <v>20</v>
      </c>
      <c r="E7" s="12">
        <v>1</v>
      </c>
      <c r="G7" s="1">
        <v>2097.9166666666665</v>
      </c>
    </row>
    <row r="8" spans="1:7" x14ac:dyDescent="0.25">
      <c r="A8" s="7" t="s">
        <v>44</v>
      </c>
      <c r="B8" s="12">
        <v>130</v>
      </c>
      <c r="D8" s="7" t="s">
        <v>18</v>
      </c>
      <c r="E8" s="12">
        <v>1</v>
      </c>
    </row>
    <row r="9" spans="1:7" x14ac:dyDescent="0.25">
      <c r="A9" s="7" t="s">
        <v>32</v>
      </c>
      <c r="B9" s="12">
        <v>5</v>
      </c>
      <c r="D9" s="7" t="s">
        <v>12</v>
      </c>
      <c r="E9" s="12">
        <v>1</v>
      </c>
      <c r="G9" t="s">
        <v>25</v>
      </c>
    </row>
    <row r="10" spans="1:7" x14ac:dyDescent="0.25">
      <c r="A10" s="7" t="s">
        <v>33</v>
      </c>
      <c r="B10" s="12">
        <v>5</v>
      </c>
      <c r="D10" s="7" t="s">
        <v>19</v>
      </c>
      <c r="E10" s="12">
        <v>1</v>
      </c>
      <c r="G10">
        <v>-60.350000000000009</v>
      </c>
    </row>
    <row r="11" spans="1:7" x14ac:dyDescent="0.25">
      <c r="A11" s="7" t="s">
        <v>34</v>
      </c>
      <c r="B11" s="12">
        <v>105</v>
      </c>
      <c r="D11" s="7" t="s">
        <v>13</v>
      </c>
      <c r="E11" s="12">
        <v>2</v>
      </c>
    </row>
    <row r="12" spans="1:7" x14ac:dyDescent="0.25">
      <c r="A12" s="7" t="s">
        <v>35</v>
      </c>
      <c r="B12" s="12">
        <v>35</v>
      </c>
      <c r="D12" s="7" t="s">
        <v>15</v>
      </c>
      <c r="E12" s="12">
        <v>2</v>
      </c>
      <c r="G12" t="s">
        <v>26</v>
      </c>
    </row>
    <row r="13" spans="1:7" x14ac:dyDescent="0.25">
      <c r="A13" s="7" t="s">
        <v>40</v>
      </c>
      <c r="B13" s="12">
        <v>60</v>
      </c>
      <c r="D13" s="7" t="s">
        <v>21</v>
      </c>
      <c r="E13" s="12">
        <v>6</v>
      </c>
      <c r="G13">
        <v>87.81</v>
      </c>
    </row>
    <row r="14" spans="1:7" x14ac:dyDescent="0.25">
      <c r="A14" s="7" t="s">
        <v>36</v>
      </c>
      <c r="B14" s="12">
        <v>15</v>
      </c>
      <c r="D14" s="7" t="s">
        <v>9</v>
      </c>
      <c r="E14" s="12">
        <v>17</v>
      </c>
    </row>
    <row r="15" spans="1:7" x14ac:dyDescent="0.25">
      <c r="A15" s="7" t="s">
        <v>37</v>
      </c>
      <c r="B15" s="12">
        <v>10</v>
      </c>
      <c r="G15" t="s">
        <v>45</v>
      </c>
    </row>
    <row r="16" spans="1:7" x14ac:dyDescent="0.25">
      <c r="A16" s="7" t="s">
        <v>38</v>
      </c>
      <c r="B16" s="12">
        <v>40</v>
      </c>
      <c r="G16" s="1">
        <v>37762.5</v>
      </c>
    </row>
    <row r="17" spans="1:2" x14ac:dyDescent="0.25">
      <c r="A17" s="7" t="s">
        <v>39</v>
      </c>
      <c r="B17" s="12">
        <v>10</v>
      </c>
    </row>
    <row r="18" spans="1:2" x14ac:dyDescent="0.25">
      <c r="A18" s="7" t="s">
        <v>42</v>
      </c>
      <c r="B18" s="12">
        <v>90</v>
      </c>
    </row>
    <row r="19" spans="1:2" x14ac:dyDescent="0.25">
      <c r="A19" s="7" t="s">
        <v>41</v>
      </c>
      <c r="B19" s="12">
        <v>10</v>
      </c>
    </row>
    <row r="20" spans="1:2" x14ac:dyDescent="0.25">
      <c r="A20" s="7" t="s">
        <v>43</v>
      </c>
      <c r="B20" s="12">
        <v>5</v>
      </c>
    </row>
    <row r="21" spans="1:2" x14ac:dyDescent="0.25">
      <c r="A21" s="7" t="s">
        <v>9</v>
      </c>
      <c r="B21" s="12">
        <v>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22C0-30B5-4392-8E43-1413165C78C9}">
  <dimension ref="C3"/>
  <sheetViews>
    <sheetView showGridLines="0" zoomScale="130" zoomScaleNormal="130" workbookViewId="0">
      <selection activeCell="B46" sqref="B46"/>
    </sheetView>
  </sheetViews>
  <sheetFormatPr defaultRowHeight="15" x14ac:dyDescent="0.25"/>
  <cols>
    <col min="1" max="2" width="9.140625" style="10"/>
    <col min="3" max="3" width="24" style="10" bestFit="1" customWidth="1"/>
    <col min="4" max="16384" width="9.140625" style="10"/>
  </cols>
  <sheetData>
    <row r="3" spans="3:3" ht="21" x14ac:dyDescent="0.35">
      <c r="C3" s="11" t="s">
        <v>27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7F9E0105A2B0E49A19FA4C37511E900" ma:contentTypeVersion="5" ma:contentTypeDescription="Umožňuje vytvoriť nový dokument." ma:contentTypeScope="" ma:versionID="f8532e2a74db4c72d836407095693a13">
  <xsd:schema xmlns:xsd="http://www.w3.org/2001/XMLSchema" xmlns:xs="http://www.w3.org/2001/XMLSchema" xmlns:p="http://schemas.microsoft.com/office/2006/metadata/properties" xmlns:ns3="0fb51943-d472-45a7-aee8-3022d67ffdb2" targetNamespace="http://schemas.microsoft.com/office/2006/metadata/properties" ma:root="true" ma:fieldsID="4f9cdb1691d8ca3c518bb78dbbf29e88" ns3:_="">
    <xsd:import namespace="0fb51943-d472-45a7-aee8-3022d67ffdb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b51943-d472-45a7-aee8-3022d67ffdb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FA975E-F39F-4F31-A841-9178459DB37A}">
  <ds:schemaRefs>
    <ds:schemaRef ds:uri="http://schemas.microsoft.com/sharepoint/v3/contenttype/forms"/>
  </ds:schemaRefs>
</ds:datastoreItem>
</file>

<file path=customXml/itemProps2.xml><?xml version="1.0" encoding="utf-8"?>
<ds:datastoreItem xmlns:ds="http://schemas.openxmlformats.org/officeDocument/2006/customXml" ds:itemID="{BCFA8E30-616A-4275-8531-A36DEBB454B1}">
  <ds:schemaRefs>
    <ds:schemaRef ds:uri="http://purl.org/dc/terms/"/>
    <ds:schemaRef ds:uri="http://schemas.microsoft.com/office/2006/documentManagement/types"/>
    <ds:schemaRef ds:uri="http://schemas.openxmlformats.org/package/2006/metadata/core-properties"/>
    <ds:schemaRef ds:uri="0fb51943-d472-45a7-aee8-3022d67ffdb2"/>
    <ds:schemaRef ds:uri="http://www.w3.org/XML/1998/namespace"/>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10C64BAB-12D8-4EE3-9B62-59E49890A2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b51943-d472-45a7-aee8-3022d67ffd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Raw Data</vt:lpstr>
      <vt:lpstr>Analysis</vt:lpstr>
      <vt:lpstr>Visual</vt:lpstr>
      <vt:lpstr>averageInvestedAmount</vt:lpstr>
      <vt:lpstr>averageQuantity</vt:lpstr>
      <vt:lpstr>numberOfSectors</vt:lpstr>
      <vt:lpstr>portfolioStatus</vt:lpstr>
      <vt:lpstr>totalInvested</vt:lpstr>
      <vt:lpstr>totalShares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2025-02-04T11:06:33Z</dcterms:created>
  <dcterms:modified xsi:type="dcterms:W3CDTF">2025-02-05T09:09:46Z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0x010100D7F9E0105A2B0E49A19FA4C37511E900</vt:lpwstr>
  </property>
</Properties>
</file>