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8743D53E-4EBD-410C-A2A3-A0C9C40D090D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412" i="1" l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3" i="1"/>
  <c r="DU17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L401" i="1" l="1"/>
  <c r="EN401" i="1"/>
  <c r="Y368" i="1"/>
  <c r="EJ368" i="1" s="1"/>
  <c r="CS374" i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CM162" i="1"/>
  <c r="EI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BV407" i="1"/>
  <c r="CA407" i="1" s="1"/>
  <c r="AP406" i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U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DR357" i="1" l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CW403" i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CW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H382" i="1" s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C284" i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H251" i="1"/>
  <c r="AD251" i="1"/>
  <c r="AP377" i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DR409" i="1" a="1"/>
  <c r="DR409" i="1" s="1"/>
  <c r="EB409" i="1" s="1"/>
  <c r="DA409" i="1"/>
  <c r="CW368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F363" i="1"/>
  <c r="DB363" i="1" s="1"/>
  <c r="BK410" i="1"/>
  <c r="BK395" i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DD368" i="1"/>
  <c r="CW377" i="1"/>
  <c r="CW396" i="1"/>
  <c r="DA373" i="1"/>
  <c r="BK394" i="1"/>
  <c r="BK367" i="1"/>
  <c r="BK371" i="1"/>
  <c r="CW350" i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DR382" i="1" a="1"/>
  <c r="DR382" i="1" s="1"/>
  <c r="EB382" i="1" s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W379" i="1"/>
  <c r="DR379" i="1" a="1"/>
  <c r="DR379" i="1" s="1"/>
  <c r="EB379" i="1" s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DR381" i="1" a="1"/>
  <c r="DR381" i="1" s="1"/>
  <c r="EB381" i="1" s="1"/>
  <c r="CW356" i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W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DA408" i="1"/>
  <c r="CW408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DR390" i="1" a="1"/>
  <c r="DR390" i="1" s="1"/>
  <c r="EB390" i="1" s="1"/>
  <c r="CW410" i="1"/>
  <c r="DA410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CW372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0" i="1" l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D372" i="1" s="1"/>
  <c r="EP372" i="1" s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406" i="1"/>
  <c r="EP406" i="1" s="1"/>
  <c r="DD360" i="1"/>
  <c r="EP360" i="1" s="1"/>
  <c r="DD410" i="1"/>
  <c r="EP410" i="1" s="1"/>
  <c r="DD364" i="1"/>
  <c r="EP364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DD379" i="1"/>
  <c r="EP379" i="1" s="1"/>
  <c r="DD350" i="1"/>
  <c r="EP350" i="1" s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49" i="1" l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BA178" i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BF69" i="1" s="1"/>
  <c r="AP241" i="1"/>
  <c r="AP173" i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P309" i="1"/>
  <c r="BA309" i="1" s="1"/>
  <c r="AP154" i="1"/>
  <c r="AP106" i="1"/>
  <c r="BF106" i="1" s="1"/>
  <c r="BK106" i="1" s="1"/>
  <c r="AP320" i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P335" i="1"/>
  <c r="BF335" i="1" s="1"/>
  <c r="BK335" i="1" s="1"/>
  <c r="AP313" i="1"/>
  <c r="AP322" i="1"/>
  <c r="EH322" i="1" s="1"/>
  <c r="AP74" i="1"/>
  <c r="AP111" i="1"/>
  <c r="AP289" i="1"/>
  <c r="AP299" i="1"/>
  <c r="EH299" i="1" s="1"/>
  <c r="AP318" i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P187" i="1"/>
  <c r="EH187" i="1" s="1"/>
  <c r="AP61" i="1"/>
  <c r="AP104" i="1"/>
  <c r="AP163" i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P319" i="1"/>
  <c r="AP86" i="1"/>
  <c r="EH86" i="1" s="1"/>
  <c r="AP194" i="1"/>
  <c r="EH194" i="1" s="1"/>
  <c r="AP340" i="1"/>
  <c r="AP221" i="1"/>
  <c r="AP72" i="1"/>
  <c r="AP285" i="1"/>
  <c r="AP124" i="1"/>
  <c r="EH124" i="1" s="1"/>
  <c r="AP207" i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P65" i="1"/>
  <c r="EH65" i="1" s="1"/>
  <c r="AP95" i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BA44" i="1" l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CW106" i="1"/>
  <c r="BK69" i="1"/>
  <c r="DB69" i="1"/>
  <c r="DA69" i="1"/>
  <c r="DT69" i="1"/>
  <c r="CW69" i="1"/>
  <c r="DB179" i="1"/>
  <c r="CW179" i="1"/>
  <c r="DT179" i="1"/>
  <c r="DA179" i="1"/>
  <c r="DA224" i="1"/>
  <c r="CW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CW178" i="1"/>
  <c r="DB178" i="1"/>
  <c r="DA173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CW26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B68" i="1"/>
  <c r="DT68" i="1"/>
  <c r="CW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CW36" i="1"/>
  <c r="DA36" i="1"/>
  <c r="DA171" i="1"/>
  <c r="DB294" i="1"/>
  <c r="DT294" i="1"/>
  <c r="DB91" i="1"/>
  <c r="DT91" i="1"/>
  <c r="CW99" i="1"/>
  <c r="DB99" i="1"/>
  <c r="DT99" i="1"/>
  <c r="DT75" i="1"/>
  <c r="DA75" i="1"/>
  <c r="CW75" i="1"/>
  <c r="DB75" i="1"/>
  <c r="DA85" i="1"/>
  <c r="DB85" i="1"/>
  <c r="DT85" i="1"/>
  <c r="DB276" i="1"/>
  <c r="DT276" i="1"/>
  <c r="DT61" i="1"/>
  <c r="DB61" i="1"/>
  <c r="CW61" i="1"/>
  <c r="DA61" i="1"/>
  <c r="DT255" i="1"/>
  <c r="DA255" i="1"/>
  <c r="CW214" i="1"/>
  <c r="DA214" i="1"/>
  <c r="DT214" i="1"/>
  <c r="DA164" i="1"/>
  <c r="DT164" i="1"/>
  <c r="DB164" i="1"/>
  <c r="DT122" i="1"/>
  <c r="DA122" i="1"/>
  <c r="CW122" i="1"/>
  <c r="DA289" i="1"/>
  <c r="CW289" i="1"/>
  <c r="DB289" i="1"/>
  <c r="DT289" i="1"/>
  <c r="DT37" i="1"/>
  <c r="CW37" i="1"/>
  <c r="DB37" i="1"/>
  <c r="DA37" i="1"/>
  <c r="DA305" i="1"/>
  <c r="DB305" i="1"/>
  <c r="DT305" i="1"/>
  <c r="DA286" i="1"/>
  <c r="CW286" i="1"/>
  <c r="DB286" i="1"/>
  <c r="DT286" i="1"/>
  <c r="DA283" i="1"/>
  <c r="DT283" i="1"/>
  <c r="CW333" i="1"/>
  <c r="DA333" i="1"/>
  <c r="DB333" i="1"/>
  <c r="DT333" i="1"/>
  <c r="DA300" i="1"/>
  <c r="DB300" i="1"/>
  <c r="DT300" i="1"/>
  <c r="DT67" i="1"/>
  <c r="CW67" i="1"/>
  <c r="DA109" i="1"/>
  <c r="CW109" i="1"/>
  <c r="DB109" i="1"/>
  <c r="DT109" i="1"/>
  <c r="DT16" i="1"/>
  <c r="DA111" i="1"/>
  <c r="DB111" i="1"/>
  <c r="DT111" i="1"/>
  <c r="CW111" i="1"/>
  <c r="DA250" i="1"/>
  <c r="DT250" i="1"/>
  <c r="DA139" i="1"/>
  <c r="CW139" i="1"/>
  <c r="DB139" i="1"/>
  <c r="DT139" i="1"/>
  <c r="DT59" i="1"/>
  <c r="DB59" i="1"/>
  <c r="DA59" i="1"/>
  <c r="CW59" i="1"/>
  <c r="DA336" i="1"/>
  <c r="DB336" i="1"/>
  <c r="DT336" i="1"/>
  <c r="DT84" i="1"/>
  <c r="DB84" i="1"/>
  <c r="CW84" i="1"/>
  <c r="DT310" i="1"/>
  <c r="CW310" i="1"/>
  <c r="DT22" i="1"/>
  <c r="DB22" i="1"/>
  <c r="CW22" i="1"/>
  <c r="DA22" i="1"/>
  <c r="DB246" i="1"/>
  <c r="DT246" i="1"/>
  <c r="DA242" i="1"/>
  <c r="CW242" i="1"/>
  <c r="DB242" i="1"/>
  <c r="DT242" i="1"/>
  <c r="DA107" i="1"/>
  <c r="CW107" i="1"/>
  <c r="DB107" i="1"/>
  <c r="DT107" i="1"/>
  <c r="DB116" i="1"/>
  <c r="DT116" i="1"/>
  <c r="DB162" i="1"/>
  <c r="DT162" i="1"/>
  <c r="DA162" i="1"/>
  <c r="DT325" i="1"/>
  <c r="DB325" i="1"/>
  <c r="DA325" i="1"/>
  <c r="CW325" i="1"/>
  <c r="DT63" i="1"/>
  <c r="CW63" i="1"/>
  <c r="DB63" i="1"/>
  <c r="DA63" i="1"/>
  <c r="DA66" i="1"/>
  <c r="DB66" i="1"/>
  <c r="DT66" i="1"/>
  <c r="DA304" i="1"/>
  <c r="CW304" i="1"/>
  <c r="DT304" i="1"/>
  <c r="DA293" i="1"/>
  <c r="CW293" i="1"/>
  <c r="DB293" i="1"/>
  <c r="DT293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B181" i="1"/>
  <c r="DT181" i="1"/>
  <c r="CW181" i="1"/>
  <c r="DT72" i="1"/>
  <c r="DA72" i="1"/>
  <c r="CW72" i="1"/>
  <c r="DB72" i="1"/>
  <c r="CW57" i="1"/>
  <c r="DA57" i="1"/>
  <c r="DT57" i="1"/>
  <c r="DT223" i="1"/>
  <c r="DB223" i="1"/>
  <c r="DA223" i="1"/>
  <c r="CW223" i="1"/>
  <c r="DB45" i="1"/>
  <c r="DA45" i="1"/>
  <c r="DT45" i="1"/>
  <c r="CW45" i="1"/>
  <c r="DA117" i="1"/>
  <c r="CW117" i="1"/>
  <c r="DB117" i="1"/>
  <c r="DT117" i="1"/>
  <c r="CW264" i="1"/>
  <c r="DT279" i="1"/>
  <c r="DB279" i="1"/>
  <c r="DA279" i="1"/>
  <c r="DA267" i="1"/>
  <c r="DT267" i="1"/>
  <c r="CW334" i="1"/>
  <c r="DA334" i="1"/>
  <c r="DB334" i="1"/>
  <c r="DT334" i="1"/>
  <c r="CW132" i="1"/>
  <c r="DA132" i="1"/>
  <c r="DB132" i="1"/>
  <c r="DT132" i="1"/>
  <c r="DT257" i="1"/>
  <c r="DA112" i="1"/>
  <c r="CW112" i="1"/>
  <c r="DT112" i="1"/>
  <c r="CW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CW277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CW263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CW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CW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CW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CW48" i="1"/>
  <c r="DB48" i="1"/>
  <c r="DT48" i="1"/>
  <c r="DA48" i="1"/>
  <c r="DT239" i="1"/>
  <c r="DA87" i="1"/>
  <c r="CW87" i="1"/>
  <c r="DB87" i="1"/>
  <c r="DT87" i="1"/>
  <c r="BJ84" i="1"/>
  <c r="AT84" i="1"/>
  <c r="AR84" i="1"/>
  <c r="BI84" i="1" s="1"/>
  <c r="AQ84" i="1"/>
  <c r="BH84" i="1" s="1"/>
  <c r="DA108" i="1"/>
  <c r="CW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CW284" i="1"/>
  <c r="DA284" i="1"/>
  <c r="AR253" i="1"/>
  <c r="BI253" i="1" s="1"/>
  <c r="AQ253" i="1"/>
  <c r="BH253" i="1" s="1"/>
  <c r="AT253" i="1"/>
  <c r="BJ253" i="1"/>
  <c r="BF73" i="1"/>
  <c r="BK73" i="1" s="1"/>
  <c r="CW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AR191" i="1"/>
  <c r="BI191" i="1" s="1"/>
  <c r="BJ191" i="1"/>
  <c r="AT191" i="1"/>
  <c r="DT74" i="1"/>
  <c r="DA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CW19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CW259" i="1" l="1"/>
  <c r="DA246" i="1"/>
  <c r="CW251" i="1"/>
  <c r="DA276" i="1"/>
  <c r="DA294" i="1"/>
  <c r="DB259" i="1"/>
  <c r="DD259" i="1" s="1"/>
  <c r="CW276" i="1"/>
  <c r="CW294" i="1"/>
  <c r="CW172" i="1"/>
  <c r="DA172" i="1"/>
  <c r="DB219" i="1"/>
  <c r="CW274" i="1"/>
  <c r="DA310" i="1"/>
  <c r="DB214" i="1"/>
  <c r="DD214" i="1" s="1"/>
  <c r="DA219" i="1"/>
  <c r="DB309" i="1"/>
  <c r="DA277" i="1"/>
  <c r="CW267" i="1"/>
  <c r="DB310" i="1"/>
  <c r="DB250" i="1"/>
  <c r="DD250" i="1" s="1"/>
  <c r="CW255" i="1"/>
  <c r="DB255" i="1"/>
  <c r="DD255" i="1" s="1"/>
  <c r="DB257" i="1"/>
  <c r="DD257" i="1" s="1"/>
  <c r="CW213" i="1"/>
  <c r="CW257" i="1"/>
  <c r="DA213" i="1"/>
  <c r="DA257" i="1"/>
  <c r="CW283" i="1"/>
  <c r="DB243" i="1"/>
  <c r="CW309" i="1"/>
  <c r="DB284" i="1"/>
  <c r="DD284" i="1" s="1"/>
  <c r="CW307" i="1"/>
  <c r="DB108" i="1"/>
  <c r="DB112" i="1"/>
  <c r="DD112" i="1" s="1"/>
  <c r="DB267" i="1"/>
  <c r="DB304" i="1"/>
  <c r="DD304" i="1" s="1"/>
  <c r="CW162" i="1"/>
  <c r="CW246" i="1"/>
  <c r="CW336" i="1"/>
  <c r="DB283" i="1"/>
  <c r="DD283" i="1" s="1"/>
  <c r="DA99" i="1"/>
  <c r="CW227" i="1"/>
  <c r="CW252" i="1"/>
  <c r="DA243" i="1"/>
  <c r="DA252" i="1"/>
  <c r="CW338" i="1"/>
  <c r="DB154" i="1"/>
  <c r="DB74" i="1"/>
  <c r="CW176" i="1"/>
  <c r="CW302" i="1"/>
  <c r="DA263" i="1"/>
  <c r="CW82" i="1"/>
  <c r="CW279" i="1"/>
  <c r="DB57" i="1"/>
  <c r="DD57" i="1" s="1"/>
  <c r="CW66" i="1"/>
  <c r="DA116" i="1"/>
  <c r="DD116" i="1" s="1"/>
  <c r="DB67" i="1"/>
  <c r="DB122" i="1"/>
  <c r="DB251" i="1"/>
  <c r="DD251" i="1" s="1"/>
  <c r="CW44" i="1"/>
  <c r="DA67" i="1"/>
  <c r="DD67" i="1" s="1"/>
  <c r="CW154" i="1"/>
  <c r="DA84" i="1"/>
  <c r="DD84" i="1" s="1"/>
  <c r="DA309" i="1"/>
  <c r="DD309" i="1" s="1"/>
  <c r="DB166" i="1"/>
  <c r="DA261" i="1"/>
  <c r="DD261" i="1" s="1"/>
  <c r="DB252" i="1"/>
  <c r="CW243" i="1"/>
  <c r="DA44" i="1"/>
  <c r="DD44" i="1" s="1"/>
  <c r="CW173" i="1"/>
  <c r="CW261" i="1"/>
  <c r="DB338" i="1"/>
  <c r="CW182" i="1"/>
  <c r="DA182" i="1"/>
  <c r="DB173" i="1"/>
  <c r="DD173" i="1" s="1"/>
  <c r="DB128" i="1"/>
  <c r="DD128" i="1" s="1"/>
  <c r="CW128" i="1"/>
  <c r="DA154" i="1"/>
  <c r="DA338" i="1"/>
  <c r="DB182" i="1"/>
  <c r="DH216" i="1"/>
  <c r="CS216" i="1" s="1"/>
  <c r="DH96" i="1"/>
  <c r="DH136" i="1"/>
  <c r="DA181" i="1"/>
  <c r="DD181" i="1" s="1"/>
  <c r="CW250" i="1"/>
  <c r="CW300" i="1"/>
  <c r="CW305" i="1"/>
  <c r="CW164" i="1"/>
  <c r="CW91" i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D179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CW156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CW230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D332" i="1" s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H250" i="1"/>
  <c r="DH144" i="1"/>
  <c r="DI144" i="1" s="1"/>
  <c r="BR144" i="1" s="1" a="1"/>
  <c r="BR144" i="1" s="1"/>
  <c r="DH291" i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107" i="1"/>
  <c r="DB163" i="1"/>
  <c r="DD300" i="1"/>
  <c r="DD286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122" i="1"/>
  <c r="DD162" i="1"/>
  <c r="DD310" i="1"/>
  <c r="DD36" i="1"/>
  <c r="DD265" i="1"/>
  <c r="DD117" i="1"/>
  <c r="DD293" i="1"/>
  <c r="DD66" i="1"/>
  <c r="DD242" i="1"/>
  <c r="DD139" i="1"/>
  <c r="DD109" i="1"/>
  <c r="DD48" i="1"/>
  <c r="DD100" i="1"/>
  <c r="DA274" i="1"/>
  <c r="DD317" i="1"/>
  <c r="DB190" i="1"/>
  <c r="DD59" i="1"/>
  <c r="DD172" i="1"/>
  <c r="DD126" i="1"/>
  <c r="DD202" i="1"/>
  <c r="DD85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206" i="1"/>
  <c r="DD153" i="1"/>
  <c r="DD74" i="1"/>
  <c r="DD210" i="1"/>
  <c r="DD245" i="1"/>
  <c r="DD132" i="1"/>
  <c r="DD175" i="1"/>
  <c r="DD236" i="1"/>
  <c r="DD277" i="1"/>
  <c r="DD87" i="1"/>
  <c r="DD164" i="1"/>
  <c r="DD238" i="1"/>
  <c r="DD37" i="1"/>
  <c r="DD70" i="1"/>
  <c r="DD97" i="1"/>
  <c r="DD45" i="1"/>
  <c r="DD227" i="1"/>
  <c r="DD168" i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3" i="1"/>
  <c r="DD247" i="1"/>
  <c r="DD22" i="1"/>
  <c r="DD61" i="1"/>
  <c r="DT235" i="1"/>
  <c r="DB235" i="1"/>
  <c r="CW235" i="1"/>
  <c r="DA235" i="1"/>
  <c r="CS62" i="1"/>
  <c r="CS93" i="1"/>
  <c r="DI160" i="1"/>
  <c r="BR160" i="1" s="1" a="1"/>
  <c r="BR160" i="1" s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DD336" i="1"/>
  <c r="DD294" i="1"/>
  <c r="CW28" i="1"/>
  <c r="DA28" i="1"/>
  <c r="DB28" i="1"/>
  <c r="DT28" i="1"/>
  <c r="CS303" i="1"/>
  <c r="DD316" i="1"/>
  <c r="CS109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200" i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DU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34" i="1"/>
  <c r="BR134" i="1" s="1" a="1"/>
  <c r="BR134" i="1" s="1"/>
  <c r="DI140" i="1"/>
  <c r="BR140" i="1" s="1" a="1"/>
  <c r="BR140" i="1" s="1"/>
  <c r="DT231" i="1"/>
  <c r="CW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CS83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D213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306" i="1" l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CS137" i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112" i="1"/>
  <c r="BT112" i="1"/>
  <c r="CL112" i="1" s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CU273" i="1" l="1"/>
  <c r="ED336" i="1"/>
  <c r="EG336" i="1"/>
  <c r="CU336" i="1"/>
  <c r="ED292" i="1"/>
  <c r="DU173" i="1"/>
  <c r="BS173" i="1"/>
  <c r="CK173" i="1" s="1"/>
  <c r="DK173" i="1" s="1"/>
  <c r="DL173" i="1" s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DU101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DU105" i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28" i="1" l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23" i="1" l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CW185" i="1" l="1"/>
  <c r="DA185" i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EP101" i="1" s="1"/>
  <c r="DZ102" i="1"/>
  <c r="EP100" i="1"/>
  <c r="EN102" i="1" l="1"/>
  <c r="EF102" i="1"/>
  <c r="EL102" i="1" s="1"/>
  <c r="EP102" i="1" s="1"/>
  <c r="DZ103" i="1"/>
  <c r="EN103" i="1" l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EP106" i="1" s="1"/>
  <c r="DZ107" i="1"/>
  <c r="EF107" i="1" l="1"/>
  <c r="EL107" i="1" s="1"/>
  <c r="EN107" i="1"/>
  <c r="DZ108" i="1"/>
  <c r="EP107" i="1" l="1"/>
  <c r="EN108" i="1"/>
  <c r="EF108" i="1"/>
  <c r="EL108" i="1" s="1"/>
  <c r="EP108" i="1" s="1"/>
  <c r="DZ109" i="1"/>
  <c r="EN109" i="1" l="1"/>
  <c r="EF109" i="1"/>
  <c r="EL109" i="1" s="1"/>
  <c r="EP109" i="1" s="1"/>
  <c r="DZ110" i="1"/>
  <c r="EF110" i="1" l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s="1"/>
  <c r="EF113" i="1" l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DZ127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N127" i="1"/>
  <c r="EF127" i="1"/>
  <c r="EL127" i="1" s="1"/>
  <c r="EP123" i="1" l="1"/>
  <c r="EP122" i="1"/>
  <c r="EP121" i="1"/>
  <c r="DZ125" i="1"/>
  <c r="EN124" i="1"/>
  <c r="EF124" i="1"/>
  <c r="EL124" i="1" s="1"/>
  <c r="EP124" i="1" s="1"/>
  <c r="DZ126" i="1"/>
  <c r="EP127" i="1"/>
  <c r="EN126" i="1" l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EP132" i="1" s="1"/>
  <c r="DZ133" i="1"/>
  <c r="EN133" i="1" l="1"/>
  <c r="EF133" i="1"/>
  <c r="EL133" i="1" s="1"/>
  <c r="EP133" i="1" s="1"/>
  <c r="DZ134" i="1"/>
  <c r="EF134" i="1" l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EP136" i="1" s="1"/>
  <c r="DZ137" i="1"/>
  <c r="EF137" i="1" l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DZ142" i="1"/>
  <c r="EP139" i="1" l="1"/>
  <c r="EF140" i="1"/>
  <c r="EL140" i="1" s="1"/>
  <c r="DZ141" i="1"/>
  <c r="EN140" i="1"/>
  <c r="EN142" i="1"/>
  <c r="EF142" i="1"/>
  <c r="EL142" i="1" s="1"/>
  <c r="DZ143" i="1"/>
  <c r="EP140" i="1" l="1"/>
  <c r="EN141" i="1"/>
  <c r="EF141" i="1"/>
  <c r="EL141" i="1" s="1"/>
  <c r="EP142" i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EP184" i="1" s="1"/>
  <c r="DZ185" i="1"/>
  <c r="EF185" i="1" l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EP193" i="1" s="1"/>
  <c r="DZ194" i="1"/>
  <c r="EN198" i="1"/>
  <c r="EF198" i="1"/>
  <c r="EL198" i="1" s="1"/>
  <c r="DZ195" i="1" l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s="1"/>
  <c r="EN197" i="1" l="1"/>
  <c r="EF197" i="1"/>
  <c r="EL197" i="1" s="1"/>
  <c r="EP197" i="1" s="1"/>
  <c r="DZ199" i="1"/>
  <c r="EF199" i="1" l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<sst xmlns="http://schemas.openxmlformats.org/spreadsheetml/2006/main" count="18122" uniqueCount="299">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</sst>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E2" sqref="E2:G2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18264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/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/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/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/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/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/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/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0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/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/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/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/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 xml:space="preserve">SELECT max_minuta FROM trka WHERE id = </v>
      </c>
      <c r="C35" s="282"/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;</v>
      </c>
    </row>
    <row r="39" spans="2:5" x14ac:dyDescent="0.25">
      <c r="B39" s="295" t="str">
        <f>"DELETE FROM  imeprezime_alias WHERE id &gt; "&amp;MAX(regNatjecatelj_alias_id)&amp;";"</f>
        <v>DELETE FROM  imeprezime_alias WHERE id &gt; 0;</v>
      </c>
    </row>
    <row r="40" spans="2:5" x14ac:dyDescent="0.25">
      <c r="B40" s="295" t="str">
        <f>"DELETE FROM  imeprezime WHERE id &gt; "&amp;data_max_imePrezime_id&amp;";"</f>
        <v>DELETE FROM  imeprezime WHERE id &gt; ;</v>
      </c>
    </row>
    <row r="41" spans="2:5" x14ac:dyDescent="0.25">
      <c r="B41" s="295" t="str">
        <f>"DELETE FROM  osoba WHERE id &gt; "&amp;data_max_osoba_id&amp;";"</f>
        <v>DELETE FROM  osoba WHERE id &gt; ;</v>
      </c>
    </row>
    <row r="42" spans="2:5" x14ac:dyDescent="0.25">
      <c r="B42" s="295" t="str">
        <f>"DELETE FROM  osoba_log WHERE id &gt; "&amp;data_max_osoba_id&amp;";"</f>
        <v>DELETE FROM  osoba_log WHERE id &gt; ;</v>
      </c>
    </row>
    <row r="43" spans="2:5" x14ac:dyDescent="0.25">
      <c r="B43" s="295" t="str">
        <f>"DELETE FROM  klub_alias WHERE id &gt; "&amp;MAX(regKlub_alias_id)&amp;";"</f>
        <v>DELETE FROM  klub_alias WHERE id &gt; 0;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0;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0;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AD1" zoomScaleNormal="100" workbookViewId="0">
      <pane ySplit="12" topLeftCell="A13" activePane="bottomLeft" state="frozen"/>
      <selection activeCell="G8" sqref="G8"/>
      <selection pane="bottomLeft" activeCell="AV21" sqref="AV21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9" t="s">
        <v>272</v>
      </c>
      <c r="AY2" s="320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21" t="s">
        <v>54</v>
      </c>
      <c r="AY4" s="322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07" t="s">
        <v>214</v>
      </c>
      <c r="EM4" s="308"/>
      <c r="EN4" s="308"/>
      <c r="EO4" s="308"/>
      <c r="EP4" s="30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23" t="s">
        <v>201</v>
      </c>
      <c r="DB5" s="323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23" t="s">
        <v>10</v>
      </c>
      <c r="DB6" s="323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/>
      </c>
      <c r="C7" s="76"/>
      <c r="D7" s="65" t="str">
        <f>IF(csv!F2="","",csv!F2)</f>
        <v/>
      </c>
      <c r="E7" s="76" t="str">
        <f>IF(csv!F2="","",csv!E2)</f>
        <v/>
      </c>
      <c r="F7" s="76"/>
      <c r="G7" s="75" t="str">
        <f>IF(csv!F2="","",csv!M2)</f>
        <v/>
      </c>
      <c r="H7" s="75" t="str">
        <f>IF(csv!F2="","",csv!N2)</f>
        <v/>
      </c>
      <c r="I7" s="76"/>
      <c r="J7" s="76" t="str">
        <f>IF(csv!F2="","",csv!P2)</f>
        <v/>
      </c>
      <c r="K7" s="76" t="str">
        <f>IF(csv!F2="","",csv!Q2)</f>
        <v/>
      </c>
      <c r="L7" s="76"/>
      <c r="M7" s="153" t="str">
        <f>IF(csv!F2="","",csv!R2)</f>
        <v/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24">
        <f>COUNTA(DA13:DA412)-COUNTIF(DA13:DA412,"")</f>
        <v>0</v>
      </c>
      <c r="DB7" s="325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0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0</v>
      </c>
      <c r="EM7" s="2"/>
      <c r="EN7" s="57">
        <f>COUNTA(EN13:EN412)-COUNTIF(EN13:EN412,"")</f>
        <v>0</v>
      </c>
      <c r="EO7" s="2"/>
      <c r="EP7" s="57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3" t="s">
        <v>269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273</v>
      </c>
      <c r="AU9" s="302"/>
      <c r="AV9" s="302"/>
      <c r="AW9" s="302"/>
      <c r="AX9" s="302"/>
      <c r="AY9" s="302"/>
      <c r="AZ9" s="302"/>
      <c r="BA9" s="303"/>
      <c r="BC9" s="301" t="s">
        <v>284</v>
      </c>
      <c r="BD9" s="302"/>
      <c r="BE9" s="302"/>
      <c r="BF9" s="303"/>
      <c r="BG9" t="s">
        <v>0</v>
      </c>
      <c r="BH9" s="301" t="s">
        <v>286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287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3" t="s">
        <v>267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41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 xml:space="preserve">
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0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0</v>
      </c>
      <c r="BE12" s="44">
        <f>MAX(BE6:BE7)</f>
        <v>0</v>
      </c>
      <c r="BF12" s="44" cm="1">
        <f t="array" ref="BF12">data_max_natjecatelj_id</f>
        <v>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0</v>
      </c>
      <c r="CC12" s="81">
        <f>MAX(regKlub_id)</f>
        <v>0</v>
      </c>
      <c r="CD12" s="5"/>
      <c r="CE12" s="81">
        <f>MAX(regKlub_alias_id)</f>
        <v>0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/>
      </c>
      <c r="C13" s="24" t="s">
        <v>0</v>
      </c>
      <c r="D13" s="24" t="str">
        <f>IF(csv!F3="","",TRIM(csv!F3))</f>
        <v/>
      </c>
      <c r="E13" s="24" t="str">
        <f>IF(csv!E3="","",TRIM(csv!E3))</f>
        <v/>
      </c>
      <c r="F13" s="24" t="s">
        <v>0</v>
      </c>
      <c r="G13" s="68" t="str">
        <f>IF(csv!M3="","",TRIM(csv!M3))</f>
        <v/>
      </c>
      <c r="H13" s="68" t="str">
        <f>IF(csv!N3="","",TRIM(csv!N3))</f>
        <v/>
      </c>
      <c r="I13" s="24" t="s">
        <v>0</v>
      </c>
      <c r="J13" s="24" t="str">
        <f>IF(csv!P3="","",TRIM(csv!P3))</f>
        <v/>
      </c>
      <c r="K13" s="24" t="str">
        <f>IF(csv!Q3="","",TRIM(csv!Q3))</f>
        <v/>
      </c>
      <c r="L13" s="24" t="s">
        <v>0</v>
      </c>
      <c r="M13" s="61" t="str">
        <f>IF(csv!R3="","",TRIM(csv!R3))</f>
        <v/>
      </c>
      <c r="N13" s="43" t="s">
        <v>0</v>
      </c>
      <c r="O13" s="223" t="str">
        <f>IF(E13="","","ok")</f>
        <v/>
      </c>
      <c r="Q13" s="46" t="str">
        <f>IF(B13="","",B13)</f>
        <v/>
      </c>
      <c r="R13" s="68" t="str">
        <f>IF(Q13="","",IF(COUNTIF(Q$12:Q12,Q13)=0,R12+1,R12))</f>
        <v/>
      </c>
      <c r="S13" s="68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68" t="str">
        <f>IF(Q13="","",IFERROR(INDEX(natStaza_id,MATCH(Q13,natStaza_kategorija,0)),""))</f>
        <v/>
      </c>
      <c r="U13" s="61" t="str">
        <f>IF(T13="","",INDEX(natStaza_naziv,MATCH(T13,natStaza_id,0)))</f>
        <v/>
      </c>
      <c r="V13" s="43" t="s">
        <v>0</v>
      </c>
      <c r="W13" s="207" t="str">
        <f>IF(O13="","",INDEX(regKategorija_oznaka,MATCH(S13,regKategorija_id,0)))</f>
        <v/>
      </c>
      <c r="X13" s="258" t="str">
        <f>IF(W13="","",INDEX(natKategorija_stazaKatId,MATCH(S13,natKategorija_katRegId,0)))</f>
        <v/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/>
      </c>
      <c r="AB13" s="68" t="str">
        <f>IF(AA13="","",IFERROR(INDEX(regDrzava_id,MATCH(AA13,regDrzava_oznaka,0)),"NEMA"))</f>
        <v/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/>
      </c>
      <c r="AK13" s="149" t="str">
        <f>IF(AB13="","",IF(AB13="NEMA",AD13,AB13))</f>
        <v/>
      </c>
      <c r="AM13" s="46" t="str">
        <f>IF(O13="","",D13)</f>
        <v/>
      </c>
      <c r="AN13" s="24" t="str">
        <f>IF(O13="","",E13)</f>
        <v/>
      </c>
      <c r="AO13" s="68" t="str">
        <f>IF(AN13="","",IFERROR(INDEX(regNatjecatelj_id,MATCH(AM13&amp;" – "&amp;AN13,regNatjecatelj_imePrezime,0)),"NEMA"))</f>
        <v/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/>
      </c>
      <c r="AR13" s="61" t="str">
        <f>IF(O13="","",IF(OR(AP13="",AP13="NEMA"),AN13,INDEX(regNatjecatelj_prezime,MATCH(AP13,regNatjecatelj_id,0))))</f>
        <v/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/>
      </c>
      <c r="BI13" s="24" t="str">
        <f>IF(O13="","",IF(BE13="",AR13,IF(BE13="NEMA",AY13,INDEX(regNatjecatelj_prezime,MATCH(BE13,regNatjecatelj_id,0)))))</f>
        <v/>
      </c>
      <c r="BJ13" s="68" t="str">
        <f>IF(AND(AP13&lt;&gt;"",AP13&lt;&gt;"NEMA"),AP13,IF(BD13&lt;&gt;"",BD13,""))</f>
        <v/>
      </c>
      <c r="BK13" s="47" t="str">
        <f>IF(AND(AO13&lt;&gt;"",AO13&lt;&gt;"NEMA"),AO13,IF(AND(BE13&lt;&gt;"",BE13&lt;&gt;"NEMA"),BE13,IF(BF13&lt;&gt;"",BF13,"")))</f>
        <v/>
      </c>
      <c r="BL13" s="43" t="s">
        <v>0</v>
      </c>
      <c r="BM13" s="46" t="str">
        <f>IF(O13="","",J13)</f>
        <v/>
      </c>
      <c r="BN13" s="24" t="str">
        <f>IF(O13="","",K13)</f>
        <v/>
      </c>
      <c r="BO13" s="68" t="str">
        <f>IF(BN13="","",IFERROR(INDEX(regKlub_id,MATCH(BN13,regKlub_naziv,0)),"NEMA"))</f>
        <v/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/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/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/>
      </c>
      <c r="CL13" s="261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/>
      </c>
      <c r="CP13" s="68" t="str">
        <f>IF(H13="","",H13)</f>
        <v/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 t="str">
        <f t="shared" ref="CR13:CR55" si="4">IF(CO13="","",IF(VALUE(LEFT(CO13,SEARCH(":",CO13)-1))&gt;999,59999,VALUE(LEFT(CO13,SEARCH(":",CO13)-1))*60+VALUE(RIGHT(CO13,2))))</f>
        <v/>
      </c>
      <c r="CS13" s="149" t="str">
        <f t="shared" ref="CS13:CS76" si="5">IF(DH13="","",IF(AND(CP13="0",N(CR13)&gt;data_max_minuta*60),2,INDEX(regStatusRezultat_id,MATCH(VALUE(CP13),regStatusRezultat_oEvent,0))))</f>
        <v/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/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/>
      </c>
      <c r="DI13" s="47" t="str">
        <f>IF(DH13="","",IFERROR(MATCH(DH13,regNatjecatelj_imePrezime,0),"NEMA"))</f>
        <v/>
      </c>
      <c r="DJ13" s="43" t="s">
        <v>0</v>
      </c>
      <c r="DK13" s="46" t="str">
        <f>IF(O13="","",DH13 &amp; IF(CK13="",""," – " &amp; CK13))</f>
        <v/>
      </c>
      <c r="DL13" s="47" t="str">
        <f>IF(DK13="","",IFERROR(MATCH(DK13,regNatjecatelj_imePrezimeKlub,0),"NEMA"))</f>
        <v/>
      </c>
      <c r="DM13" s="43" t="s">
        <v>0</v>
      </c>
      <c r="DN13" s="46" t="str">
        <f>IF(O13="","",DK13 &amp; IF(W13="",""," – " &amp; W13))</f>
        <v/>
      </c>
      <c r="DO13" s="47" t="str">
        <f>IF(DN13="","",IFERROR(MATCH(DN13,regNatjecatelj_imePrezimeKlubKategorija,0),"NEMA"))</f>
        <v/>
      </c>
      <c r="DP13" s="43" t="s">
        <v>0</v>
      </c>
      <c r="DQ13" s="53" t="str">
        <f>IF(DO13="","",IF(DO13&lt;&gt;"NEMA",DO13,IF(DL13&lt;&gt;"NEMA",DL13,IF(DI13&lt;&gt;"NEMA",DI13,""))))</f>
        <v/>
      </c>
      <c r="DR13" s="47" t="str" cm="1">
        <f t="array" ref="DR13">IF(DQ13&lt;&gt;"",INDEX(regNatjecatelj_id,DQ13,0),IF(BF13&lt;&gt;"",BF13,""))</f>
        <v/>
      </c>
      <c r="DS13" s="43" t="s">
        <v>0</v>
      </c>
      <c r="DT13" s="53" t="str">
        <f>IF(AN13="","",IF(BF13&lt;&gt;"","novo",IF(AP13="","imepre","imepre(ali)")))</f>
        <v/>
      </c>
      <c r="DU13" s="68" t="str">
        <f t="shared" ref="DU13:DU76" si="9">IF(AN13="","",IF(BN13="",IF(IFERROR(INDEX(regNatjecatelj_klub,MATCH(DR13,regNatjecatelj_id,0)),"NEMA")="","klu",""),IF(OR(AND(BP13&lt;&gt;"",BP13&lt;&gt;"NEMA"),CF13&lt;&gt;""),"klu(ali)",IF(AND(BR13&lt;&gt;"",BR13&lt;&gt;BQ13),"(raz-klu)","klu"))))</f>
        <v/>
      </c>
      <c r="DV13" s="68" t="str">
        <f>IF(AN13="","","kat"&amp;IF(AND(W13&lt;&gt;Q13,Q13&lt;&gt;"Open"),"(ali)",""))</f>
        <v/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/>
      </c>
      <c r="DY13" s="43" t="s">
        <v>0</v>
      </c>
      <c r="DZ13" s="53" t="str">
        <f>IF(AN13="","",MAX(DZ$12:DZ12)+1)</f>
        <v/>
      </c>
      <c r="EA13" s="68" t="str">
        <f>IF(AQ13="","",X13)</f>
        <v/>
      </c>
      <c r="EB13" s="68" t="str">
        <f>IF(DR13="","",DR13)</f>
        <v/>
      </c>
      <c r="EC13" s="68" t="str">
        <f>IF(CR13="","",CR13)</f>
        <v/>
      </c>
      <c r="ED13" s="68" t="str">
        <f>IF(CS13="","",IF(AND(EC13="",CS13=1),6,CS13))</f>
        <v/>
      </c>
      <c r="EE13" s="68" t="str">
        <f t="shared" ref="EE13:EE76" si="10">IF(O13="","",IF(data_trka_je_rangirana=0,0,IF(OR(DO13="",DO13="NEMA"),0,1)))</f>
        <v/>
      </c>
      <c r="EF13" s="68" t="str">
        <f>IF(DZ13="","",INDEX(regUparivanje_id,MATCH(DX13,regUparivanje_oznaka,0)))</f>
        <v/>
      </c>
      <c r="EG13" s="68" t="str">
        <f>IF(CS13="","",CP13)</f>
        <v/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/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/>
      </c>
      <c r="C14" s="27" t="s">
        <v>0</v>
      </c>
      <c r="D14" s="27" t="str">
        <f>IF(csv!F4="","",TRIM(csv!F4))</f>
        <v/>
      </c>
      <c r="E14" s="27" t="str">
        <f>IF(csv!E4="","",TRIM(csv!E4))</f>
        <v/>
      </c>
      <c r="F14" s="27" t="s">
        <v>0</v>
      </c>
      <c r="G14" s="69" t="str">
        <f>IF(csv!M4="","",TRIM(csv!M4))</f>
        <v/>
      </c>
      <c r="H14" s="69" t="str">
        <f>IF(csv!N4="","",TRIM(csv!N4))</f>
        <v/>
      </c>
      <c r="I14" s="27" t="s">
        <v>0</v>
      </c>
      <c r="J14" s="27" t="str">
        <f>IF(csv!P4="","",TRIM(csv!P4))</f>
        <v/>
      </c>
      <c r="K14" s="27" t="str">
        <f>IF(csv!Q4="","",TRIM(csv!Q4))</f>
        <v/>
      </c>
      <c r="L14" s="27" t="s">
        <v>0</v>
      </c>
      <c r="M14" s="62" t="str">
        <f>IF(csv!R4="","",TRIM(csv!R4))</f>
        <v/>
      </c>
      <c r="N14" s="43" t="s">
        <v>0</v>
      </c>
      <c r="O14" s="224" t="str">
        <f t="shared" ref="O14:O77" si="13">IF(E14="","","ok")</f>
        <v/>
      </c>
      <c r="P14" s="43"/>
      <c r="Q14" s="48" t="str">
        <f t="shared" ref="Q14:Q77" si="14">IF(B14="","",B14)</f>
        <v/>
      </c>
      <c r="R14" s="69" t="str">
        <f>IF(Q14="","",IF(COUNTIF(Q$12:Q13,Q14)=0,R13+1,R13))</f>
        <v/>
      </c>
      <c r="S14" s="69" t="str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69" t="str">
        <f t="shared" ref="T14:T77" si="16">IF(Q14="","",IFERROR(INDEX(natStaza_id,MATCH(Q14,natStaza_kategorija,0)),""))</f>
        <v/>
      </c>
      <c r="U14" s="62" t="str">
        <f t="shared" ref="U14:U77" si="17">IF(T14="","",INDEX(natStaza_naziv,MATCH(T14,natStaza_id,0)))</f>
        <v/>
      </c>
      <c r="V14" s="43" t="s">
        <v>0</v>
      </c>
      <c r="W14" s="209" t="str">
        <f t="shared" ref="W14:W77" si="18">IF(O14="","",INDEX(regKategorija_oznaka,MATCH(S14,regKategorija_id,0)))</f>
        <v/>
      </c>
      <c r="X14" s="259" t="str">
        <f t="shared" ref="X14:X77" si="19">IF(W14="","",INDEX(natKategorija_stazaKatId,MATCH(S14,natKategorija_katRegId,0)))</f>
        <v/>
      </c>
      <c r="Y14" s="210" t="str">
        <f t="shared" si="0"/>
        <v/>
      </c>
      <c r="Z14" s="43" t="s">
        <v>0</v>
      </c>
      <c r="AA14" s="48" t="str">
        <f t="shared" ref="AA14:AA77" si="20">IF(O14="","",M14)</f>
        <v/>
      </c>
      <c r="AB14" s="69" t="str">
        <f t="shared" ref="AB14:AB77" si="21">IF(AA14="","",IFERROR(INDEX(regDrzava_id,MATCH(AA14,regDrzava_oznaka,0)),"NEMA"))</f>
        <v/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/>
      </c>
      <c r="AK14" s="150" t="str">
        <f t="shared" ref="AK14:AK77" si="25">IF(AB14="","",IF(AB14="NEMA",AD14,AB14))</f>
        <v/>
      </c>
      <c r="AL14" s="43"/>
      <c r="AM14" s="48" t="str">
        <f t="shared" ref="AM14:AM77" si="26">IF(O14="","",D14)</f>
        <v/>
      </c>
      <c r="AN14" s="27" t="str">
        <f t="shared" ref="AN14:AN77" si="27">IF(O14="","",E14)</f>
        <v/>
      </c>
      <c r="AO14" s="69" t="str">
        <f t="shared" ref="AO14:AO77" si="28">IF(AN14="","",IFERROR(INDEX(regNatjecatelj_id,MATCH(AM14&amp;" – "&amp;AN14,regNatjecatelj_imePrezime,0)),"NEMA"))</f>
        <v/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/>
      </c>
      <c r="AR14" s="62" t="str">
        <f t="shared" ref="AR14:AR77" si="31">IF(O14="","",IF(OR(AP14="",AP14="NEMA"),AN14,INDEX(regNatjecatelj_prezime,MATCH(AP14,regNatjecatelj_id,0))))</f>
        <v/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/>
      </c>
      <c r="BI14" s="27" t="str">
        <f t="shared" ref="BI14:BI77" si="37">IF(O14="","",IF(BE14="",AR14,IF(BE14="NEMA",AY14,INDEX(regNatjecatelj_prezime,MATCH(BE14,regNatjecatelj_id,0)))))</f>
        <v/>
      </c>
      <c r="BJ14" s="69" t="str">
        <f t="shared" ref="BJ14:BJ77" si="38">IF(AND(AP14&lt;&gt;"",AP14&lt;&gt;"NEMA"),AP14,IF(BD14&lt;&gt;"",BD14,""))</f>
        <v/>
      </c>
      <c r="BK14" s="49" t="str">
        <f t="shared" ref="BK14:BK77" si="39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0">IF(O14="","",J14)</f>
        <v/>
      </c>
      <c r="BN14" s="27" t="str">
        <f t="shared" ref="BN14:BN77" si="41">IF(O14="","",K14)</f>
        <v/>
      </c>
      <c r="BO14" s="69" t="str">
        <f t="shared" ref="BO14:BO77" si="42">IF(BN14="","",IFERROR(INDEX(regKlub_id,MATCH(BN14,regKlub_naziv,0)),"NEMA"))</f>
        <v/>
      </c>
      <c r="BP14" s="69" t="str">
        <f t="shared" si="2"/>
        <v/>
      </c>
      <c r="BQ14" s="27" t="str">
        <f t="shared" si="3"/>
        <v/>
      </c>
      <c r="BR14" s="27" t="str" cm="1">
        <f t="array" ref="BR14">IFERROR(""&amp;INDEX(regNatjecatelj_klub,DI14),"")</f>
        <v/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/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/>
      </c>
      <c r="CL14" s="262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/>
      </c>
      <c r="CP14" s="69" t="str">
        <f t="shared" ref="CP14:CP77" si="53">IF(H14="","",H14)</f>
        <v/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 t="str">
        <f t="shared" si="4"/>
        <v/>
      </c>
      <c r="CS14" s="150" t="str">
        <f t="shared" si="5"/>
        <v/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/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/>
      </c>
      <c r="DI14" s="49" t="str">
        <f t="shared" ref="DI14:DI77" si="60">IF(DH14="","",IFERROR(MATCH(DH14,regNatjecatelj_imePrezime,0),"NEMA"))</f>
        <v/>
      </c>
      <c r="DJ14" s="43" t="s">
        <v>0</v>
      </c>
      <c r="DK14" s="48" t="str">
        <f t="shared" ref="DK14:DK77" si="61">IF(O14="","",DH14 &amp; IF(CK14="",""," – " &amp; CK14))</f>
        <v/>
      </c>
      <c r="DL14" s="49" t="str">
        <f t="shared" ref="DL14:DL77" si="62">IF(DK14="","",IFERROR(MATCH(DK14,regNatjecatelj_imePrezimeKlub,0),"NEMA"))</f>
        <v/>
      </c>
      <c r="DM14" s="43" t="s">
        <v>0</v>
      </c>
      <c r="DN14" s="48" t="str">
        <f t="shared" ref="DN14:DN77" si="63">IF(O14="","",DK14 &amp; IF(W14="",""," – " &amp; W14))</f>
        <v/>
      </c>
      <c r="DO14" s="49" t="str">
        <f t="shared" ref="DO14:DO77" si="64">IF(DN14="","",IFERROR(MATCH(DN14,regNatjecatelj_imePrezimeKlubKategorija,0),"NEMA"))</f>
        <v/>
      </c>
      <c r="DP14" s="43" t="s">
        <v>0</v>
      </c>
      <c r="DQ14" s="54" t="str">
        <f t="shared" ref="DQ14:DQ77" si="65">IF(DO14="","",IF(DO14&lt;&gt;"NEMA",DO14,IF(DL14&lt;&gt;"NEMA",DL14,IF(DI14&lt;&gt;"NEMA",DI14,""))))</f>
        <v/>
      </c>
      <c r="DR14" s="49" t="str" cm="1">
        <f t="array" ref="DR14">IF(DQ14&lt;&gt;"",INDEX(regNatjecatelj_id,DQ14,0),IF(BF14&lt;&gt;"",BF14,""))</f>
        <v/>
      </c>
      <c r="DS14" s="43" t="s">
        <v>0</v>
      </c>
      <c r="DT14" s="54" t="str">
        <f t="shared" ref="DT14:DT77" si="66">IF(AN14="","",IF(BF14&lt;&gt;"","novo",IF(AP14="","imepre","imepre(ali)")))</f>
        <v/>
      </c>
      <c r="DU14" s="69" t="str">
        <f t="shared" si="9"/>
        <v/>
      </c>
      <c r="DV14" s="69" t="str">
        <f t="shared" ref="DV14:DV77" si="67">IF(AN14="","","kat"&amp;IF(AND(W14&lt;&gt;Q14,Q14&lt;&gt;"Open"),"(ali)",""))</f>
        <v/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/>
      </c>
      <c r="DY14" s="43" t="s">
        <v>0</v>
      </c>
      <c r="DZ14" s="54" t="str">
        <f>IF(AN14="","",MAX(DZ$12:DZ13)+1)</f>
        <v/>
      </c>
      <c r="EA14" s="69" t="str">
        <f t="shared" ref="EA14:EA77" si="70">IF(AQ14="","",X14)</f>
        <v/>
      </c>
      <c r="EB14" s="69" t="str">
        <f t="shared" ref="EB14:EB77" si="71">IF(DR14="","",DR14)</f>
        <v/>
      </c>
      <c r="EC14" s="69" t="str">
        <f t="shared" ref="EC14:EC77" si="72">IF(CR14="","",CR14)</f>
        <v/>
      </c>
      <c r="ED14" s="69" t="str">
        <f t="shared" ref="ED14:ED77" si="73">IF(CS14="","",IF(AND(EC14="",CS14=1),6,CS14))</f>
        <v/>
      </c>
      <c r="EE14" s="69" t="str">
        <f t="shared" si="10"/>
        <v/>
      </c>
      <c r="EF14" s="69" t="str">
        <f t="shared" ref="EF14:EF77" si="74">IF(DZ14="","",INDEX(regUparivanje_id,MATCH(DX14,regUparivanje_oznaka,0)))</f>
        <v/>
      </c>
      <c r="EG14" s="69" t="str">
        <f t="shared" ref="EG14:EG77" si="75">IF(CS14="","",CP14)</f>
        <v/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3" t="s">
        <v>0</v>
      </c>
      <c r="EN14" s="16" t="str">
        <f t="shared" si="12"/>
        <v/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/>
      </c>
      <c r="EQ14" s="43" t="s">
        <v>0</v>
      </c>
      <c r="ER14" s="310" t="s">
        <v>73</v>
      </c>
      <c r="ES14" s="311"/>
      <c r="ET14" s="311"/>
      <c r="EU14" s="311"/>
      <c r="EV14" s="311"/>
      <c r="EW14" s="311"/>
      <c r="EX14" s="311"/>
      <c r="EY14" s="311"/>
      <c r="EZ14" s="311"/>
      <c r="FA14" s="311"/>
      <c r="FB14" s="311"/>
      <c r="FC14" s="312"/>
    </row>
    <row r="15" spans="1:159" ht="15.75" thickBot="1" x14ac:dyDescent="0.3">
      <c r="A15" t="s">
        <v>0</v>
      </c>
      <c r="B15" s="48" t="str">
        <f>IF(csv!F5="","",TRIM(csv!T5))</f>
        <v/>
      </c>
      <c r="C15" s="27" t="s">
        <v>0</v>
      </c>
      <c r="D15" s="27" t="str">
        <f>IF(csv!F5="","",TRIM(csv!F5))</f>
        <v/>
      </c>
      <c r="E15" s="27" t="str">
        <f>IF(csv!E5="","",TRIM(csv!E5))</f>
        <v/>
      </c>
      <c r="F15" s="27" t="s">
        <v>0</v>
      </c>
      <c r="G15" s="69" t="str">
        <f>IF(csv!M5="","",TRIM(csv!M5))</f>
        <v/>
      </c>
      <c r="H15" s="69" t="str">
        <f>IF(csv!N5="","",TRIM(csv!N5))</f>
        <v/>
      </c>
      <c r="I15" s="27" t="s">
        <v>0</v>
      </c>
      <c r="J15" s="27" t="str">
        <f>IF(csv!P5="","",TRIM(csv!P5))</f>
        <v/>
      </c>
      <c r="K15" s="27" t="str">
        <f>IF(csv!Q5="","",TRIM(csv!Q5))</f>
        <v/>
      </c>
      <c r="L15" s="27" t="s">
        <v>0</v>
      </c>
      <c r="M15" s="62" t="str">
        <f>IF(csv!R5="","",TRIM(csv!R5))</f>
        <v/>
      </c>
      <c r="N15" s="43" t="s">
        <v>0</v>
      </c>
      <c r="O15" s="224" t="str">
        <f t="shared" si="13"/>
        <v/>
      </c>
      <c r="P15" s="43"/>
      <c r="Q15" s="48" t="str">
        <f t="shared" si="14"/>
        <v/>
      </c>
      <c r="R15" s="69" t="str">
        <f>IF(Q15="","",IF(COUNTIF(Q$12:Q14,Q15)=0,R14+1,R14))</f>
        <v/>
      </c>
      <c r="S15" s="69" t="str">
        <f t="shared" si="15"/>
        <v/>
      </c>
      <c r="T15" s="69" t="str">
        <f t="shared" si="16"/>
        <v/>
      </c>
      <c r="U15" s="62" t="str">
        <f t="shared" si="17"/>
        <v/>
      </c>
      <c r="V15" s="43" t="s">
        <v>0</v>
      </c>
      <c r="W15" s="209" t="str">
        <f t="shared" si="18"/>
        <v/>
      </c>
      <c r="X15" s="259" t="str">
        <f t="shared" si="19"/>
        <v/>
      </c>
      <c r="Y15" s="210" t="str">
        <f t="shared" si="0"/>
        <v/>
      </c>
      <c r="Z15" s="43" t="s">
        <v>0</v>
      </c>
      <c r="AA15" s="48" t="str">
        <f t="shared" si="20"/>
        <v/>
      </c>
      <c r="AB15" s="69" t="str">
        <f t="shared" si="21"/>
        <v/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/>
      </c>
      <c r="AK15" s="150" t="str">
        <f t="shared" si="25"/>
        <v/>
      </c>
      <c r="AL15" s="43"/>
      <c r="AM15" s="48" t="str">
        <f t="shared" si="26"/>
        <v/>
      </c>
      <c r="AN15" s="27" t="str">
        <f t="shared" si="27"/>
        <v/>
      </c>
      <c r="AO15" s="69" t="str">
        <f t="shared" si="28"/>
        <v/>
      </c>
      <c r="AP15" s="69" t="str">
        <f t="shared" si="29"/>
        <v/>
      </c>
      <c r="AQ15" s="27" t="str">
        <f t="shared" si="30"/>
        <v/>
      </c>
      <c r="AR15" s="62" t="str">
        <f t="shared" si="31"/>
        <v/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/>
      </c>
      <c r="BI15" s="27" t="str">
        <f t="shared" si="37"/>
        <v/>
      </c>
      <c r="BJ15" s="69" t="str">
        <f t="shared" si="38"/>
        <v/>
      </c>
      <c r="BK15" s="49" t="str">
        <f t="shared" si="39"/>
        <v/>
      </c>
      <c r="BL15" s="43" t="s">
        <v>0</v>
      </c>
      <c r="BM15" s="48" t="str">
        <f t="shared" si="40"/>
        <v/>
      </c>
      <c r="BN15" s="27" t="str">
        <f t="shared" si="41"/>
        <v/>
      </c>
      <c r="BO15" s="69" t="str">
        <f t="shared" si="42"/>
        <v/>
      </c>
      <c r="BP15" s="69" t="str">
        <f t="shared" si="2"/>
        <v/>
      </c>
      <c r="BQ15" s="27" t="str">
        <f t="shared" si="3"/>
        <v/>
      </c>
      <c r="BR15" s="27" t="str" cm="1">
        <f t="array" ref="BR15">IFERROR(""&amp;INDEX(regNatjecatelj_klub,DI15),"")</f>
        <v/>
      </c>
      <c r="BS15" s="82" t="str">
        <f t="shared" si="43"/>
        <v/>
      </c>
      <c r="BT15" s="62" t="str">
        <f t="shared" si="44"/>
        <v/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/>
      </c>
      <c r="CL15" s="262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/>
      </c>
      <c r="CP15" s="69" t="str">
        <f t="shared" si="53"/>
        <v/>
      </c>
      <c r="CQ15" s="216" t="str">
        <f t="shared" si="54"/>
        <v/>
      </c>
      <c r="CR15" s="217" t="str">
        <f t="shared" si="4"/>
        <v/>
      </c>
      <c r="CS15" s="150" t="str">
        <f t="shared" si="5"/>
        <v/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/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/>
      </c>
      <c r="DI15" s="49" t="str">
        <f t="shared" si="60"/>
        <v/>
      </c>
      <c r="DJ15" s="43" t="s">
        <v>0</v>
      </c>
      <c r="DK15" s="48" t="str">
        <f t="shared" si="61"/>
        <v/>
      </c>
      <c r="DL15" s="49" t="str">
        <f t="shared" si="62"/>
        <v/>
      </c>
      <c r="DM15" s="43" t="s">
        <v>0</v>
      </c>
      <c r="DN15" s="48" t="str">
        <f t="shared" si="63"/>
        <v/>
      </c>
      <c r="DO15" s="49" t="str">
        <f t="shared" si="64"/>
        <v/>
      </c>
      <c r="DP15" s="43" t="s">
        <v>0</v>
      </c>
      <c r="DQ15" s="54" t="str">
        <f t="shared" si="65"/>
        <v/>
      </c>
      <c r="DR15" s="49" t="str" cm="1">
        <f t="array" ref="DR15">IF(DQ15&lt;&gt;"",INDEX(regNatjecatelj_id,DQ15,0),IF(BF15&lt;&gt;"",BF15,""))</f>
        <v/>
      </c>
      <c r="DS15" s="43" t="s">
        <v>0</v>
      </c>
      <c r="DT15" s="54" t="str">
        <f t="shared" si="66"/>
        <v/>
      </c>
      <c r="DU15" s="69" t="str">
        <f t="shared" si="9"/>
        <v/>
      </c>
      <c r="DV15" s="69" t="str">
        <f t="shared" si="67"/>
        <v/>
      </c>
      <c r="DW15" s="69" t="str">
        <f t="shared" si="68"/>
        <v/>
      </c>
      <c r="DX15" s="62" t="str">
        <f t="shared" si="69"/>
        <v/>
      </c>
      <c r="DY15" s="43" t="s">
        <v>0</v>
      </c>
      <c r="DZ15" s="54" t="str">
        <f>IF(AN15="","",MAX(DZ$12:DZ14)+1)</f>
        <v/>
      </c>
      <c r="EA15" s="69" t="str">
        <f t="shared" si="70"/>
        <v/>
      </c>
      <c r="EB15" s="69" t="str">
        <f t="shared" si="71"/>
        <v/>
      </c>
      <c r="EC15" s="69" t="str">
        <f t="shared" si="72"/>
        <v/>
      </c>
      <c r="ED15" s="69" t="str">
        <f t="shared" si="73"/>
        <v/>
      </c>
      <c r="EE15" s="69" t="str">
        <f t="shared" si="10"/>
        <v/>
      </c>
      <c r="EF15" s="69" t="str">
        <f t="shared" si="74"/>
        <v/>
      </c>
      <c r="EG15" s="69" t="str">
        <f t="shared" si="75"/>
        <v/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/>
      </c>
      <c r="EM15" s="43" t="s">
        <v>0</v>
      </c>
      <c r="EN15" s="16" t="str">
        <f t="shared" si="12"/>
        <v/>
      </c>
      <c r="EO15" s="43" t="s">
        <v>0</v>
      </c>
      <c r="EP15" s="167" t="str">
        <f t="shared" si="79"/>
        <v/>
      </c>
      <c r="EQ15" s="43" t="s">
        <v>0</v>
      </c>
      <c r="ER15" s="316" t="s">
        <v>215</v>
      </c>
      <c r="ES15" s="317"/>
      <c r="ET15" s="317"/>
      <c r="EU15" s="317"/>
      <c r="EV15" s="317"/>
      <c r="EW15" s="317"/>
      <c r="EX15" s="317"/>
      <c r="EY15" s="317"/>
      <c r="EZ15" s="317"/>
      <c r="FA15" s="317"/>
      <c r="FB15" s="317"/>
      <c r="FC15" s="318"/>
    </row>
    <row r="16" spans="1:159" ht="15.75" thickBot="1" x14ac:dyDescent="0.3">
      <c r="A16" t="s">
        <v>0</v>
      </c>
      <c r="B16" s="48" t="str">
        <f>IF(csv!F6="","",TRIM(csv!T6))</f>
        <v/>
      </c>
      <c r="C16" s="27" t="s">
        <v>0</v>
      </c>
      <c r="D16" s="27" t="str">
        <f>IF(csv!F6="","",TRIM(csv!F6))</f>
        <v/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/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3"/>
        <v/>
      </c>
      <c r="P16" s="43"/>
      <c r="Q16" s="48" t="str">
        <f t="shared" si="14"/>
        <v/>
      </c>
      <c r="R16" s="69" t="str">
        <f>IF(Q16="","",IF(COUNTIF(Q$12:Q15,Q16)=0,R15+1,R15))</f>
        <v/>
      </c>
      <c r="S16" s="69" t="str">
        <f t="shared" si="15"/>
        <v/>
      </c>
      <c r="T16" s="69" t="str">
        <f t="shared" si="16"/>
        <v/>
      </c>
      <c r="U16" s="62" t="str">
        <f t="shared" si="17"/>
        <v/>
      </c>
      <c r="V16" s="43" t="s">
        <v>0</v>
      </c>
      <c r="W16" s="209" t="str">
        <f t="shared" si="18"/>
        <v/>
      </c>
      <c r="X16" s="259" t="str">
        <f t="shared" si="19"/>
        <v/>
      </c>
      <c r="Y16" s="210" t="str">
        <f t="shared" si="0"/>
        <v/>
      </c>
      <c r="Z16" s="43" t="s">
        <v>0</v>
      </c>
      <c r="AA16" s="48" t="str">
        <f t="shared" si="20"/>
        <v/>
      </c>
      <c r="AB16" s="69" t="str">
        <f t="shared" si="21"/>
        <v/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/>
      </c>
      <c r="AK16" s="150" t="str">
        <f t="shared" si="25"/>
        <v/>
      </c>
      <c r="AL16" s="43"/>
      <c r="AM16" s="48" t="str">
        <f t="shared" si="26"/>
        <v/>
      </c>
      <c r="AN16" s="27" t="str">
        <f t="shared" si="27"/>
        <v/>
      </c>
      <c r="AO16" s="69" t="str">
        <f t="shared" si="28"/>
        <v/>
      </c>
      <c r="AP16" s="69" t="str">
        <f t="shared" si="29"/>
        <v/>
      </c>
      <c r="AQ16" s="27" t="str">
        <f t="shared" si="30"/>
        <v/>
      </c>
      <c r="AR16" s="62" t="str">
        <f t="shared" si="31"/>
        <v/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/>
      </c>
      <c r="CP16" s="69" t="str">
        <f t="shared" si="53"/>
        <v/>
      </c>
      <c r="CQ16" s="216" t="str">
        <f t="shared" si="54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/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/>
      </c>
      <c r="DI16" s="49" t="str">
        <f t="shared" si="60"/>
        <v/>
      </c>
      <c r="DJ16" s="43" t="s">
        <v>0</v>
      </c>
      <c r="DK16" s="48" t="str">
        <f t="shared" si="61"/>
        <v/>
      </c>
      <c r="DL16" s="49" t="str">
        <f t="shared" si="62"/>
        <v/>
      </c>
      <c r="DM16" s="43" t="s">
        <v>0</v>
      </c>
      <c r="DN16" s="48" t="str">
        <f t="shared" si="63"/>
        <v/>
      </c>
      <c r="DO16" s="49" t="str">
        <f t="shared" si="64"/>
        <v/>
      </c>
      <c r="DP16" s="43" t="s">
        <v>0</v>
      </c>
      <c r="DQ16" s="54" t="str">
        <f t="shared" si="65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6"/>
        <v/>
      </c>
      <c r="DU16" s="69" t="str">
        <f t="shared" si="9"/>
        <v/>
      </c>
      <c r="DV16" s="69" t="str">
        <f t="shared" si="67"/>
        <v/>
      </c>
      <c r="DW16" s="69" t="str">
        <f t="shared" si="68"/>
        <v/>
      </c>
      <c r="DX16" s="62" t="str">
        <f t="shared" si="69"/>
        <v/>
      </c>
      <c r="DY16" s="43" t="s">
        <v>0</v>
      </c>
      <c r="DZ16" s="54" t="str">
        <f>IF(AN16="","",MAX(DZ$12:DZ15)+1)</f>
        <v/>
      </c>
      <c r="EA16" s="69" t="str">
        <f t="shared" si="70"/>
        <v/>
      </c>
      <c r="EB16" s="69" t="str">
        <f t="shared" si="71"/>
        <v/>
      </c>
      <c r="EC16" s="69" t="str">
        <f t="shared" si="72"/>
        <v/>
      </c>
      <c r="ED16" s="69" t="str">
        <f t="shared" si="73"/>
        <v/>
      </c>
      <c r="EE16" s="69" t="str">
        <f t="shared" si="10"/>
        <v/>
      </c>
      <c r="EF16" s="69" t="str">
        <f t="shared" si="74"/>
        <v/>
      </c>
      <c r="EG16" s="69" t="str">
        <f t="shared" si="75"/>
        <v/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/>
      </c>
      <c r="EM16" s="43" t="s">
        <v>0</v>
      </c>
      <c r="EN16" s="16" t="str">
        <f t="shared" si="12"/>
        <v/>
      </c>
      <c r="EO16" s="43" t="s">
        <v>0</v>
      </c>
      <c r="EP16" s="167" t="str">
        <f t="shared" si="79"/>
        <v/>
      </c>
      <c r="EQ16" s="43" t="s">
        <v>0</v>
      </c>
      <c r="ER16" s="313" t="s">
        <v>72</v>
      </c>
      <c r="ES16" s="314"/>
      <c r="ET16" s="314"/>
      <c r="EU16" s="314"/>
      <c r="EV16" s="314"/>
      <c r="EW16" s="314"/>
      <c r="EX16" s="314"/>
      <c r="EY16" s="314"/>
      <c r="EZ16" s="314"/>
      <c r="FA16" s="314"/>
      <c r="FB16" s="314"/>
      <c r="FC16" s="315"/>
    </row>
    <row r="17" spans="1:159" ht="15.75" thickBot="1" x14ac:dyDescent="0.3">
      <c r="A17" t="s">
        <v>0</v>
      </c>
      <c r="B17" s="48" t="str">
        <f>IF(csv!F7="","",TRIM(csv!T7))</f>
        <v/>
      </c>
      <c r="C17" s="27" t="s">
        <v>0</v>
      </c>
      <c r="D17" s="27" t="str">
        <f>IF(csv!F7="","",TRIM(csv!F7))</f>
        <v/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/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3"/>
        <v/>
      </c>
      <c r="P17" s="43"/>
      <c r="Q17" s="48" t="str">
        <f t="shared" si="14"/>
        <v/>
      </c>
      <c r="R17" s="69" t="str">
        <f>IF(Q17="","",IF(COUNTIF(Q$12:Q16,Q17)=0,R16+1,R16))</f>
        <v/>
      </c>
      <c r="S17" s="69" t="str">
        <f t="shared" si="15"/>
        <v/>
      </c>
      <c r="T17" s="69" t="str">
        <f t="shared" si="16"/>
        <v/>
      </c>
      <c r="U17" s="62" t="str">
        <f t="shared" si="17"/>
        <v/>
      </c>
      <c r="V17" s="43" t="s">
        <v>0</v>
      </c>
      <c r="W17" s="209" t="str">
        <f t="shared" si="18"/>
        <v/>
      </c>
      <c r="X17" s="259" t="str">
        <f t="shared" si="19"/>
        <v/>
      </c>
      <c r="Y17" s="210" t="str">
        <f t="shared" si="0"/>
        <v/>
      </c>
      <c r="Z17" s="43" t="s">
        <v>0</v>
      </c>
      <c r="AA17" s="48" t="str">
        <f t="shared" si="20"/>
        <v/>
      </c>
      <c r="AB17" s="69" t="str">
        <f t="shared" si="21"/>
        <v/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/>
      </c>
      <c r="AK17" s="150" t="str">
        <f t="shared" si="25"/>
        <v/>
      </c>
      <c r="AL17" s="43"/>
      <c r="AM17" s="48" t="str">
        <f t="shared" si="26"/>
        <v/>
      </c>
      <c r="AN17" s="27" t="str">
        <f t="shared" si="27"/>
        <v/>
      </c>
      <c r="AO17" s="69" t="str">
        <f t="shared" si="28"/>
        <v/>
      </c>
      <c r="AP17" s="69" t="str">
        <f t="shared" si="29"/>
        <v/>
      </c>
      <c r="AQ17" s="27" t="str">
        <f t="shared" si="30"/>
        <v/>
      </c>
      <c r="AR17" s="62" t="str">
        <f t="shared" si="31"/>
        <v/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/>
      </c>
      <c r="CP17" s="69" t="str">
        <f t="shared" si="53"/>
        <v/>
      </c>
      <c r="CQ17" s="216" t="str">
        <f t="shared" si="54"/>
        <v/>
      </c>
      <c r="CR17" s="217" t="str">
        <f t="shared" si="4"/>
        <v/>
      </c>
      <c r="CS17" s="150" t="str">
        <f t="shared" si="5"/>
        <v/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/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/>
      </c>
      <c r="DI17" s="49" t="str">
        <f t="shared" si="60"/>
        <v/>
      </c>
      <c r="DJ17" s="43" t="s">
        <v>0</v>
      </c>
      <c r="DK17" s="48" t="str">
        <f t="shared" si="61"/>
        <v/>
      </c>
      <c r="DL17" s="49" t="str">
        <f t="shared" si="62"/>
        <v/>
      </c>
      <c r="DM17" s="43" t="s">
        <v>0</v>
      </c>
      <c r="DN17" s="48" t="str">
        <f t="shared" si="63"/>
        <v/>
      </c>
      <c r="DO17" s="49" t="str">
        <f t="shared" si="64"/>
        <v/>
      </c>
      <c r="DP17" s="43" t="s">
        <v>0</v>
      </c>
      <c r="DQ17" s="54" t="str">
        <f t="shared" si="65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6"/>
        <v/>
      </c>
      <c r="DU17" s="69" t="str">
        <f t="shared" si="9"/>
        <v/>
      </c>
      <c r="DV17" s="69" t="str">
        <f t="shared" si="67"/>
        <v/>
      </c>
      <c r="DW17" s="69" t="str">
        <f t="shared" si="68"/>
        <v/>
      </c>
      <c r="DX17" s="62" t="str">
        <f t="shared" si="69"/>
        <v/>
      </c>
      <c r="DY17" s="43" t="s">
        <v>0</v>
      </c>
      <c r="DZ17" s="54" t="str">
        <f>IF(AN17="","",MAX(DZ$12:DZ16)+1)</f>
        <v/>
      </c>
      <c r="EA17" s="69" t="str">
        <f t="shared" si="70"/>
        <v/>
      </c>
      <c r="EB17" s="69" t="str">
        <f t="shared" si="71"/>
        <v/>
      </c>
      <c r="EC17" s="69" t="str">
        <f t="shared" si="72"/>
        <v/>
      </c>
      <c r="ED17" s="69" t="str">
        <f t="shared" si="73"/>
        <v/>
      </c>
      <c r="EE17" s="69" t="str">
        <f t="shared" si="10"/>
        <v/>
      </c>
      <c r="EF17" s="69" t="str">
        <f t="shared" si="74"/>
        <v/>
      </c>
      <c r="EG17" s="69" t="str">
        <f t="shared" si="75"/>
        <v/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/>
      </c>
      <c r="EM17" s="43" t="s">
        <v>0</v>
      </c>
      <c r="EN17" s="16" t="str">
        <f t="shared" si="12"/>
        <v/>
      </c>
      <c r="EO17" s="43" t="s">
        <v>0</v>
      </c>
      <c r="EP17" s="167" t="str">
        <f t="shared" si="79"/>
        <v/>
      </c>
      <c r="EQ17" s="43" t="s">
        <v>0</v>
      </c>
      <c r="ER17" s="304" t="s">
        <v>212</v>
      </c>
      <c r="ES17" s="305"/>
      <c r="ET17" s="305"/>
      <c r="EU17" s="305"/>
      <c r="EV17" s="305"/>
      <c r="EW17" s="305"/>
      <c r="EX17" s="305"/>
      <c r="EY17" s="305"/>
      <c r="EZ17" s="305"/>
      <c r="FA17" s="305"/>
      <c r="FB17" s="305"/>
      <c r="FC17" s="306"/>
    </row>
    <row r="18" spans="1:159" x14ac:dyDescent="0.25">
      <c r="A18" t="s">
        <v>0</v>
      </c>
      <c r="B18" s="48" t="str">
        <f>IF(csv!F8="","",TRIM(csv!T8))</f>
        <v/>
      </c>
      <c r="C18" s="27" t="s">
        <v>0</v>
      </c>
      <c r="D18" s="27" t="str">
        <f>IF(csv!F8="","",TRIM(csv!F8))</f>
        <v/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/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3"/>
        <v/>
      </c>
      <c r="P18" s="43"/>
      <c r="Q18" s="48" t="str">
        <f t="shared" si="14"/>
        <v/>
      </c>
      <c r="R18" s="69" t="str">
        <f>IF(Q18="","",IF(COUNTIF(Q$12:Q17,Q18)=0,R17+1,R17))</f>
        <v/>
      </c>
      <c r="S18" s="69" t="str">
        <f t="shared" si="15"/>
        <v/>
      </c>
      <c r="T18" s="69" t="str">
        <f t="shared" si="16"/>
        <v/>
      </c>
      <c r="U18" s="62" t="str">
        <f t="shared" si="17"/>
        <v/>
      </c>
      <c r="V18" s="43" t="s">
        <v>0</v>
      </c>
      <c r="W18" s="209" t="str">
        <f t="shared" si="18"/>
        <v/>
      </c>
      <c r="X18" s="259" t="str">
        <f t="shared" si="19"/>
        <v/>
      </c>
      <c r="Y18" s="210" t="str">
        <f t="shared" si="0"/>
        <v/>
      </c>
      <c r="Z18" s="43" t="s">
        <v>0</v>
      </c>
      <c r="AA18" s="48" t="str">
        <f t="shared" si="20"/>
        <v/>
      </c>
      <c r="AB18" s="69" t="str">
        <f t="shared" si="21"/>
        <v/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/>
      </c>
      <c r="AK18" s="150" t="str">
        <f t="shared" si="25"/>
        <v/>
      </c>
      <c r="AL18" s="43"/>
      <c r="AM18" s="48" t="str">
        <f t="shared" si="26"/>
        <v/>
      </c>
      <c r="AN18" s="27" t="str">
        <f t="shared" si="27"/>
        <v/>
      </c>
      <c r="AO18" s="69" t="str">
        <f t="shared" si="28"/>
        <v/>
      </c>
      <c r="AP18" s="69" t="str">
        <f t="shared" si="29"/>
        <v/>
      </c>
      <c r="AQ18" s="27" t="str">
        <f t="shared" si="30"/>
        <v/>
      </c>
      <c r="AR18" s="62" t="str">
        <f t="shared" si="31"/>
        <v/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/>
      </c>
      <c r="BI18" s="27" t="str">
        <f t="shared" si="37"/>
        <v/>
      </c>
      <c r="BJ18" s="69" t="str">
        <f t="shared" si="38"/>
        <v/>
      </c>
      <c r="BK18" s="49" t="str">
        <f t="shared" si="39"/>
        <v/>
      </c>
      <c r="BL18" s="43" t="s">
        <v>0</v>
      </c>
      <c r="BM18" s="48" t="str">
        <f t="shared" si="40"/>
        <v/>
      </c>
      <c r="BN18" s="27" t="str">
        <f t="shared" si="41"/>
        <v/>
      </c>
      <c r="BO18" s="69" t="str">
        <f t="shared" si="42"/>
        <v/>
      </c>
      <c r="BP18" s="69" t="str">
        <f t="shared" si="2"/>
        <v/>
      </c>
      <c r="BQ18" s="27" t="str">
        <f t="shared" si="3"/>
        <v/>
      </c>
      <c r="BR18" s="27" t="str" cm="1">
        <f t="array" ref="BR18">IFERROR(""&amp;INDEX(regNatjecatelj_klub,DI18),"")</f>
        <v/>
      </c>
      <c r="BS18" s="82" t="str">
        <f t="shared" si="43"/>
        <v/>
      </c>
      <c r="BT18" s="62" t="str">
        <f t="shared" si="44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/>
      </c>
      <c r="CP18" s="69" t="str">
        <f t="shared" si="53"/>
        <v/>
      </c>
      <c r="CQ18" s="216" t="str">
        <f t="shared" si="54"/>
        <v/>
      </c>
      <c r="CR18" s="217" t="str">
        <f t="shared" si="4"/>
        <v/>
      </c>
      <c r="CS18" s="150" t="str">
        <f t="shared" si="5"/>
        <v/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/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/>
      </c>
      <c r="DI18" s="49" t="str">
        <f t="shared" si="60"/>
        <v/>
      </c>
      <c r="DJ18" s="43" t="s">
        <v>0</v>
      </c>
      <c r="DK18" s="48" t="str">
        <f t="shared" si="61"/>
        <v/>
      </c>
      <c r="DL18" s="49" t="str">
        <f t="shared" si="62"/>
        <v/>
      </c>
      <c r="DM18" s="43" t="s">
        <v>0</v>
      </c>
      <c r="DN18" s="48" t="str">
        <f t="shared" si="63"/>
        <v/>
      </c>
      <c r="DO18" s="49" t="str">
        <f t="shared" si="64"/>
        <v/>
      </c>
      <c r="DP18" s="43" t="s">
        <v>0</v>
      </c>
      <c r="DQ18" s="54" t="str">
        <f t="shared" si="65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6"/>
        <v/>
      </c>
      <c r="DU18" s="69" t="str">
        <f t="shared" si="9"/>
        <v/>
      </c>
      <c r="DV18" s="69" t="str">
        <f t="shared" si="67"/>
        <v/>
      </c>
      <c r="DW18" s="69" t="str">
        <f t="shared" si="68"/>
        <v/>
      </c>
      <c r="DX18" s="62" t="str">
        <f t="shared" si="69"/>
        <v/>
      </c>
      <c r="DY18" s="43" t="s">
        <v>0</v>
      </c>
      <c r="DZ18" s="54" t="str">
        <f>IF(AN18="","",MAX(DZ$12:DZ17)+1)</f>
        <v/>
      </c>
      <c r="EA18" s="69" t="str">
        <f t="shared" si="70"/>
        <v/>
      </c>
      <c r="EB18" s="69" t="str">
        <f t="shared" si="71"/>
        <v/>
      </c>
      <c r="EC18" s="69" t="str">
        <f t="shared" si="72"/>
        <v/>
      </c>
      <c r="ED18" s="69" t="str">
        <f t="shared" si="73"/>
        <v/>
      </c>
      <c r="EE18" s="69" t="str">
        <f t="shared" si="10"/>
        <v/>
      </c>
      <c r="EF18" s="69" t="str">
        <f t="shared" si="74"/>
        <v/>
      </c>
      <c r="EG18" s="69" t="str">
        <f t="shared" si="75"/>
        <v/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/>
      </c>
      <c r="EM18" s="43" t="s">
        <v>0</v>
      </c>
      <c r="EN18" s="16" t="str">
        <f t="shared" si="12"/>
        <v/>
      </c>
      <c r="EO18" s="43" t="s">
        <v>0</v>
      </c>
      <c r="EP18" s="167" t="str">
        <f t="shared" si="79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/>
      </c>
      <c r="C19" s="27" t="s">
        <v>0</v>
      </c>
      <c r="D19" s="27" t="str">
        <f>IF(csv!F9="","",TRIM(csv!F9))</f>
        <v/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/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3"/>
        <v/>
      </c>
      <c r="P19" s="43"/>
      <c r="Q19" s="48" t="str">
        <f t="shared" si="14"/>
        <v/>
      </c>
      <c r="R19" s="69" t="str">
        <f>IF(Q19="","",IF(COUNTIF(Q$12:Q18,Q19)=0,R18+1,R18))</f>
        <v/>
      </c>
      <c r="S19" s="69" t="str">
        <f t="shared" si="15"/>
        <v/>
      </c>
      <c r="T19" s="69" t="str">
        <f t="shared" si="16"/>
        <v/>
      </c>
      <c r="U19" s="62" t="str">
        <f t="shared" si="17"/>
        <v/>
      </c>
      <c r="V19" s="43" t="s">
        <v>0</v>
      </c>
      <c r="W19" s="209" t="str">
        <f t="shared" si="18"/>
        <v/>
      </c>
      <c r="X19" s="259" t="str">
        <f t="shared" si="19"/>
        <v/>
      </c>
      <c r="Y19" s="210" t="str">
        <f t="shared" si="0"/>
        <v/>
      </c>
      <c r="Z19" s="43" t="s">
        <v>0</v>
      </c>
      <c r="AA19" s="48" t="str">
        <f t="shared" si="20"/>
        <v/>
      </c>
      <c r="AB19" s="69" t="str">
        <f t="shared" si="21"/>
        <v/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/>
      </c>
      <c r="AK19" s="150" t="str">
        <f t="shared" si="25"/>
        <v/>
      </c>
      <c r="AL19" s="43"/>
      <c r="AM19" s="48" t="str">
        <f t="shared" si="26"/>
        <v/>
      </c>
      <c r="AN19" s="245" t="str">
        <f t="shared" si="27"/>
        <v/>
      </c>
      <c r="AO19" s="69" t="str">
        <f t="shared" si="28"/>
        <v/>
      </c>
      <c r="AP19" s="69" t="str">
        <f t="shared" si="29"/>
        <v/>
      </c>
      <c r="AQ19" s="27" t="str">
        <f t="shared" si="30"/>
        <v/>
      </c>
      <c r="AR19" s="62" t="str">
        <f t="shared" si="31"/>
        <v/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/>
      </c>
      <c r="CP19" s="69" t="str">
        <f t="shared" si="53"/>
        <v/>
      </c>
      <c r="CQ19" s="216" t="str">
        <f t="shared" si="54"/>
        <v/>
      </c>
      <c r="CR19" s="217" t="str">
        <f t="shared" si="4"/>
        <v/>
      </c>
      <c r="CS19" s="150" t="str">
        <f t="shared" si="5"/>
        <v/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/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/>
      </c>
      <c r="DI19" s="49" t="str">
        <f t="shared" si="60"/>
        <v/>
      </c>
      <c r="DJ19" s="43" t="s">
        <v>0</v>
      </c>
      <c r="DK19" s="48" t="str">
        <f t="shared" si="61"/>
        <v/>
      </c>
      <c r="DL19" s="49" t="str">
        <f t="shared" si="62"/>
        <v/>
      </c>
      <c r="DM19" s="43" t="s">
        <v>0</v>
      </c>
      <c r="DN19" s="48" t="str">
        <f t="shared" si="63"/>
        <v/>
      </c>
      <c r="DO19" s="49" t="str">
        <f t="shared" si="64"/>
        <v/>
      </c>
      <c r="DP19" s="43" t="s">
        <v>0</v>
      </c>
      <c r="DQ19" s="54" t="str">
        <f t="shared" si="65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6"/>
        <v/>
      </c>
      <c r="DU19" s="69" t="str">
        <f t="shared" si="9"/>
        <v/>
      </c>
      <c r="DV19" s="69" t="str">
        <f t="shared" si="67"/>
        <v/>
      </c>
      <c r="DW19" s="69" t="str">
        <f t="shared" si="68"/>
        <v/>
      </c>
      <c r="DX19" s="62" t="str">
        <f t="shared" si="69"/>
        <v/>
      </c>
      <c r="DY19" s="43" t="s">
        <v>0</v>
      </c>
      <c r="DZ19" s="54" t="str">
        <f>IF(AN19="","",MAX(DZ$12:DZ18)+1)</f>
        <v/>
      </c>
      <c r="EA19" s="69" t="str">
        <f t="shared" si="70"/>
        <v/>
      </c>
      <c r="EB19" s="69" t="str">
        <f t="shared" si="71"/>
        <v/>
      </c>
      <c r="EC19" s="69" t="str">
        <f t="shared" si="72"/>
        <v/>
      </c>
      <c r="ED19" s="69" t="str">
        <f t="shared" si="73"/>
        <v/>
      </c>
      <c r="EE19" s="69" t="str">
        <f t="shared" si="10"/>
        <v/>
      </c>
      <c r="EF19" s="69" t="str">
        <f t="shared" si="74"/>
        <v/>
      </c>
      <c r="EG19" s="69" t="str">
        <f t="shared" si="75"/>
        <v/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/>
      </c>
      <c r="EM19" s="43" t="s">
        <v>0</v>
      </c>
      <c r="EN19" s="16" t="str">
        <f t="shared" si="12"/>
        <v/>
      </c>
      <c r="EO19" s="43" t="s">
        <v>0</v>
      </c>
      <c r="EP19" s="167" t="str">
        <f t="shared" si="79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/>
      </c>
      <c r="C20" s="27" t="s">
        <v>0</v>
      </c>
      <c r="D20" s="27" t="str">
        <f>IF(csv!F10="","",TRIM(csv!F10))</f>
        <v/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/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3"/>
        <v/>
      </c>
      <c r="P20" s="43"/>
      <c r="Q20" s="48" t="str">
        <f t="shared" si="14"/>
        <v/>
      </c>
      <c r="R20" s="69" t="str">
        <f>IF(Q20="","",IF(COUNTIF(Q$12:Q19,Q20)=0,R19+1,R19))</f>
        <v/>
      </c>
      <c r="S20" s="69" t="str">
        <f t="shared" si="15"/>
        <v/>
      </c>
      <c r="T20" s="69" t="str">
        <f t="shared" si="16"/>
        <v/>
      </c>
      <c r="U20" s="62" t="str">
        <f t="shared" si="17"/>
        <v/>
      </c>
      <c r="V20" s="43" t="s">
        <v>0</v>
      </c>
      <c r="W20" s="209" t="str">
        <f t="shared" si="18"/>
        <v/>
      </c>
      <c r="X20" s="259" t="str">
        <f t="shared" si="19"/>
        <v/>
      </c>
      <c r="Y20" s="210" t="str">
        <f t="shared" si="0"/>
        <v/>
      </c>
      <c r="Z20" s="43" t="s">
        <v>0</v>
      </c>
      <c r="AA20" s="48" t="str">
        <f t="shared" si="20"/>
        <v/>
      </c>
      <c r="AB20" s="69" t="str">
        <f t="shared" si="21"/>
        <v/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/>
      </c>
      <c r="CQ20" s="216" t="str">
        <f t="shared" si="54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/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/>
      </c>
      <c r="DI20" s="49" t="str">
        <f t="shared" si="60"/>
        <v/>
      </c>
      <c r="DJ20" s="43" t="s">
        <v>0</v>
      </c>
      <c r="DK20" s="48" t="str">
        <f t="shared" si="61"/>
        <v/>
      </c>
      <c r="DL20" s="49" t="str">
        <f t="shared" si="62"/>
        <v/>
      </c>
      <c r="DM20" s="43" t="s">
        <v>0</v>
      </c>
      <c r="DN20" s="48" t="str">
        <f t="shared" si="63"/>
        <v/>
      </c>
      <c r="DO20" s="49" t="str">
        <f t="shared" si="64"/>
        <v/>
      </c>
      <c r="DP20" s="43" t="s">
        <v>0</v>
      </c>
      <c r="DQ20" s="54" t="str">
        <f t="shared" si="65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6"/>
        <v/>
      </c>
      <c r="DU20" s="69" t="str">
        <f t="shared" si="9"/>
        <v/>
      </c>
      <c r="DV20" s="69" t="str">
        <f t="shared" si="67"/>
        <v/>
      </c>
      <c r="DW20" s="69" t="str">
        <f t="shared" si="68"/>
        <v/>
      </c>
      <c r="DX20" s="62" t="str">
        <f t="shared" si="69"/>
        <v/>
      </c>
      <c r="DY20" s="43" t="s">
        <v>0</v>
      </c>
      <c r="DZ20" s="54" t="str">
        <f>IF(AN20="","",MAX(DZ$12:DZ19)+1)</f>
        <v/>
      </c>
      <c r="EA20" s="69" t="str">
        <f t="shared" si="70"/>
        <v/>
      </c>
      <c r="EB20" s="69" t="str">
        <f t="shared" si="71"/>
        <v/>
      </c>
      <c r="EC20" s="69" t="str">
        <f t="shared" si="72"/>
        <v/>
      </c>
      <c r="ED20" s="69" t="str">
        <f t="shared" si="73"/>
        <v/>
      </c>
      <c r="EE20" s="69" t="str">
        <f t="shared" si="10"/>
        <v/>
      </c>
      <c r="EF20" s="69" t="str">
        <f t="shared" si="74"/>
        <v/>
      </c>
      <c r="EG20" s="69" t="str">
        <f t="shared" si="75"/>
        <v/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/>
      </c>
      <c r="EM20" s="43" t="s">
        <v>0</v>
      </c>
      <c r="EN20" s="16" t="str">
        <f t="shared" si="12"/>
        <v/>
      </c>
      <c r="EO20" s="43" t="s">
        <v>0</v>
      </c>
      <c r="EP20" s="167" t="str">
        <f t="shared" si="79"/>
        <v/>
      </c>
      <c r="EQ20" s="43" t="s">
        <v>0</v>
      </c>
      <c r="ER20" s="304" t="s">
        <v>217</v>
      </c>
      <c r="ES20" s="305"/>
      <c r="ET20" s="305"/>
      <c r="EU20" s="305"/>
      <c r="EV20" s="305"/>
      <c r="EW20" s="305"/>
      <c r="EX20" s="305"/>
      <c r="EY20" s="305"/>
      <c r="EZ20" s="305"/>
      <c r="FA20" s="305"/>
      <c r="FB20" s="305"/>
      <c r="FC20" s="306"/>
    </row>
    <row r="21" spans="1:159" ht="15.75" thickBot="1" x14ac:dyDescent="0.3">
      <c r="A21" t="s">
        <v>0</v>
      </c>
      <c r="B21" s="48" t="str">
        <f>IF(csv!F11="","",TRIM(csv!T11))</f>
        <v/>
      </c>
      <c r="C21" s="27" t="s">
        <v>0</v>
      </c>
      <c r="D21" s="27" t="str">
        <f>IF(csv!F11="","",TRIM(csv!F11))</f>
        <v/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/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3"/>
        <v/>
      </c>
      <c r="P21" s="43"/>
      <c r="Q21" s="48" t="str">
        <f t="shared" si="14"/>
        <v/>
      </c>
      <c r="R21" s="69" t="str">
        <f>IF(Q21="","",IF(COUNTIF(Q$12:Q20,Q21)=0,R20+1,R20))</f>
        <v/>
      </c>
      <c r="S21" s="69" t="str">
        <f t="shared" si="15"/>
        <v/>
      </c>
      <c r="T21" s="69" t="str">
        <f t="shared" si="16"/>
        <v/>
      </c>
      <c r="U21" s="62" t="str">
        <f t="shared" si="17"/>
        <v/>
      </c>
      <c r="V21" s="43" t="s">
        <v>0</v>
      </c>
      <c r="W21" s="209" t="str">
        <f t="shared" si="18"/>
        <v/>
      </c>
      <c r="X21" s="259" t="str">
        <f t="shared" si="19"/>
        <v/>
      </c>
      <c r="Y21" s="210" t="str">
        <f t="shared" si="0"/>
        <v/>
      </c>
      <c r="Z21" s="43" t="s">
        <v>0</v>
      </c>
      <c r="AA21" s="48" t="str">
        <f t="shared" si="20"/>
        <v/>
      </c>
      <c r="AB21" s="69" t="str">
        <f t="shared" si="21"/>
        <v/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/>
      </c>
      <c r="AK21" s="150" t="str">
        <f t="shared" si="25"/>
        <v/>
      </c>
      <c r="AL21" s="43"/>
      <c r="AM21" s="48" t="str">
        <f t="shared" si="26"/>
        <v/>
      </c>
      <c r="AN21" s="246" t="str">
        <f t="shared" si="27"/>
        <v/>
      </c>
      <c r="AO21" s="69" t="str">
        <f t="shared" si="28"/>
        <v/>
      </c>
      <c r="AP21" s="69" t="str">
        <f t="shared" si="29"/>
        <v/>
      </c>
      <c r="AQ21" s="27" t="str">
        <f t="shared" si="30"/>
        <v/>
      </c>
      <c r="AR21" s="62" t="str">
        <f t="shared" si="31"/>
        <v/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/>
      </c>
      <c r="CP21" s="69" t="str">
        <f t="shared" si="53"/>
        <v/>
      </c>
      <c r="CQ21" s="216" t="str">
        <f t="shared" si="54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/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9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10"/>
        <v/>
      </c>
      <c r="EF21" s="69" t="str">
        <f t="shared" si="74"/>
        <v/>
      </c>
      <c r="EG21" s="69" t="str">
        <f t="shared" si="75"/>
        <v/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2"/>
        <v/>
      </c>
      <c r="EO21" s="43" t="s">
        <v>0</v>
      </c>
      <c r="EP21" s="167" t="str">
        <f t="shared" si="79"/>
        <v/>
      </c>
      <c r="EQ21" s="43" t="s">
        <v>0</v>
      </c>
      <c r="ER21" s="304" t="s">
        <v>218</v>
      </c>
      <c r="ES21" s="305"/>
      <c r="ET21" s="305"/>
      <c r="EU21" s="305"/>
      <c r="EV21" s="305"/>
      <c r="EW21" s="305"/>
      <c r="EX21" s="305"/>
      <c r="EY21" s="305"/>
      <c r="EZ21" s="305"/>
      <c r="FA21" s="305"/>
      <c r="FB21" s="305"/>
      <c r="FC21" s="306"/>
    </row>
    <row r="22" spans="1:159" ht="15.75" thickBot="1" x14ac:dyDescent="0.3">
      <c r="A22" t="s">
        <v>0</v>
      </c>
      <c r="B22" s="48" t="str">
        <f>IF(csv!F12="","",TRIM(csv!T12))</f>
        <v/>
      </c>
      <c r="C22" s="27" t="s">
        <v>0</v>
      </c>
      <c r="D22" s="27" t="str">
        <f>IF(csv!F12="","",TRIM(csv!F12))</f>
        <v/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/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3"/>
        <v/>
      </c>
      <c r="P22" s="43"/>
      <c r="Q22" s="48" t="str">
        <f t="shared" si="14"/>
        <v/>
      </c>
      <c r="R22" s="69" t="str">
        <f>IF(Q22="","",IF(COUNTIF(Q$12:Q21,Q22)=0,R21+1,R21))</f>
        <v/>
      </c>
      <c r="S22" s="69" t="str">
        <f t="shared" si="15"/>
        <v/>
      </c>
      <c r="T22" s="69" t="str">
        <f t="shared" si="16"/>
        <v/>
      </c>
      <c r="U22" s="62" t="str">
        <f t="shared" si="17"/>
        <v/>
      </c>
      <c r="V22" s="43" t="s">
        <v>0</v>
      </c>
      <c r="W22" s="209" t="str">
        <f t="shared" si="18"/>
        <v/>
      </c>
      <c r="X22" s="259" t="str">
        <f t="shared" si="19"/>
        <v/>
      </c>
      <c r="Y22" s="210" t="str">
        <f t="shared" si="0"/>
        <v/>
      </c>
      <c r="Z22" s="43" t="s">
        <v>0</v>
      </c>
      <c r="AA22" s="48" t="str">
        <f t="shared" si="20"/>
        <v/>
      </c>
      <c r="AB22" s="69" t="str">
        <f t="shared" si="21"/>
        <v/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/>
      </c>
      <c r="AK22" s="150" t="str">
        <f t="shared" si="25"/>
        <v/>
      </c>
      <c r="AL22" s="43"/>
      <c r="AM22" s="48" t="str">
        <f t="shared" si="26"/>
        <v/>
      </c>
      <c r="AN22" s="27" t="str">
        <f t="shared" si="27"/>
        <v/>
      </c>
      <c r="AO22" s="69" t="str">
        <f t="shared" si="28"/>
        <v/>
      </c>
      <c r="AP22" s="69" t="str">
        <f t="shared" si="29"/>
        <v/>
      </c>
      <c r="AQ22" s="27" t="str">
        <f t="shared" si="30"/>
        <v/>
      </c>
      <c r="AR22" s="62" t="str">
        <f t="shared" si="31"/>
        <v/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/>
      </c>
      <c r="BI22" s="27" t="str">
        <f t="shared" si="37"/>
        <v/>
      </c>
      <c r="BJ22" s="69" t="str">
        <f t="shared" si="38"/>
        <v/>
      </c>
      <c r="BK22" s="49" t="str">
        <f t="shared" si="39"/>
        <v/>
      </c>
      <c r="BL22" s="43" t="s">
        <v>0</v>
      </c>
      <c r="BM22" s="48" t="str">
        <f t="shared" si="40"/>
        <v/>
      </c>
      <c r="BN22" s="27" t="str">
        <f t="shared" si="41"/>
        <v/>
      </c>
      <c r="BO22" s="69" t="str">
        <f t="shared" si="42"/>
        <v/>
      </c>
      <c r="BP22" s="69" t="str">
        <f t="shared" si="2"/>
        <v/>
      </c>
      <c r="BQ22" s="27" t="str">
        <f t="shared" si="3"/>
        <v/>
      </c>
      <c r="BR22" s="27" t="str" cm="1">
        <f t="array" ref="BR22">IFERROR(""&amp;INDEX(regNatjecatelj_klub,DI22),"")</f>
        <v/>
      </c>
      <c r="BS22" s="82" t="str">
        <f t="shared" si="43"/>
        <v/>
      </c>
      <c r="BT22" s="62" t="str">
        <f t="shared" si="44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/>
      </c>
      <c r="CP22" s="69" t="str">
        <f t="shared" si="53"/>
        <v/>
      </c>
      <c r="CQ22" s="216" t="str">
        <f t="shared" si="54"/>
        <v/>
      </c>
      <c r="CR22" s="217" t="str">
        <f t="shared" si="4"/>
        <v/>
      </c>
      <c r="CS22" s="150" t="str">
        <f t="shared" si="5"/>
        <v/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/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/>
      </c>
      <c r="DI22" s="49" t="str">
        <f t="shared" si="60"/>
        <v/>
      </c>
      <c r="DJ22" s="43" t="s">
        <v>0</v>
      </c>
      <c r="DK22" s="48" t="str">
        <f t="shared" si="61"/>
        <v/>
      </c>
      <c r="DL22" s="49" t="str">
        <f t="shared" si="62"/>
        <v/>
      </c>
      <c r="DM22" s="43" t="s">
        <v>0</v>
      </c>
      <c r="DN22" s="48" t="str">
        <f t="shared" si="63"/>
        <v/>
      </c>
      <c r="DO22" s="49" t="str">
        <f t="shared" si="64"/>
        <v/>
      </c>
      <c r="DP22" s="43" t="s">
        <v>0</v>
      </c>
      <c r="DQ22" s="54" t="str">
        <f t="shared" si="65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6"/>
        <v/>
      </c>
      <c r="DU22" s="69" t="str">
        <f t="shared" si="9"/>
        <v/>
      </c>
      <c r="DV22" s="69" t="str">
        <f t="shared" si="67"/>
        <v/>
      </c>
      <c r="DW22" s="69" t="str">
        <f t="shared" si="68"/>
        <v/>
      </c>
      <c r="DX22" s="62" t="str">
        <f t="shared" si="69"/>
        <v/>
      </c>
      <c r="DY22" s="43" t="s">
        <v>0</v>
      </c>
      <c r="DZ22" s="54" t="str">
        <f>IF(AN22="","",MAX(DZ$12:DZ21)+1)</f>
        <v/>
      </c>
      <c r="EA22" s="69" t="str">
        <f t="shared" si="70"/>
        <v/>
      </c>
      <c r="EB22" s="69" t="str">
        <f t="shared" si="71"/>
        <v/>
      </c>
      <c r="EC22" s="69" t="str">
        <f t="shared" si="72"/>
        <v/>
      </c>
      <c r="ED22" s="69" t="str">
        <f t="shared" si="73"/>
        <v/>
      </c>
      <c r="EE22" s="69" t="str">
        <f t="shared" si="10"/>
        <v/>
      </c>
      <c r="EF22" s="69" t="str">
        <f t="shared" si="74"/>
        <v/>
      </c>
      <c r="EG22" s="69" t="str">
        <f t="shared" si="75"/>
        <v/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/>
      </c>
      <c r="EM22" s="43" t="s">
        <v>0</v>
      </c>
      <c r="EN22" s="16" t="str">
        <f t="shared" si="12"/>
        <v/>
      </c>
      <c r="EO22" s="43" t="s">
        <v>0</v>
      </c>
      <c r="EP22" s="167" t="str">
        <f t="shared" si="79"/>
        <v/>
      </c>
      <c r="EQ22" s="43" t="s">
        <v>0</v>
      </c>
      <c r="ER22" s="304" t="s">
        <v>220</v>
      </c>
      <c r="ES22" s="305"/>
      <c r="ET22" s="305"/>
      <c r="EU22" s="305"/>
      <c r="EV22" s="305"/>
      <c r="EW22" s="305"/>
      <c r="EX22" s="305"/>
      <c r="EY22" s="305"/>
      <c r="EZ22" s="305"/>
      <c r="FA22" s="305"/>
      <c r="FB22" s="305"/>
      <c r="FC22" s="306"/>
    </row>
    <row r="23" spans="1:159" ht="15.75" thickBot="1" x14ac:dyDescent="0.3">
      <c r="A23" t="s">
        <v>0</v>
      </c>
      <c r="B23" s="48" t="str">
        <f>IF(csv!F13="","",TRIM(csv!T13))</f>
        <v/>
      </c>
      <c r="C23" s="27" t="s">
        <v>0</v>
      </c>
      <c r="D23" s="27" t="str">
        <f>IF(csv!F13="","",TRIM(csv!F13))</f>
        <v/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/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3"/>
        <v/>
      </c>
      <c r="P23" s="43"/>
      <c r="Q23" s="48" t="str">
        <f t="shared" si="14"/>
        <v/>
      </c>
      <c r="R23" s="69" t="str">
        <f>IF(Q23="","",IF(COUNTIF(Q$12:Q22,Q23)=0,R22+1,R22))</f>
        <v/>
      </c>
      <c r="S23" s="69" t="str">
        <f t="shared" si="15"/>
        <v/>
      </c>
      <c r="T23" s="69" t="str">
        <f t="shared" si="16"/>
        <v/>
      </c>
      <c r="U23" s="62" t="str">
        <f t="shared" si="17"/>
        <v/>
      </c>
      <c r="V23" s="43" t="s">
        <v>0</v>
      </c>
      <c r="W23" s="209" t="str">
        <f t="shared" si="18"/>
        <v/>
      </c>
      <c r="X23" s="259" t="str">
        <f t="shared" si="19"/>
        <v/>
      </c>
      <c r="Y23" s="210" t="str">
        <f t="shared" si="0"/>
        <v/>
      </c>
      <c r="Z23" s="43" t="s">
        <v>0</v>
      </c>
      <c r="AA23" s="48" t="str">
        <f t="shared" si="20"/>
        <v/>
      </c>
      <c r="AB23" s="69" t="str">
        <f t="shared" si="21"/>
        <v/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/>
      </c>
      <c r="AK23" s="150" t="str">
        <f t="shared" si="25"/>
        <v/>
      </c>
      <c r="AL23" s="43"/>
      <c r="AM23" s="48" t="str">
        <f t="shared" si="26"/>
        <v/>
      </c>
      <c r="AN23" s="27" t="str">
        <f t="shared" si="27"/>
        <v/>
      </c>
      <c r="AO23" s="69" t="str">
        <f t="shared" si="28"/>
        <v/>
      </c>
      <c r="AP23" s="69" t="str">
        <f t="shared" si="29"/>
        <v/>
      </c>
      <c r="AQ23" s="27" t="str">
        <f t="shared" si="30"/>
        <v/>
      </c>
      <c r="AR23" s="62" t="str">
        <f t="shared" si="31"/>
        <v/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/>
      </c>
      <c r="BI23" s="27" t="str">
        <f t="shared" si="37"/>
        <v/>
      </c>
      <c r="BJ23" s="69" t="str">
        <f t="shared" si="38"/>
        <v/>
      </c>
      <c r="BK23" s="49" t="str">
        <f t="shared" si="39"/>
        <v/>
      </c>
      <c r="BL23" s="43" t="s">
        <v>0</v>
      </c>
      <c r="BM23" s="48" t="str">
        <f t="shared" si="40"/>
        <v/>
      </c>
      <c r="BN23" s="27" t="str">
        <f t="shared" si="41"/>
        <v/>
      </c>
      <c r="BO23" s="69" t="str">
        <f t="shared" si="42"/>
        <v/>
      </c>
      <c r="BP23" s="69" t="str">
        <f t="shared" si="2"/>
        <v/>
      </c>
      <c r="BQ23" s="27" t="str">
        <f t="shared" si="3"/>
        <v/>
      </c>
      <c r="BR23" s="27" t="str" cm="1">
        <f t="array" ref="BR23">IFERROR(""&amp;INDEX(regNatjecatelj_klub,DI23),"")</f>
        <v/>
      </c>
      <c r="BS23" s="82" t="str">
        <f t="shared" si="43"/>
        <v/>
      </c>
      <c r="BT23" s="62" t="str">
        <f t="shared" si="44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/>
      </c>
      <c r="CP23" s="69" t="str">
        <f t="shared" si="53"/>
        <v/>
      </c>
      <c r="CQ23" s="216" t="str">
        <f t="shared" si="54"/>
        <v/>
      </c>
      <c r="CR23" s="217" t="str">
        <f t="shared" si="4"/>
        <v/>
      </c>
      <c r="CS23" s="150" t="str">
        <f t="shared" si="5"/>
        <v/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/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/>
      </c>
      <c r="DI23" s="49" t="str">
        <f t="shared" si="60"/>
        <v/>
      </c>
      <c r="DJ23" s="43" t="s">
        <v>0</v>
      </c>
      <c r="DK23" s="48" t="str">
        <f t="shared" si="61"/>
        <v/>
      </c>
      <c r="DL23" s="49" t="str">
        <f t="shared" si="62"/>
        <v/>
      </c>
      <c r="DM23" s="43" t="s">
        <v>0</v>
      </c>
      <c r="DN23" s="48" t="str">
        <f t="shared" si="63"/>
        <v/>
      </c>
      <c r="DO23" s="49" t="str">
        <f t="shared" si="64"/>
        <v/>
      </c>
      <c r="DP23" s="43" t="s">
        <v>0</v>
      </c>
      <c r="DQ23" s="54" t="str">
        <f t="shared" si="65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6"/>
        <v/>
      </c>
      <c r="DU23" s="69" t="str">
        <f t="shared" si="9"/>
        <v/>
      </c>
      <c r="DV23" s="69" t="str">
        <f t="shared" si="67"/>
        <v/>
      </c>
      <c r="DW23" s="69" t="str">
        <f t="shared" si="68"/>
        <v/>
      </c>
      <c r="DX23" s="62" t="str">
        <f t="shared" si="69"/>
        <v/>
      </c>
      <c r="DY23" s="43" t="s">
        <v>0</v>
      </c>
      <c r="DZ23" s="54" t="str">
        <f>IF(AN23="","",MAX(DZ$12:DZ22)+1)</f>
        <v/>
      </c>
      <c r="EA23" s="69" t="str">
        <f t="shared" si="70"/>
        <v/>
      </c>
      <c r="EB23" s="69" t="str">
        <f t="shared" si="71"/>
        <v/>
      </c>
      <c r="EC23" s="69" t="str">
        <f t="shared" si="72"/>
        <v/>
      </c>
      <c r="ED23" s="69" t="str">
        <f t="shared" si="73"/>
        <v/>
      </c>
      <c r="EE23" s="69" t="str">
        <f t="shared" si="10"/>
        <v/>
      </c>
      <c r="EF23" s="69" t="str">
        <f t="shared" si="74"/>
        <v/>
      </c>
      <c r="EG23" s="69" t="str">
        <f t="shared" si="75"/>
        <v/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/>
      </c>
      <c r="EM23" s="43" t="s">
        <v>0</v>
      </c>
      <c r="EN23" s="16" t="str">
        <f t="shared" si="12"/>
        <v/>
      </c>
      <c r="EO23" s="43" t="s">
        <v>0</v>
      </c>
      <c r="EP23" s="167" t="str">
        <f t="shared" si="79"/>
        <v/>
      </c>
      <c r="EQ23" s="43" t="s">
        <v>0</v>
      </c>
      <c r="ER23" s="304" t="s">
        <v>219</v>
      </c>
      <c r="ES23" s="305"/>
      <c r="ET23" s="305"/>
      <c r="EU23" s="305"/>
      <c r="EV23" s="305"/>
      <c r="EW23" s="305"/>
      <c r="EX23" s="305"/>
      <c r="EY23" s="305"/>
      <c r="EZ23" s="305"/>
      <c r="FA23" s="305"/>
      <c r="FB23" s="305"/>
      <c r="FC23" s="306"/>
    </row>
    <row r="24" spans="1:159" x14ac:dyDescent="0.25">
      <c r="A24" t="s">
        <v>0</v>
      </c>
      <c r="B24" s="48" t="str">
        <f>IF(csv!F14="","",TRIM(csv!T14))</f>
        <v/>
      </c>
      <c r="C24" s="27" t="s">
        <v>0</v>
      </c>
      <c r="D24" s="27" t="str">
        <f>IF(csv!F14="","",TRIM(csv!F14))</f>
        <v/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/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3"/>
        <v/>
      </c>
      <c r="P24" s="43"/>
      <c r="Q24" s="48" t="str">
        <f t="shared" si="14"/>
        <v/>
      </c>
      <c r="R24" s="69" t="str">
        <f>IF(Q24="","",IF(COUNTIF(Q$12:Q23,Q24)=0,R23+1,R23))</f>
        <v/>
      </c>
      <c r="S24" s="69" t="str">
        <f t="shared" si="15"/>
        <v/>
      </c>
      <c r="T24" s="69" t="str">
        <f t="shared" si="16"/>
        <v/>
      </c>
      <c r="U24" s="62" t="str">
        <f t="shared" si="17"/>
        <v/>
      </c>
      <c r="V24" s="43" t="s">
        <v>0</v>
      </c>
      <c r="W24" s="209" t="str">
        <f t="shared" si="18"/>
        <v/>
      </c>
      <c r="X24" s="259" t="str">
        <f t="shared" si="19"/>
        <v/>
      </c>
      <c r="Y24" s="210" t="str">
        <f t="shared" si="0"/>
        <v/>
      </c>
      <c r="Z24" s="43" t="s">
        <v>0</v>
      </c>
      <c r="AA24" s="48" t="str">
        <f t="shared" si="20"/>
        <v/>
      </c>
      <c r="AB24" s="69" t="str">
        <f t="shared" si="21"/>
        <v/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/>
      </c>
      <c r="AK24" s="150" t="str">
        <f t="shared" si="25"/>
        <v/>
      </c>
      <c r="AL24" s="43"/>
      <c r="AM24" s="48" t="str">
        <f t="shared" si="26"/>
        <v/>
      </c>
      <c r="AN24" s="27" t="str">
        <f t="shared" si="27"/>
        <v/>
      </c>
      <c r="AO24" s="69" t="str">
        <f t="shared" si="28"/>
        <v/>
      </c>
      <c r="AP24" s="69" t="str">
        <f t="shared" si="29"/>
        <v/>
      </c>
      <c r="AQ24" s="27" t="str">
        <f t="shared" si="30"/>
        <v/>
      </c>
      <c r="AR24" s="62" t="str">
        <f t="shared" si="31"/>
        <v/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/>
      </c>
      <c r="BI24" s="27" t="str">
        <f t="shared" si="37"/>
        <v/>
      </c>
      <c r="BJ24" s="69" t="str">
        <f t="shared" si="38"/>
        <v/>
      </c>
      <c r="BK24" s="49" t="str">
        <f t="shared" si="39"/>
        <v/>
      </c>
      <c r="BL24" s="43" t="s">
        <v>0</v>
      </c>
      <c r="BM24" s="48" t="str">
        <f t="shared" si="40"/>
        <v/>
      </c>
      <c r="BN24" s="27" t="str">
        <f t="shared" si="41"/>
        <v/>
      </c>
      <c r="BO24" s="69" t="str">
        <f t="shared" si="42"/>
        <v/>
      </c>
      <c r="BP24" s="69" t="str">
        <f t="shared" si="2"/>
        <v/>
      </c>
      <c r="BQ24" s="27" t="str">
        <f t="shared" si="3"/>
        <v/>
      </c>
      <c r="BR24" s="27" t="str" cm="1">
        <f t="array" ref="BR24">IFERROR(""&amp;INDEX(regNatjecatelj_klub,DI24),"")</f>
        <v/>
      </c>
      <c r="BS24" s="82" t="str">
        <f t="shared" si="43"/>
        <v/>
      </c>
      <c r="BT24" s="62" t="str">
        <f t="shared" si="44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/>
      </c>
      <c r="CP24" s="69" t="str">
        <f t="shared" si="53"/>
        <v/>
      </c>
      <c r="CQ24" s="216" t="str">
        <f t="shared" si="54"/>
        <v/>
      </c>
      <c r="CR24" s="217" t="str">
        <f t="shared" si="4"/>
        <v/>
      </c>
      <c r="CS24" s="150" t="str">
        <f t="shared" si="5"/>
        <v/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/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/>
      </c>
      <c r="DI24" s="49" t="str">
        <f t="shared" si="60"/>
        <v/>
      </c>
      <c r="DJ24" s="43" t="s">
        <v>0</v>
      </c>
      <c r="DK24" s="48" t="str">
        <f t="shared" si="61"/>
        <v/>
      </c>
      <c r="DL24" s="49" t="str">
        <f t="shared" si="62"/>
        <v/>
      </c>
      <c r="DM24" s="43" t="s">
        <v>0</v>
      </c>
      <c r="DN24" s="48" t="str">
        <f t="shared" si="63"/>
        <v/>
      </c>
      <c r="DO24" s="49" t="str">
        <f t="shared" si="64"/>
        <v/>
      </c>
      <c r="DP24" s="43" t="s">
        <v>0</v>
      </c>
      <c r="DQ24" s="54" t="str">
        <f t="shared" si="65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6"/>
        <v/>
      </c>
      <c r="DU24" s="69" t="str">
        <f t="shared" si="9"/>
        <v/>
      </c>
      <c r="DV24" s="69" t="str">
        <f t="shared" si="67"/>
        <v/>
      </c>
      <c r="DW24" s="69" t="str">
        <f t="shared" si="68"/>
        <v/>
      </c>
      <c r="DX24" s="62" t="str">
        <f t="shared" si="69"/>
        <v/>
      </c>
      <c r="DY24" s="43" t="s">
        <v>0</v>
      </c>
      <c r="DZ24" s="54" t="str">
        <f>IF(AN24="","",MAX(DZ$12:DZ23)+1)</f>
        <v/>
      </c>
      <c r="EA24" s="69" t="str">
        <f t="shared" si="70"/>
        <v/>
      </c>
      <c r="EB24" s="69" t="str">
        <f t="shared" si="71"/>
        <v/>
      </c>
      <c r="EC24" s="69" t="str">
        <f t="shared" si="72"/>
        <v/>
      </c>
      <c r="ED24" s="69" t="str">
        <f t="shared" si="73"/>
        <v/>
      </c>
      <c r="EE24" s="69" t="str">
        <f t="shared" si="10"/>
        <v/>
      </c>
      <c r="EF24" s="69" t="str">
        <f t="shared" si="74"/>
        <v/>
      </c>
      <c r="EG24" s="69" t="str">
        <f t="shared" si="75"/>
        <v/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/>
      </c>
      <c r="EM24" s="43" t="s">
        <v>0</v>
      </c>
      <c r="EN24" s="16" t="str">
        <f t="shared" si="12"/>
        <v/>
      </c>
      <c r="EO24" s="43" t="s">
        <v>0</v>
      </c>
      <c r="EP24" s="167" t="str">
        <f t="shared" si="79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/>
      </c>
      <c r="C25" s="27" t="s">
        <v>0</v>
      </c>
      <c r="D25" s="27" t="str">
        <f>IF(csv!F15="","",TRIM(csv!F15))</f>
        <v/>
      </c>
      <c r="E25" s="27" t="str">
        <f>IF(csv!E15="","",TRIM(csv!E15))</f>
        <v/>
      </c>
      <c r="F25" s="27" t="s">
        <v>0</v>
      </c>
      <c r="G25" s="69" t="str">
        <f>IF(csv!M15="","",TRIM(csv!M15))</f>
        <v/>
      </c>
      <c r="H25" s="69" t="str">
        <f>IF(csv!N15="","",TRIM(csv!N15))</f>
        <v/>
      </c>
      <c r="I25" s="27" t="s">
        <v>0</v>
      </c>
      <c r="J25" s="27" t="str">
        <f>IF(csv!P15="","",TRIM(csv!P15))</f>
        <v/>
      </c>
      <c r="K25" s="27" t="str">
        <f>IF(csv!Q15="","",TRIM(csv!Q15))</f>
        <v/>
      </c>
      <c r="L25" s="27" t="s">
        <v>0</v>
      </c>
      <c r="M25" s="62" t="str">
        <f>IF(csv!R15="","",TRIM(csv!R15))</f>
        <v/>
      </c>
      <c r="N25" s="43" t="s">
        <v>0</v>
      </c>
      <c r="O25" s="224" t="str">
        <f t="shared" si="13"/>
        <v/>
      </c>
      <c r="P25" s="43"/>
      <c r="Q25" s="48" t="str">
        <f t="shared" si="14"/>
        <v/>
      </c>
      <c r="R25" s="69" t="str">
        <f>IF(Q25="","",IF(COUNTIF(Q$12:Q24,Q25)=0,R24+1,R24))</f>
        <v/>
      </c>
      <c r="S25" s="69" t="str">
        <f t="shared" si="15"/>
        <v/>
      </c>
      <c r="T25" s="69" t="str">
        <f t="shared" si="16"/>
        <v/>
      </c>
      <c r="U25" s="62" t="str">
        <f t="shared" si="17"/>
        <v/>
      </c>
      <c r="V25" s="43" t="s">
        <v>0</v>
      </c>
      <c r="W25" s="209" t="str">
        <f t="shared" si="18"/>
        <v/>
      </c>
      <c r="X25" s="259" t="str">
        <f t="shared" si="19"/>
        <v/>
      </c>
      <c r="Y25" s="210" t="str">
        <f t="shared" si="0"/>
        <v/>
      </c>
      <c r="Z25" s="43" t="s">
        <v>0</v>
      </c>
      <c r="AA25" s="48" t="str">
        <f t="shared" si="20"/>
        <v/>
      </c>
      <c r="AB25" s="69" t="str">
        <f t="shared" si="21"/>
        <v/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/>
      </c>
      <c r="AK25" s="150" t="str">
        <f t="shared" si="25"/>
        <v/>
      </c>
      <c r="AL25" s="43"/>
      <c r="AM25" s="48" t="str">
        <f t="shared" si="26"/>
        <v/>
      </c>
      <c r="AN25" s="27" t="str">
        <f t="shared" si="27"/>
        <v/>
      </c>
      <c r="AO25" s="69" t="str">
        <f t="shared" si="28"/>
        <v/>
      </c>
      <c r="AP25" s="69" t="str">
        <f t="shared" si="29"/>
        <v/>
      </c>
      <c r="AQ25" s="27" t="str">
        <f t="shared" si="30"/>
        <v/>
      </c>
      <c r="AR25" s="62" t="str">
        <f t="shared" si="31"/>
        <v/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/>
      </c>
      <c r="BI25" s="27" t="str">
        <f t="shared" si="37"/>
        <v/>
      </c>
      <c r="BJ25" s="69" t="str">
        <f t="shared" si="38"/>
        <v/>
      </c>
      <c r="BK25" s="49" t="str">
        <f t="shared" si="39"/>
        <v/>
      </c>
      <c r="BL25" s="43" t="s">
        <v>0</v>
      </c>
      <c r="BM25" s="48" t="str">
        <f t="shared" si="40"/>
        <v/>
      </c>
      <c r="BN25" s="27" t="str">
        <f t="shared" si="41"/>
        <v/>
      </c>
      <c r="BO25" s="69" t="str">
        <f t="shared" si="42"/>
        <v/>
      </c>
      <c r="BP25" s="69" t="str">
        <f t="shared" si="2"/>
        <v/>
      </c>
      <c r="BQ25" s="27" t="str">
        <f t="shared" si="3"/>
        <v/>
      </c>
      <c r="BR25" s="27" t="str" cm="1">
        <f t="array" ref="BR25">IFERROR(""&amp;INDEX(regNatjecatelj_klub,DI25),"")</f>
        <v/>
      </c>
      <c r="BS25" s="82" t="str">
        <f t="shared" si="43"/>
        <v/>
      </c>
      <c r="BT25" s="62" t="str">
        <f t="shared" si="44"/>
        <v/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/>
      </c>
      <c r="CL25" s="262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/>
      </c>
      <c r="CP25" s="69" t="str">
        <f t="shared" si="53"/>
        <v/>
      </c>
      <c r="CQ25" s="216" t="str">
        <f t="shared" si="54"/>
        <v/>
      </c>
      <c r="CR25" s="217" t="str">
        <f t="shared" si="4"/>
        <v/>
      </c>
      <c r="CS25" s="150" t="str">
        <f t="shared" si="5"/>
        <v/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/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/>
      </c>
      <c r="DI25" s="49" t="str">
        <f t="shared" si="60"/>
        <v/>
      </c>
      <c r="DJ25" s="43" t="s">
        <v>0</v>
      </c>
      <c r="DK25" s="48" t="str">
        <f t="shared" si="61"/>
        <v/>
      </c>
      <c r="DL25" s="49" t="str">
        <f t="shared" si="62"/>
        <v/>
      </c>
      <c r="DM25" s="43" t="s">
        <v>0</v>
      </c>
      <c r="DN25" s="48" t="str">
        <f t="shared" si="63"/>
        <v/>
      </c>
      <c r="DO25" s="49" t="str">
        <f t="shared" si="64"/>
        <v/>
      </c>
      <c r="DP25" s="43" t="s">
        <v>0</v>
      </c>
      <c r="DQ25" s="54" t="str">
        <f t="shared" si="65"/>
        <v/>
      </c>
      <c r="DR25" s="49" t="str" cm="1">
        <f t="array" ref="DR25">IF(DQ25&lt;&gt;"",INDEX(regNatjecatelj_id,DQ25,0),IF(BF25&lt;&gt;"",BF25,""))</f>
        <v/>
      </c>
      <c r="DS25" s="43" t="s">
        <v>0</v>
      </c>
      <c r="DT25" s="54" t="str">
        <f t="shared" si="66"/>
        <v/>
      </c>
      <c r="DU25" s="69" t="str">
        <f t="shared" si="9"/>
        <v/>
      </c>
      <c r="DV25" s="69" t="str">
        <f t="shared" si="67"/>
        <v/>
      </c>
      <c r="DW25" s="69" t="str">
        <f t="shared" si="68"/>
        <v/>
      </c>
      <c r="DX25" s="62" t="str">
        <f t="shared" si="69"/>
        <v/>
      </c>
      <c r="DY25" s="43" t="s">
        <v>0</v>
      </c>
      <c r="DZ25" s="54" t="str">
        <f>IF(AN25="","",MAX(DZ$12:DZ24)+1)</f>
        <v/>
      </c>
      <c r="EA25" s="69" t="str">
        <f t="shared" si="70"/>
        <v/>
      </c>
      <c r="EB25" s="69" t="str">
        <f t="shared" si="71"/>
        <v/>
      </c>
      <c r="EC25" s="69" t="str">
        <f t="shared" si="72"/>
        <v/>
      </c>
      <c r="ED25" s="69" t="str">
        <f t="shared" si="73"/>
        <v/>
      </c>
      <c r="EE25" s="69" t="str">
        <f t="shared" si="10"/>
        <v/>
      </c>
      <c r="EF25" s="69" t="str">
        <f t="shared" si="74"/>
        <v/>
      </c>
      <c r="EG25" s="69" t="str">
        <f t="shared" si="75"/>
        <v/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/>
      </c>
      <c r="EM25" s="43" t="s">
        <v>0</v>
      </c>
      <c r="EN25" s="16" t="str">
        <f t="shared" si="12"/>
        <v/>
      </c>
      <c r="EO25" s="43" t="s">
        <v>0</v>
      </c>
      <c r="EP25" s="167" t="str">
        <f t="shared" si="79"/>
        <v/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/>
      </c>
      <c r="C26" s="27" t="s">
        <v>0</v>
      </c>
      <c r="D26" s="27" t="str">
        <f>IF(csv!F16="","",TRIM(csv!F16))</f>
        <v/>
      </c>
      <c r="E26" s="27" t="str">
        <f>IF(csv!E16="","",TRIM(csv!E16))</f>
        <v/>
      </c>
      <c r="F26" s="27" t="s">
        <v>0</v>
      </c>
      <c r="G26" s="69" t="str">
        <f>IF(csv!M16="","",TRIM(csv!M16))</f>
        <v/>
      </c>
      <c r="H26" s="69" t="str">
        <f>IF(csv!N16="","",TRIM(csv!N16))</f>
        <v/>
      </c>
      <c r="I26" s="27" t="s">
        <v>0</v>
      </c>
      <c r="J26" s="27" t="str">
        <f>IF(csv!P16="","",TRIM(csv!P16))</f>
        <v/>
      </c>
      <c r="K26" s="27" t="str">
        <f>IF(csv!Q16="","",TRIM(csv!Q16))</f>
        <v/>
      </c>
      <c r="L26" s="27" t="s">
        <v>0</v>
      </c>
      <c r="M26" s="62" t="str">
        <f>IF(csv!R16="","",TRIM(csv!R16))</f>
        <v/>
      </c>
      <c r="N26" s="43" t="s">
        <v>0</v>
      </c>
      <c r="O26" s="224" t="str">
        <f t="shared" si="13"/>
        <v/>
      </c>
      <c r="P26" s="43"/>
      <c r="Q26" s="48" t="str">
        <f t="shared" si="14"/>
        <v/>
      </c>
      <c r="R26" s="69" t="str">
        <f>IF(Q26="","",IF(COUNTIF(Q$12:Q25,Q26)=0,R25+1,R25))</f>
        <v/>
      </c>
      <c r="S26" s="69" t="str">
        <f t="shared" si="15"/>
        <v/>
      </c>
      <c r="T26" s="69" t="str">
        <f t="shared" si="16"/>
        <v/>
      </c>
      <c r="U26" s="62" t="str">
        <f t="shared" si="17"/>
        <v/>
      </c>
      <c r="V26" s="43" t="s">
        <v>0</v>
      </c>
      <c r="W26" s="209" t="str">
        <f t="shared" si="18"/>
        <v/>
      </c>
      <c r="X26" s="259" t="str">
        <f t="shared" si="19"/>
        <v/>
      </c>
      <c r="Y26" s="210" t="str">
        <f t="shared" si="0"/>
        <v/>
      </c>
      <c r="Z26" s="43" t="s">
        <v>0</v>
      </c>
      <c r="AA26" s="48" t="str">
        <f t="shared" si="20"/>
        <v/>
      </c>
      <c r="AB26" s="69" t="str">
        <f t="shared" si="21"/>
        <v/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/>
      </c>
      <c r="AK26" s="150" t="str">
        <f t="shared" si="25"/>
        <v/>
      </c>
      <c r="AL26" s="43"/>
      <c r="AM26" s="48" t="str">
        <f t="shared" si="26"/>
        <v/>
      </c>
      <c r="AN26" s="27" t="str">
        <f t="shared" si="27"/>
        <v/>
      </c>
      <c r="AO26" s="69" t="str">
        <f t="shared" si="28"/>
        <v/>
      </c>
      <c r="AP26" s="69" t="str">
        <f t="shared" si="29"/>
        <v/>
      </c>
      <c r="AQ26" s="27" t="str">
        <f t="shared" si="30"/>
        <v/>
      </c>
      <c r="AR26" s="62" t="str">
        <f t="shared" si="31"/>
        <v/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/>
      </c>
      <c r="BI26" s="27" t="str">
        <f t="shared" si="37"/>
        <v/>
      </c>
      <c r="BJ26" s="69" t="str">
        <f t="shared" si="38"/>
        <v/>
      </c>
      <c r="BK26" s="49" t="str">
        <f t="shared" si="39"/>
        <v/>
      </c>
      <c r="BL26" s="43" t="s">
        <v>0</v>
      </c>
      <c r="BM26" s="48" t="str">
        <f t="shared" si="40"/>
        <v/>
      </c>
      <c r="BN26" s="27" t="str">
        <f t="shared" si="41"/>
        <v/>
      </c>
      <c r="BO26" s="69" t="str">
        <f t="shared" si="42"/>
        <v/>
      </c>
      <c r="BP26" s="69" t="str">
        <f t="shared" si="2"/>
        <v/>
      </c>
      <c r="BQ26" s="27" t="str">
        <f t="shared" si="3"/>
        <v/>
      </c>
      <c r="BR26" s="27" t="str" cm="1">
        <f t="array" ref="BR26">IFERROR(""&amp;INDEX(regNatjecatelj_klub,DI26),"")</f>
        <v/>
      </c>
      <c r="BS26" s="82" t="str">
        <f t="shared" si="43"/>
        <v/>
      </c>
      <c r="BT26" s="62" t="str">
        <f t="shared" si="44"/>
        <v/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/>
      </c>
      <c r="CL26" s="262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/>
      </c>
      <c r="CP26" s="69" t="str">
        <f t="shared" si="53"/>
        <v/>
      </c>
      <c r="CQ26" s="216" t="str">
        <f t="shared" si="54"/>
        <v/>
      </c>
      <c r="CR26" s="217" t="str">
        <f t="shared" si="4"/>
        <v/>
      </c>
      <c r="CS26" s="150" t="str">
        <f t="shared" si="5"/>
        <v/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/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/>
      </c>
      <c r="DI26" s="49" t="str">
        <f t="shared" si="60"/>
        <v/>
      </c>
      <c r="DJ26" s="43" t="s">
        <v>0</v>
      </c>
      <c r="DK26" s="48" t="str">
        <f t="shared" si="61"/>
        <v/>
      </c>
      <c r="DL26" s="49" t="str">
        <f t="shared" si="62"/>
        <v/>
      </c>
      <c r="DM26" s="43" t="s">
        <v>0</v>
      </c>
      <c r="DN26" s="48" t="str">
        <f t="shared" si="63"/>
        <v/>
      </c>
      <c r="DO26" s="49" t="str">
        <f t="shared" si="64"/>
        <v/>
      </c>
      <c r="DP26" s="43" t="s">
        <v>0</v>
      </c>
      <c r="DQ26" s="54" t="str">
        <f t="shared" si="65"/>
        <v/>
      </c>
      <c r="DR26" s="49" t="str" cm="1">
        <f t="array" ref="DR26">IF(DQ26&lt;&gt;"",INDEX(regNatjecatelj_id,DQ26,0),IF(BF26&lt;&gt;"",BF26,""))</f>
        <v/>
      </c>
      <c r="DS26" s="43" t="s">
        <v>0</v>
      </c>
      <c r="DT26" s="54" t="str">
        <f t="shared" si="66"/>
        <v/>
      </c>
      <c r="DU26" s="69" t="str">
        <f t="shared" si="9"/>
        <v/>
      </c>
      <c r="DV26" s="69" t="str">
        <f t="shared" si="67"/>
        <v/>
      </c>
      <c r="DW26" s="69" t="str">
        <f t="shared" si="68"/>
        <v/>
      </c>
      <c r="DX26" s="62" t="str">
        <f t="shared" si="69"/>
        <v/>
      </c>
      <c r="DY26" s="43" t="s">
        <v>0</v>
      </c>
      <c r="DZ26" s="54" t="str">
        <f>IF(AN26="","",MAX(DZ$12:DZ25)+1)</f>
        <v/>
      </c>
      <c r="EA26" s="69" t="str">
        <f t="shared" si="70"/>
        <v/>
      </c>
      <c r="EB26" s="69" t="str">
        <f t="shared" si="71"/>
        <v/>
      </c>
      <c r="EC26" s="69" t="str">
        <f t="shared" si="72"/>
        <v/>
      </c>
      <c r="ED26" s="69" t="str">
        <f t="shared" si="73"/>
        <v/>
      </c>
      <c r="EE26" s="69" t="str">
        <f t="shared" si="10"/>
        <v/>
      </c>
      <c r="EF26" s="69" t="str">
        <f t="shared" si="74"/>
        <v/>
      </c>
      <c r="EG26" s="69" t="str">
        <f t="shared" si="75"/>
        <v/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/>
      </c>
      <c r="EM26" s="43" t="s">
        <v>0</v>
      </c>
      <c r="EN26" s="16" t="str">
        <f t="shared" si="12"/>
        <v/>
      </c>
      <c r="EO26" s="43" t="s">
        <v>0</v>
      </c>
      <c r="EP26" s="167" t="str">
        <f t="shared" si="79"/>
        <v/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/>
      </c>
      <c r="C27" s="27" t="s">
        <v>0</v>
      </c>
      <c r="D27" s="27" t="str">
        <f>IF(csv!F17="","",TRIM(csv!F17))</f>
        <v/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/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3"/>
        <v/>
      </c>
      <c r="P27" s="43"/>
      <c r="Q27" s="48" t="str">
        <f t="shared" si="14"/>
        <v/>
      </c>
      <c r="R27" s="69" t="str">
        <f>IF(Q27="","",IF(COUNTIF(Q$12:Q26,Q27)=0,R26+1,R26))</f>
        <v/>
      </c>
      <c r="S27" s="69" t="str">
        <f t="shared" si="15"/>
        <v/>
      </c>
      <c r="T27" s="69" t="str">
        <f t="shared" si="16"/>
        <v/>
      </c>
      <c r="U27" s="62" t="str">
        <f t="shared" si="17"/>
        <v/>
      </c>
      <c r="V27" s="43" t="s">
        <v>0</v>
      </c>
      <c r="W27" s="209" t="str">
        <f t="shared" si="18"/>
        <v/>
      </c>
      <c r="X27" s="259" t="str">
        <f t="shared" si="19"/>
        <v/>
      </c>
      <c r="Y27" s="210" t="str">
        <f t="shared" si="0"/>
        <v/>
      </c>
      <c r="Z27" s="43" t="s">
        <v>0</v>
      </c>
      <c r="AA27" s="48" t="str">
        <f t="shared" si="20"/>
        <v/>
      </c>
      <c r="AB27" s="69" t="str">
        <f t="shared" si="21"/>
        <v/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/>
      </c>
      <c r="AK27" s="150" t="str">
        <f t="shared" si="25"/>
        <v/>
      </c>
      <c r="AL27" s="43"/>
      <c r="AM27" s="48" t="str">
        <f t="shared" si="26"/>
        <v/>
      </c>
      <c r="AN27" s="27" t="str">
        <f t="shared" si="27"/>
        <v/>
      </c>
      <c r="AO27" s="69" t="str">
        <f t="shared" si="28"/>
        <v/>
      </c>
      <c r="AP27" s="69" t="str">
        <f t="shared" si="29"/>
        <v/>
      </c>
      <c r="AQ27" s="27" t="str">
        <f t="shared" si="30"/>
        <v/>
      </c>
      <c r="AR27" s="62" t="str">
        <f t="shared" si="31"/>
        <v/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/>
      </c>
      <c r="BI27" s="27" t="str">
        <f t="shared" si="37"/>
        <v/>
      </c>
      <c r="BJ27" s="69" t="str">
        <f t="shared" si="38"/>
        <v/>
      </c>
      <c r="BK27" s="49" t="str">
        <f t="shared" si="39"/>
        <v/>
      </c>
      <c r="BL27" s="43" t="s">
        <v>0</v>
      </c>
      <c r="BM27" s="48" t="str">
        <f t="shared" si="40"/>
        <v/>
      </c>
      <c r="BN27" s="27" t="str">
        <f t="shared" si="41"/>
        <v/>
      </c>
      <c r="BO27" s="69" t="str">
        <f t="shared" si="42"/>
        <v/>
      </c>
      <c r="BP27" s="69" t="str">
        <f t="shared" si="2"/>
        <v/>
      </c>
      <c r="BQ27" s="27" t="str">
        <f t="shared" si="3"/>
        <v/>
      </c>
      <c r="BR27" s="27" t="str" cm="1">
        <f t="array" ref="BR27">IFERROR(""&amp;INDEX(regNatjecatelj_klub,DI27),"")</f>
        <v/>
      </c>
      <c r="BS27" s="82" t="str">
        <f t="shared" si="43"/>
        <v/>
      </c>
      <c r="BT27" s="62" t="str">
        <f t="shared" si="44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/>
      </c>
      <c r="CP27" s="69" t="str">
        <f t="shared" si="53"/>
        <v/>
      </c>
      <c r="CQ27" s="216" t="str">
        <f t="shared" si="54"/>
        <v/>
      </c>
      <c r="CR27" s="217" t="str">
        <f t="shared" si="4"/>
        <v/>
      </c>
      <c r="CS27" s="150" t="str">
        <f t="shared" si="5"/>
        <v/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/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/>
      </c>
      <c r="DI27" s="49" t="str">
        <f t="shared" si="60"/>
        <v/>
      </c>
      <c r="DJ27" s="43" t="s">
        <v>0</v>
      </c>
      <c r="DK27" s="48" t="str">
        <f t="shared" si="61"/>
        <v/>
      </c>
      <c r="DL27" s="49" t="str">
        <f t="shared" si="62"/>
        <v/>
      </c>
      <c r="DM27" s="43" t="s">
        <v>0</v>
      </c>
      <c r="DN27" s="48" t="str">
        <f t="shared" si="63"/>
        <v/>
      </c>
      <c r="DO27" s="49" t="str">
        <f t="shared" si="64"/>
        <v/>
      </c>
      <c r="DP27" s="43" t="s">
        <v>0</v>
      </c>
      <c r="DQ27" s="54" t="str">
        <f t="shared" si="65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6"/>
        <v/>
      </c>
      <c r="DU27" s="69" t="str">
        <f t="shared" si="9"/>
        <v/>
      </c>
      <c r="DV27" s="69" t="str">
        <f t="shared" si="67"/>
        <v/>
      </c>
      <c r="DW27" s="69" t="str">
        <f t="shared" si="68"/>
        <v/>
      </c>
      <c r="DX27" s="62" t="str">
        <f t="shared" si="69"/>
        <v/>
      </c>
      <c r="DY27" s="43" t="s">
        <v>0</v>
      </c>
      <c r="DZ27" s="54" t="str">
        <f>IF(AN27="","",MAX(DZ$12:DZ26)+1)</f>
        <v/>
      </c>
      <c r="EA27" s="69" t="str">
        <f t="shared" si="70"/>
        <v/>
      </c>
      <c r="EB27" s="69" t="str">
        <f t="shared" si="71"/>
        <v/>
      </c>
      <c r="EC27" s="69" t="str">
        <f t="shared" si="72"/>
        <v/>
      </c>
      <c r="ED27" s="69" t="str">
        <f t="shared" si="73"/>
        <v/>
      </c>
      <c r="EE27" s="69" t="str">
        <f t="shared" si="10"/>
        <v/>
      </c>
      <c r="EF27" s="69" t="str">
        <f t="shared" si="74"/>
        <v/>
      </c>
      <c r="EG27" s="69" t="str">
        <f t="shared" si="75"/>
        <v/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/>
      </c>
      <c r="EM27" s="43" t="s">
        <v>0</v>
      </c>
      <c r="EN27" s="16" t="str">
        <f t="shared" si="12"/>
        <v/>
      </c>
      <c r="EO27" s="43" t="s">
        <v>0</v>
      </c>
      <c r="EP27" s="167" t="str">
        <f t="shared" si="79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/>
      </c>
      <c r="C28" s="27" t="s">
        <v>0</v>
      </c>
      <c r="D28" s="27" t="str">
        <f>IF(csv!F18="","",TRIM(csv!F18))</f>
        <v/>
      </c>
      <c r="E28" s="27" t="str">
        <f>IF(csv!E18="","",TRIM(csv!E18))</f>
        <v/>
      </c>
      <c r="F28" s="27" t="s">
        <v>0</v>
      </c>
      <c r="G28" s="69" t="str">
        <f>IF(csv!M18="","",TRIM(csv!M18))</f>
        <v/>
      </c>
      <c r="H28" s="69" t="str">
        <f>IF(csv!N18="","",TRIM(csv!N18))</f>
        <v/>
      </c>
      <c r="I28" s="27" t="s">
        <v>0</v>
      </c>
      <c r="J28" s="27" t="str">
        <f>IF(csv!P18="","",TRIM(csv!P18))</f>
        <v/>
      </c>
      <c r="K28" s="27" t="str">
        <f>IF(csv!Q18="","",TRIM(csv!Q18))</f>
        <v/>
      </c>
      <c r="L28" s="27" t="s">
        <v>0</v>
      </c>
      <c r="M28" s="62" t="str">
        <f>IF(csv!R18="","",TRIM(csv!R18))</f>
        <v/>
      </c>
      <c r="N28" s="43" t="s">
        <v>0</v>
      </c>
      <c r="O28" s="224" t="str">
        <f t="shared" si="13"/>
        <v/>
      </c>
      <c r="P28" s="43"/>
      <c r="Q28" s="48" t="str">
        <f t="shared" si="14"/>
        <v/>
      </c>
      <c r="R28" s="69" t="str">
        <f>IF(Q28="","",IF(COUNTIF(Q$12:Q27,Q28)=0,R27+1,R27))</f>
        <v/>
      </c>
      <c r="S28" s="69" t="str">
        <f t="shared" si="15"/>
        <v/>
      </c>
      <c r="T28" s="69" t="str">
        <f t="shared" si="16"/>
        <v/>
      </c>
      <c r="U28" s="62" t="str">
        <f t="shared" si="17"/>
        <v/>
      </c>
      <c r="V28" s="43" t="s">
        <v>0</v>
      </c>
      <c r="W28" s="209" t="str">
        <f t="shared" si="18"/>
        <v/>
      </c>
      <c r="X28" s="259" t="str">
        <f t="shared" si="19"/>
        <v/>
      </c>
      <c r="Y28" s="210" t="str">
        <f t="shared" si="0"/>
        <v/>
      </c>
      <c r="Z28" s="43" t="s">
        <v>0</v>
      </c>
      <c r="AA28" s="48" t="str">
        <f t="shared" si="20"/>
        <v/>
      </c>
      <c r="AB28" s="69" t="str">
        <f t="shared" si="21"/>
        <v/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/>
      </c>
      <c r="AK28" s="150" t="str">
        <f t="shared" si="25"/>
        <v/>
      </c>
      <c r="AL28" s="43"/>
      <c r="AM28" s="48" t="str">
        <f t="shared" si="26"/>
        <v/>
      </c>
      <c r="AN28" s="27" t="str">
        <f t="shared" si="27"/>
        <v/>
      </c>
      <c r="AO28" s="69" t="str">
        <f t="shared" si="28"/>
        <v/>
      </c>
      <c r="AP28" s="69" t="str">
        <f t="shared" si="29"/>
        <v/>
      </c>
      <c r="AQ28" s="27" t="str">
        <f t="shared" si="30"/>
        <v/>
      </c>
      <c r="AR28" s="62" t="str">
        <f t="shared" si="31"/>
        <v/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/>
      </c>
      <c r="BI28" s="27" t="str">
        <f t="shared" si="37"/>
        <v/>
      </c>
      <c r="BJ28" s="69" t="str">
        <f t="shared" si="38"/>
        <v/>
      </c>
      <c r="BK28" s="49" t="str">
        <f t="shared" si="39"/>
        <v/>
      </c>
      <c r="BL28" s="43" t="s">
        <v>0</v>
      </c>
      <c r="BM28" s="48" t="str">
        <f t="shared" si="40"/>
        <v/>
      </c>
      <c r="BN28" s="27" t="str">
        <f t="shared" si="41"/>
        <v/>
      </c>
      <c r="BO28" s="69" t="str">
        <f t="shared" si="42"/>
        <v/>
      </c>
      <c r="BP28" s="69" t="str">
        <f t="shared" si="2"/>
        <v/>
      </c>
      <c r="BQ28" s="27" t="str">
        <f t="shared" si="3"/>
        <v/>
      </c>
      <c r="BR28" s="27" t="str" cm="1">
        <f t="array" ref="BR28">IFERROR(""&amp;INDEX(regNatjecatelj_klub,DI28),"")</f>
        <v/>
      </c>
      <c r="BS28" s="82" t="str">
        <f t="shared" si="43"/>
        <v/>
      </c>
      <c r="BT28" s="62" t="str">
        <f t="shared" si="44"/>
        <v/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/>
      </c>
      <c r="CL28" s="262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/>
      </c>
      <c r="CP28" s="69" t="str">
        <f t="shared" si="53"/>
        <v/>
      </c>
      <c r="CQ28" s="216" t="str">
        <f t="shared" si="54"/>
        <v/>
      </c>
      <c r="CR28" s="217" t="str">
        <f t="shared" si="4"/>
        <v/>
      </c>
      <c r="CS28" s="150" t="str">
        <f t="shared" si="5"/>
        <v/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/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/>
      </c>
      <c r="DI28" s="49" t="str">
        <f t="shared" si="60"/>
        <v/>
      </c>
      <c r="DJ28" s="43" t="s">
        <v>0</v>
      </c>
      <c r="DK28" s="48" t="str">
        <f t="shared" si="61"/>
        <v/>
      </c>
      <c r="DL28" s="49" t="str">
        <f t="shared" si="62"/>
        <v/>
      </c>
      <c r="DM28" s="43" t="s">
        <v>0</v>
      </c>
      <c r="DN28" s="48" t="str">
        <f t="shared" si="63"/>
        <v/>
      </c>
      <c r="DO28" s="49" t="str">
        <f t="shared" si="64"/>
        <v/>
      </c>
      <c r="DP28" s="43" t="s">
        <v>0</v>
      </c>
      <c r="DQ28" s="54" t="str">
        <f t="shared" si="65"/>
        <v/>
      </c>
      <c r="DR28" s="49" t="str" cm="1">
        <f t="array" ref="DR28">IF(DQ28&lt;&gt;"",INDEX(regNatjecatelj_id,DQ28,0),IF(BF28&lt;&gt;"",BF28,""))</f>
        <v/>
      </c>
      <c r="DS28" s="43" t="s">
        <v>0</v>
      </c>
      <c r="DT28" s="54" t="str">
        <f t="shared" si="66"/>
        <v/>
      </c>
      <c r="DU28" s="69" t="str">
        <f t="shared" si="9"/>
        <v/>
      </c>
      <c r="DV28" s="69" t="str">
        <f t="shared" si="67"/>
        <v/>
      </c>
      <c r="DW28" s="69" t="str">
        <f t="shared" si="68"/>
        <v/>
      </c>
      <c r="DX28" s="62" t="str">
        <f t="shared" si="69"/>
        <v/>
      </c>
      <c r="DY28" s="43" t="s">
        <v>0</v>
      </c>
      <c r="DZ28" s="54" t="str">
        <f>IF(AN28="","",MAX(DZ$12:DZ27)+1)</f>
        <v/>
      </c>
      <c r="EA28" s="69" t="str">
        <f t="shared" si="70"/>
        <v/>
      </c>
      <c r="EB28" s="69" t="str">
        <f t="shared" si="71"/>
        <v/>
      </c>
      <c r="EC28" s="69" t="str">
        <f t="shared" si="72"/>
        <v/>
      </c>
      <c r="ED28" s="69" t="str">
        <f t="shared" si="73"/>
        <v/>
      </c>
      <c r="EE28" s="69" t="str">
        <f t="shared" si="10"/>
        <v/>
      </c>
      <c r="EF28" s="69" t="str">
        <f t="shared" si="74"/>
        <v/>
      </c>
      <c r="EG28" s="69" t="str">
        <f t="shared" si="75"/>
        <v/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/>
      </c>
      <c r="EM28" s="43" t="s">
        <v>0</v>
      </c>
      <c r="EN28" s="16" t="str">
        <f t="shared" si="12"/>
        <v/>
      </c>
      <c r="EO28" s="43" t="s">
        <v>0</v>
      </c>
      <c r="EP28" s="167" t="str">
        <f t="shared" si="79"/>
        <v/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/>
      </c>
      <c r="C29" s="27" t="s">
        <v>0</v>
      </c>
      <c r="D29" s="27" t="str">
        <f>IF(csv!F19="","",TRIM(csv!F19))</f>
        <v/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/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3"/>
        <v/>
      </c>
      <c r="P29" s="43"/>
      <c r="Q29" s="48" t="str">
        <f t="shared" si="14"/>
        <v/>
      </c>
      <c r="R29" s="69" t="str">
        <f>IF(Q29="","",IF(COUNTIF(Q$12:Q28,Q29)=0,R28+1,R28))</f>
        <v/>
      </c>
      <c r="S29" s="69" t="str">
        <f t="shared" si="15"/>
        <v/>
      </c>
      <c r="T29" s="69" t="str">
        <f t="shared" si="16"/>
        <v/>
      </c>
      <c r="U29" s="62" t="str">
        <f t="shared" si="17"/>
        <v/>
      </c>
      <c r="V29" s="43" t="s">
        <v>0</v>
      </c>
      <c r="W29" s="209" t="str">
        <f t="shared" si="18"/>
        <v/>
      </c>
      <c r="X29" s="259" t="str">
        <f t="shared" si="19"/>
        <v/>
      </c>
      <c r="Y29" s="210" t="str">
        <f t="shared" si="0"/>
        <v/>
      </c>
      <c r="Z29" s="43" t="s">
        <v>0</v>
      </c>
      <c r="AA29" s="48" t="str">
        <f t="shared" si="20"/>
        <v/>
      </c>
      <c r="AB29" s="69" t="str">
        <f t="shared" si="21"/>
        <v/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/>
      </c>
      <c r="AK29" s="150" t="str">
        <f t="shared" si="25"/>
        <v/>
      </c>
      <c r="AL29" s="43"/>
      <c r="AM29" s="48" t="str">
        <f t="shared" si="26"/>
        <v/>
      </c>
      <c r="AN29" s="27" t="str">
        <f t="shared" si="27"/>
        <v/>
      </c>
      <c r="AO29" s="69" t="str">
        <f t="shared" si="28"/>
        <v/>
      </c>
      <c r="AP29" s="69" t="str">
        <f t="shared" si="29"/>
        <v/>
      </c>
      <c r="AQ29" s="27" t="str">
        <f t="shared" si="30"/>
        <v/>
      </c>
      <c r="AR29" s="62" t="str">
        <f t="shared" si="31"/>
        <v/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/>
      </c>
      <c r="BI29" s="27" t="str">
        <f t="shared" si="37"/>
        <v/>
      </c>
      <c r="BJ29" s="69" t="str">
        <f t="shared" si="38"/>
        <v/>
      </c>
      <c r="BK29" s="49" t="str">
        <f t="shared" si="39"/>
        <v/>
      </c>
      <c r="BL29" s="43" t="s">
        <v>0</v>
      </c>
      <c r="BM29" s="48" t="str">
        <f t="shared" si="40"/>
        <v/>
      </c>
      <c r="BN29" s="27" t="str">
        <f t="shared" si="41"/>
        <v/>
      </c>
      <c r="BO29" s="69" t="str">
        <f t="shared" si="42"/>
        <v/>
      </c>
      <c r="BP29" s="69" t="str">
        <f t="shared" si="2"/>
        <v/>
      </c>
      <c r="BQ29" s="27" t="str">
        <f t="shared" si="3"/>
        <v/>
      </c>
      <c r="BR29" s="27" t="str" cm="1">
        <f t="array" ref="BR29">IFERROR(""&amp;INDEX(regNatjecatelj_klub,DI29),"")</f>
        <v/>
      </c>
      <c r="BS29" s="82" t="str">
        <f t="shared" si="43"/>
        <v/>
      </c>
      <c r="BT29" s="62" t="str">
        <f t="shared" si="44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/>
      </c>
      <c r="CP29" s="69" t="str">
        <f t="shared" si="53"/>
        <v/>
      </c>
      <c r="CQ29" s="216" t="str">
        <f t="shared" si="54"/>
        <v/>
      </c>
      <c r="CR29" s="217" t="str">
        <f t="shared" si="4"/>
        <v/>
      </c>
      <c r="CS29" s="150" t="str">
        <f t="shared" si="5"/>
        <v/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/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/>
      </c>
      <c r="DI29" s="49" t="str">
        <f t="shared" si="60"/>
        <v/>
      </c>
      <c r="DJ29" s="43" t="s">
        <v>0</v>
      </c>
      <c r="DK29" s="48" t="str">
        <f t="shared" si="61"/>
        <v/>
      </c>
      <c r="DL29" s="49" t="str">
        <f t="shared" si="62"/>
        <v/>
      </c>
      <c r="DM29" s="43" t="s">
        <v>0</v>
      </c>
      <c r="DN29" s="48" t="str">
        <f t="shared" si="63"/>
        <v/>
      </c>
      <c r="DO29" s="49" t="str">
        <f t="shared" si="64"/>
        <v/>
      </c>
      <c r="DP29" s="43" t="s">
        <v>0</v>
      </c>
      <c r="DQ29" s="54" t="str">
        <f t="shared" si="65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6"/>
        <v/>
      </c>
      <c r="DU29" s="69" t="str">
        <f t="shared" si="9"/>
        <v/>
      </c>
      <c r="DV29" s="69" t="str">
        <f t="shared" si="67"/>
        <v/>
      </c>
      <c r="DW29" s="69" t="str">
        <f t="shared" si="68"/>
        <v/>
      </c>
      <c r="DX29" s="62" t="str">
        <f t="shared" si="69"/>
        <v/>
      </c>
      <c r="DY29" s="43" t="s">
        <v>0</v>
      </c>
      <c r="DZ29" s="54" t="str">
        <f>IF(AN29="","",MAX(DZ$12:DZ28)+1)</f>
        <v/>
      </c>
      <c r="EA29" s="69" t="str">
        <f t="shared" si="70"/>
        <v/>
      </c>
      <c r="EB29" s="69" t="str">
        <f t="shared" si="71"/>
        <v/>
      </c>
      <c r="EC29" s="69" t="str">
        <f t="shared" si="72"/>
        <v/>
      </c>
      <c r="ED29" s="69" t="str">
        <f t="shared" si="73"/>
        <v/>
      </c>
      <c r="EE29" s="69" t="str">
        <f t="shared" si="10"/>
        <v/>
      </c>
      <c r="EF29" s="69" t="str">
        <f t="shared" si="74"/>
        <v/>
      </c>
      <c r="EG29" s="69" t="str">
        <f t="shared" si="75"/>
        <v/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/>
      </c>
      <c r="EM29" s="43" t="s">
        <v>0</v>
      </c>
      <c r="EN29" s="16" t="str">
        <f t="shared" si="12"/>
        <v/>
      </c>
      <c r="EO29" s="43" t="s">
        <v>0</v>
      </c>
      <c r="EP29" s="167" t="str">
        <f t="shared" si="79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/>
      </c>
      <c r="C30" s="27" t="s">
        <v>0</v>
      </c>
      <c r="D30" s="27" t="str">
        <f>IF(csv!F20="","",TRIM(csv!F20))</f>
        <v/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/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3"/>
        <v/>
      </c>
      <c r="P30" s="43"/>
      <c r="Q30" s="48" t="str">
        <f t="shared" si="14"/>
        <v/>
      </c>
      <c r="R30" s="69" t="str">
        <f>IF(Q30="","",IF(COUNTIF(Q$12:Q29,Q30)=0,R29+1,R29))</f>
        <v/>
      </c>
      <c r="S30" s="69" t="str">
        <f t="shared" si="15"/>
        <v/>
      </c>
      <c r="T30" s="69" t="str">
        <f t="shared" si="16"/>
        <v/>
      </c>
      <c r="U30" s="62" t="str">
        <f t="shared" si="17"/>
        <v/>
      </c>
      <c r="V30" s="43" t="s">
        <v>0</v>
      </c>
      <c r="W30" s="209" t="str">
        <f t="shared" si="18"/>
        <v/>
      </c>
      <c r="X30" s="259" t="str">
        <f t="shared" si="19"/>
        <v/>
      </c>
      <c r="Y30" s="210" t="str">
        <f t="shared" si="0"/>
        <v/>
      </c>
      <c r="Z30" s="43" t="s">
        <v>0</v>
      </c>
      <c r="AA30" s="48" t="str">
        <f t="shared" si="20"/>
        <v/>
      </c>
      <c r="AB30" s="69" t="str">
        <f t="shared" si="21"/>
        <v/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/>
      </c>
      <c r="AK30" s="150" t="str">
        <f t="shared" si="25"/>
        <v/>
      </c>
      <c r="AL30" s="43"/>
      <c r="AM30" s="48" t="str">
        <f t="shared" si="26"/>
        <v/>
      </c>
      <c r="AN30" s="27" t="str">
        <f t="shared" si="27"/>
        <v/>
      </c>
      <c r="AO30" s="69" t="str">
        <f t="shared" si="28"/>
        <v/>
      </c>
      <c r="AP30" s="69" t="str">
        <f t="shared" si="29"/>
        <v/>
      </c>
      <c r="AQ30" s="27" t="str">
        <f t="shared" si="30"/>
        <v/>
      </c>
      <c r="AR30" s="62" t="str">
        <f t="shared" si="31"/>
        <v/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/>
      </c>
      <c r="CP30" s="69" t="str">
        <f t="shared" si="53"/>
        <v/>
      </c>
      <c r="CQ30" s="216" t="str">
        <f t="shared" si="54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/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/>
      </c>
      <c r="DI30" s="49" t="str">
        <f t="shared" si="60"/>
        <v/>
      </c>
      <c r="DJ30" s="43" t="s">
        <v>0</v>
      </c>
      <c r="DK30" s="48" t="str">
        <f t="shared" si="61"/>
        <v/>
      </c>
      <c r="DL30" s="49" t="str">
        <f t="shared" si="62"/>
        <v/>
      </c>
      <c r="DM30" s="43" t="s">
        <v>0</v>
      </c>
      <c r="DN30" s="48" t="str">
        <f t="shared" si="63"/>
        <v/>
      </c>
      <c r="DO30" s="49" t="str">
        <f t="shared" si="64"/>
        <v/>
      </c>
      <c r="DP30" s="43" t="s">
        <v>0</v>
      </c>
      <c r="DQ30" s="54" t="str">
        <f t="shared" si="65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6"/>
        <v/>
      </c>
      <c r="DU30" s="69" t="str">
        <f t="shared" si="9"/>
        <v/>
      </c>
      <c r="DV30" s="69" t="str">
        <f t="shared" si="67"/>
        <v/>
      </c>
      <c r="DW30" s="69" t="str">
        <f t="shared" si="68"/>
        <v/>
      </c>
      <c r="DX30" s="62" t="str">
        <f t="shared" si="69"/>
        <v/>
      </c>
      <c r="DY30" s="43" t="s">
        <v>0</v>
      </c>
      <c r="DZ30" s="54" t="str">
        <f>IF(AN30="","",MAX(DZ$12:DZ29)+1)</f>
        <v/>
      </c>
      <c r="EA30" s="69" t="str">
        <f t="shared" si="70"/>
        <v/>
      </c>
      <c r="EB30" s="69" t="str">
        <f t="shared" si="71"/>
        <v/>
      </c>
      <c r="EC30" s="69" t="str">
        <f t="shared" si="72"/>
        <v/>
      </c>
      <c r="ED30" s="69" t="str">
        <f t="shared" si="73"/>
        <v/>
      </c>
      <c r="EE30" s="69" t="str">
        <f t="shared" si="10"/>
        <v/>
      </c>
      <c r="EF30" s="69" t="str">
        <f t="shared" si="74"/>
        <v/>
      </c>
      <c r="EG30" s="69" t="str">
        <f t="shared" si="75"/>
        <v/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/>
      </c>
      <c r="EM30" s="43" t="s">
        <v>0</v>
      </c>
      <c r="EN30" s="16" t="str">
        <f t="shared" si="12"/>
        <v/>
      </c>
      <c r="EO30" s="43" t="s">
        <v>0</v>
      </c>
      <c r="EP30" s="167" t="str">
        <f t="shared" si="79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/>
      </c>
      <c r="C31" s="27" t="s">
        <v>0</v>
      </c>
      <c r="D31" s="27" t="str">
        <f>IF(csv!F21="","",TRIM(csv!F21))</f>
        <v/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/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3"/>
        <v/>
      </c>
      <c r="P31" s="43"/>
      <c r="Q31" s="48" t="str">
        <f t="shared" si="14"/>
        <v/>
      </c>
      <c r="R31" s="69" t="str">
        <f>IF(Q31="","",IF(COUNTIF(Q$12:Q30,Q31)=0,R30+1,R30))</f>
        <v/>
      </c>
      <c r="S31" s="69" t="str">
        <f t="shared" si="15"/>
        <v/>
      </c>
      <c r="T31" s="69" t="str">
        <f t="shared" si="16"/>
        <v/>
      </c>
      <c r="U31" s="62" t="str">
        <f t="shared" si="17"/>
        <v/>
      </c>
      <c r="V31" s="43" t="s">
        <v>0</v>
      </c>
      <c r="W31" s="209" t="str">
        <f t="shared" si="18"/>
        <v/>
      </c>
      <c r="X31" s="259" t="str">
        <f t="shared" si="19"/>
        <v/>
      </c>
      <c r="Y31" s="210" t="str">
        <f t="shared" si="0"/>
        <v/>
      </c>
      <c r="Z31" s="43" t="s">
        <v>0</v>
      </c>
      <c r="AA31" s="48" t="str">
        <f t="shared" si="20"/>
        <v/>
      </c>
      <c r="AB31" s="69" t="str">
        <f t="shared" si="21"/>
        <v/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/>
      </c>
      <c r="CP31" s="69" t="str">
        <f t="shared" si="53"/>
        <v/>
      </c>
      <c r="CQ31" s="216" t="str">
        <f t="shared" si="54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/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/>
      </c>
      <c r="DI31" s="49" t="str">
        <f t="shared" si="60"/>
        <v/>
      </c>
      <c r="DJ31" s="43" t="s">
        <v>0</v>
      </c>
      <c r="DK31" s="48" t="str">
        <f t="shared" si="61"/>
        <v/>
      </c>
      <c r="DL31" s="49" t="str">
        <f t="shared" si="62"/>
        <v/>
      </c>
      <c r="DM31" s="43" t="s">
        <v>0</v>
      </c>
      <c r="DN31" s="48" t="str">
        <f t="shared" si="63"/>
        <v/>
      </c>
      <c r="DO31" s="49" t="str">
        <f t="shared" si="64"/>
        <v/>
      </c>
      <c r="DP31" s="43" t="s">
        <v>0</v>
      </c>
      <c r="DQ31" s="54" t="str">
        <f t="shared" si="65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6"/>
        <v/>
      </c>
      <c r="DU31" s="69" t="str">
        <f t="shared" si="9"/>
        <v/>
      </c>
      <c r="DV31" s="69" t="str">
        <f t="shared" si="67"/>
        <v/>
      </c>
      <c r="DW31" s="69" t="str">
        <f t="shared" si="68"/>
        <v/>
      </c>
      <c r="DX31" s="62" t="str">
        <f t="shared" si="69"/>
        <v/>
      </c>
      <c r="DY31" s="43" t="s">
        <v>0</v>
      </c>
      <c r="DZ31" s="54" t="str">
        <f>IF(AN31="","",MAX(DZ$12:DZ30)+1)</f>
        <v/>
      </c>
      <c r="EA31" s="69" t="str">
        <f t="shared" si="70"/>
        <v/>
      </c>
      <c r="EB31" s="69" t="str">
        <f t="shared" si="71"/>
        <v/>
      </c>
      <c r="EC31" s="69" t="str">
        <f t="shared" si="72"/>
        <v/>
      </c>
      <c r="ED31" s="69" t="str">
        <f t="shared" si="73"/>
        <v/>
      </c>
      <c r="EE31" s="69" t="str">
        <f t="shared" si="10"/>
        <v/>
      </c>
      <c r="EF31" s="69" t="str">
        <f t="shared" si="74"/>
        <v/>
      </c>
      <c r="EG31" s="69" t="str">
        <f t="shared" si="75"/>
        <v/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/>
      </c>
      <c r="EM31" s="43" t="s">
        <v>0</v>
      </c>
      <c r="EN31" s="16" t="str">
        <f t="shared" si="12"/>
        <v/>
      </c>
      <c r="EO31" s="43" t="s">
        <v>0</v>
      </c>
      <c r="EP31" s="167" t="str">
        <f t="shared" si="79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/>
      </c>
      <c r="C32" s="27" t="s">
        <v>0</v>
      </c>
      <c r="D32" s="27" t="str">
        <f>IF(csv!F22="","",TRIM(csv!F22))</f>
        <v/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/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3"/>
        <v/>
      </c>
      <c r="P32" s="43"/>
      <c r="Q32" s="48" t="str">
        <f t="shared" si="14"/>
        <v/>
      </c>
      <c r="R32" s="69" t="str">
        <f>IF(Q32="","",IF(COUNTIF(Q$12:Q31,Q32)=0,R31+1,R31))</f>
        <v/>
      </c>
      <c r="S32" s="69" t="str">
        <f t="shared" si="15"/>
        <v/>
      </c>
      <c r="T32" s="69" t="str">
        <f t="shared" si="16"/>
        <v/>
      </c>
      <c r="U32" s="62" t="str">
        <f t="shared" si="17"/>
        <v/>
      </c>
      <c r="V32" s="43" t="s">
        <v>0</v>
      </c>
      <c r="W32" s="209" t="str">
        <f t="shared" si="18"/>
        <v/>
      </c>
      <c r="X32" s="259" t="str">
        <f t="shared" si="19"/>
        <v/>
      </c>
      <c r="Y32" s="210" t="str">
        <f t="shared" si="0"/>
        <v/>
      </c>
      <c r="Z32" s="43" t="s">
        <v>0</v>
      </c>
      <c r="AA32" s="48" t="str">
        <f t="shared" si="20"/>
        <v/>
      </c>
      <c r="AB32" s="69" t="str">
        <f t="shared" si="21"/>
        <v/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/>
      </c>
      <c r="AK32" s="150" t="str">
        <f t="shared" si="25"/>
        <v/>
      </c>
      <c r="AL32" s="43"/>
      <c r="AM32" s="48" t="str">
        <f t="shared" si="26"/>
        <v/>
      </c>
      <c r="AN32" s="27" t="str">
        <f t="shared" si="27"/>
        <v/>
      </c>
      <c r="AO32" s="69" t="str">
        <f t="shared" si="28"/>
        <v/>
      </c>
      <c r="AP32" s="69" t="str">
        <f t="shared" si="29"/>
        <v/>
      </c>
      <c r="AQ32" s="27" t="str">
        <f t="shared" si="30"/>
        <v/>
      </c>
      <c r="AR32" s="62" t="str">
        <f t="shared" si="31"/>
        <v/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/>
      </c>
      <c r="CP32" s="69" t="str">
        <f t="shared" si="53"/>
        <v/>
      </c>
      <c r="CQ32" s="216" t="str">
        <f t="shared" si="54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/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/>
      </c>
      <c r="DI32" s="49" t="str">
        <f t="shared" si="60"/>
        <v/>
      </c>
      <c r="DJ32" s="43" t="s">
        <v>0</v>
      </c>
      <c r="DK32" s="48" t="str">
        <f t="shared" si="61"/>
        <v/>
      </c>
      <c r="DL32" s="49" t="str">
        <f t="shared" si="62"/>
        <v/>
      </c>
      <c r="DM32" s="43" t="s">
        <v>0</v>
      </c>
      <c r="DN32" s="48" t="str">
        <f t="shared" si="63"/>
        <v/>
      </c>
      <c r="DO32" s="49" t="str">
        <f t="shared" si="64"/>
        <v/>
      </c>
      <c r="DP32" s="43" t="s">
        <v>0</v>
      </c>
      <c r="DQ32" s="54" t="str">
        <f t="shared" si="65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6"/>
        <v/>
      </c>
      <c r="DU32" s="69" t="str">
        <f t="shared" si="9"/>
        <v/>
      </c>
      <c r="DV32" s="69" t="str">
        <f t="shared" si="67"/>
        <v/>
      </c>
      <c r="DW32" s="69" t="str">
        <f t="shared" si="68"/>
        <v/>
      </c>
      <c r="DX32" s="62" t="str">
        <f t="shared" si="69"/>
        <v/>
      </c>
      <c r="DY32" s="43" t="s">
        <v>0</v>
      </c>
      <c r="DZ32" s="54" t="str">
        <f>IF(AN32="","",MAX(DZ$12:DZ31)+1)</f>
        <v/>
      </c>
      <c r="EA32" s="69" t="str">
        <f t="shared" si="70"/>
        <v/>
      </c>
      <c r="EB32" s="69" t="str">
        <f t="shared" si="71"/>
        <v/>
      </c>
      <c r="EC32" s="69" t="str">
        <f t="shared" si="72"/>
        <v/>
      </c>
      <c r="ED32" s="69" t="str">
        <f t="shared" si="73"/>
        <v/>
      </c>
      <c r="EE32" s="69" t="str">
        <f t="shared" si="10"/>
        <v/>
      </c>
      <c r="EF32" s="69" t="str">
        <f t="shared" si="74"/>
        <v/>
      </c>
      <c r="EG32" s="69" t="str">
        <f t="shared" si="75"/>
        <v/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/>
      </c>
      <c r="EM32" s="43" t="s">
        <v>0</v>
      </c>
      <c r="EN32" s="16" t="str">
        <f t="shared" si="12"/>
        <v/>
      </c>
      <c r="EO32" s="43" t="s">
        <v>0</v>
      </c>
      <c r="EP32" s="167" t="str">
        <f t="shared" si="79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/>
      </c>
      <c r="C33" s="27" t="s">
        <v>0</v>
      </c>
      <c r="D33" s="27" t="str">
        <f>IF(csv!F23="","",TRIM(csv!F23))</f>
        <v/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/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3"/>
        <v/>
      </c>
      <c r="P33" s="43"/>
      <c r="Q33" s="48" t="str">
        <f t="shared" si="14"/>
        <v/>
      </c>
      <c r="R33" s="69" t="str">
        <f>IF(Q33="","",IF(COUNTIF(Q$12:Q32,Q33)=0,R32+1,R32))</f>
        <v/>
      </c>
      <c r="S33" s="69" t="str">
        <f t="shared" si="15"/>
        <v/>
      </c>
      <c r="T33" s="69" t="str">
        <f t="shared" si="16"/>
        <v/>
      </c>
      <c r="U33" s="62" t="str">
        <f t="shared" si="17"/>
        <v/>
      </c>
      <c r="V33" s="43" t="s">
        <v>0</v>
      </c>
      <c r="W33" s="209" t="str">
        <f t="shared" si="18"/>
        <v/>
      </c>
      <c r="X33" s="259" t="str">
        <f t="shared" si="19"/>
        <v/>
      </c>
      <c r="Y33" s="210" t="str">
        <f t="shared" si="0"/>
        <v/>
      </c>
      <c r="Z33" s="43" t="s">
        <v>0</v>
      </c>
      <c r="AA33" s="48" t="str">
        <f t="shared" si="20"/>
        <v/>
      </c>
      <c r="AB33" s="69" t="str">
        <f t="shared" si="21"/>
        <v/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/>
      </c>
      <c r="AK33" s="150" t="str">
        <f t="shared" si="25"/>
        <v/>
      </c>
      <c r="AL33" s="43"/>
      <c r="AM33" s="48" t="str">
        <f t="shared" si="26"/>
        <v/>
      </c>
      <c r="AN33" s="27" t="str">
        <f t="shared" si="27"/>
        <v/>
      </c>
      <c r="AO33" s="69" t="str">
        <f t="shared" si="28"/>
        <v/>
      </c>
      <c r="AP33" s="69" t="str">
        <f t="shared" si="29"/>
        <v/>
      </c>
      <c r="AQ33" s="27" t="str">
        <f t="shared" si="30"/>
        <v/>
      </c>
      <c r="AR33" s="62" t="str">
        <f t="shared" si="31"/>
        <v/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/>
      </c>
      <c r="CP33" s="69" t="str">
        <f t="shared" si="53"/>
        <v/>
      </c>
      <c r="CQ33" s="216" t="str">
        <f t="shared" si="54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/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/>
      </c>
      <c r="DI33" s="49" t="str">
        <f t="shared" si="60"/>
        <v/>
      </c>
      <c r="DJ33" s="43" t="s">
        <v>0</v>
      </c>
      <c r="DK33" s="48" t="str">
        <f t="shared" si="61"/>
        <v/>
      </c>
      <c r="DL33" s="49" t="str">
        <f t="shared" si="62"/>
        <v/>
      </c>
      <c r="DM33" s="43" t="s">
        <v>0</v>
      </c>
      <c r="DN33" s="48" t="str">
        <f t="shared" si="63"/>
        <v/>
      </c>
      <c r="DO33" s="49" t="str">
        <f t="shared" si="64"/>
        <v/>
      </c>
      <c r="DP33" s="43" t="s">
        <v>0</v>
      </c>
      <c r="DQ33" s="54" t="str">
        <f t="shared" si="65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6"/>
        <v/>
      </c>
      <c r="DU33" s="69" t="str">
        <f t="shared" si="9"/>
        <v/>
      </c>
      <c r="DV33" s="69" t="str">
        <f t="shared" si="67"/>
        <v/>
      </c>
      <c r="DW33" s="69" t="str">
        <f t="shared" si="68"/>
        <v/>
      </c>
      <c r="DX33" s="62" t="str">
        <f t="shared" si="69"/>
        <v/>
      </c>
      <c r="DY33" s="43" t="s">
        <v>0</v>
      </c>
      <c r="DZ33" s="54" t="str">
        <f>IF(AN33="","",MAX(DZ$12:DZ32)+1)</f>
        <v/>
      </c>
      <c r="EA33" s="69" t="str">
        <f t="shared" si="70"/>
        <v/>
      </c>
      <c r="EB33" s="69" t="str">
        <f t="shared" si="71"/>
        <v/>
      </c>
      <c r="EC33" s="69" t="str">
        <f t="shared" si="72"/>
        <v/>
      </c>
      <c r="ED33" s="69" t="str">
        <f t="shared" si="73"/>
        <v/>
      </c>
      <c r="EE33" s="69" t="str">
        <f t="shared" si="10"/>
        <v/>
      </c>
      <c r="EF33" s="69" t="str">
        <f t="shared" si="74"/>
        <v/>
      </c>
      <c r="EG33" s="69" t="str">
        <f t="shared" si="75"/>
        <v/>
      </c>
      <c r="EH33" s="69" t="str">
        <f t="shared" si="11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/>
      </c>
      <c r="EM33" s="43" t="s">
        <v>0</v>
      </c>
      <c r="EN33" s="16" t="str">
        <f t="shared" si="12"/>
        <v/>
      </c>
      <c r="EO33" s="43" t="s">
        <v>0</v>
      </c>
      <c r="EP33" s="167" t="str">
        <f t="shared" si="79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/>
      </c>
      <c r="C34" s="27" t="s">
        <v>0</v>
      </c>
      <c r="D34" s="27" t="str">
        <f>IF(csv!F24="","",TRIM(csv!F24))</f>
        <v/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/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3"/>
        <v/>
      </c>
      <c r="P34" s="43"/>
      <c r="Q34" s="48" t="str">
        <f t="shared" si="14"/>
        <v/>
      </c>
      <c r="R34" s="69" t="str">
        <f>IF(Q34="","",IF(COUNTIF(Q$12:Q33,Q34)=0,R33+1,R33))</f>
        <v/>
      </c>
      <c r="S34" s="69" t="str">
        <f t="shared" si="15"/>
        <v/>
      </c>
      <c r="T34" s="69" t="str">
        <f t="shared" si="16"/>
        <v/>
      </c>
      <c r="U34" s="62" t="str">
        <f t="shared" si="17"/>
        <v/>
      </c>
      <c r="V34" s="43" t="s">
        <v>0</v>
      </c>
      <c r="W34" s="209" t="str">
        <f t="shared" si="18"/>
        <v/>
      </c>
      <c r="X34" s="259" t="str">
        <f t="shared" si="19"/>
        <v/>
      </c>
      <c r="Y34" s="210" t="str">
        <f t="shared" si="0"/>
        <v/>
      </c>
      <c r="Z34" s="43" t="s">
        <v>0</v>
      </c>
      <c r="AA34" s="48" t="str">
        <f t="shared" si="20"/>
        <v/>
      </c>
      <c r="AB34" s="69" t="str">
        <f t="shared" si="21"/>
        <v/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/>
      </c>
      <c r="AK34" s="150" t="str">
        <f t="shared" si="25"/>
        <v/>
      </c>
      <c r="AL34" s="43"/>
      <c r="AM34" s="48" t="str">
        <f t="shared" si="26"/>
        <v/>
      </c>
      <c r="AN34" s="27" t="str">
        <f t="shared" si="27"/>
        <v/>
      </c>
      <c r="AO34" s="69" t="str">
        <f t="shared" si="28"/>
        <v/>
      </c>
      <c r="AP34" s="69" t="str">
        <f t="shared" si="29"/>
        <v/>
      </c>
      <c r="AQ34" s="27" t="str">
        <f t="shared" si="30"/>
        <v/>
      </c>
      <c r="AR34" s="62" t="str">
        <f t="shared" si="31"/>
        <v/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/>
      </c>
      <c r="BI34" s="27" t="str">
        <f t="shared" si="37"/>
        <v/>
      </c>
      <c r="BJ34" s="69" t="str">
        <f t="shared" si="38"/>
        <v/>
      </c>
      <c r="BK34" s="49" t="str">
        <f t="shared" si="39"/>
        <v/>
      </c>
      <c r="BL34" s="43" t="s">
        <v>0</v>
      </c>
      <c r="BM34" s="48" t="str">
        <f t="shared" si="40"/>
        <v/>
      </c>
      <c r="BN34" s="27" t="str">
        <f t="shared" si="41"/>
        <v/>
      </c>
      <c r="BO34" s="69" t="str">
        <f t="shared" si="42"/>
        <v/>
      </c>
      <c r="BP34" s="69" t="str">
        <f t="shared" si="2"/>
        <v/>
      </c>
      <c r="BQ34" s="27" t="str">
        <f t="shared" si="3"/>
        <v/>
      </c>
      <c r="BR34" s="27" t="str" cm="1">
        <f t="array" ref="BR34">IFERROR(""&amp;INDEX(regNatjecatelj_klub,DI34),"")</f>
        <v/>
      </c>
      <c r="BS34" s="82" t="str">
        <f t="shared" si="43"/>
        <v/>
      </c>
      <c r="BT34" s="62" t="str">
        <f t="shared" si="44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/>
      </c>
      <c r="CP34" s="69" t="str">
        <f t="shared" si="53"/>
        <v/>
      </c>
      <c r="CQ34" s="216" t="str">
        <f t="shared" si="54"/>
        <v/>
      </c>
      <c r="CR34" s="217" t="str">
        <f t="shared" si="4"/>
        <v/>
      </c>
      <c r="CS34" s="150" t="str">
        <f t="shared" si="5"/>
        <v/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/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/>
      </c>
      <c r="DI34" s="49" t="str">
        <f t="shared" si="60"/>
        <v/>
      </c>
      <c r="DJ34" s="43" t="s">
        <v>0</v>
      </c>
      <c r="DK34" s="48" t="str">
        <f t="shared" si="61"/>
        <v/>
      </c>
      <c r="DL34" s="49" t="str">
        <f t="shared" si="62"/>
        <v/>
      </c>
      <c r="DM34" s="43" t="s">
        <v>0</v>
      </c>
      <c r="DN34" s="48" t="str">
        <f t="shared" si="63"/>
        <v/>
      </c>
      <c r="DO34" s="49" t="str">
        <f t="shared" si="64"/>
        <v/>
      </c>
      <c r="DP34" s="43" t="s">
        <v>0</v>
      </c>
      <c r="DQ34" s="54" t="str">
        <f t="shared" si="65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6"/>
        <v/>
      </c>
      <c r="DU34" s="69" t="str">
        <f t="shared" si="9"/>
        <v/>
      </c>
      <c r="DV34" s="69" t="str">
        <f t="shared" si="67"/>
        <v/>
      </c>
      <c r="DW34" s="69" t="str">
        <f t="shared" si="68"/>
        <v/>
      </c>
      <c r="DX34" s="62" t="str">
        <f t="shared" si="69"/>
        <v/>
      </c>
      <c r="DY34" s="43" t="s">
        <v>0</v>
      </c>
      <c r="DZ34" s="54" t="str">
        <f>IF(AN34="","",MAX(DZ$12:DZ33)+1)</f>
        <v/>
      </c>
      <c r="EA34" s="69" t="str">
        <f t="shared" si="70"/>
        <v/>
      </c>
      <c r="EB34" s="69" t="str">
        <f t="shared" si="71"/>
        <v/>
      </c>
      <c r="EC34" s="69" t="str">
        <f t="shared" si="72"/>
        <v/>
      </c>
      <c r="ED34" s="69" t="str">
        <f t="shared" si="73"/>
        <v/>
      </c>
      <c r="EE34" s="69" t="str">
        <f t="shared" si="10"/>
        <v/>
      </c>
      <c r="EF34" s="69" t="str">
        <f t="shared" si="74"/>
        <v/>
      </c>
      <c r="EG34" s="69" t="str">
        <f t="shared" si="75"/>
        <v/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/>
      </c>
      <c r="EM34" s="43" t="s">
        <v>0</v>
      </c>
      <c r="EN34" s="16" t="str">
        <f t="shared" si="12"/>
        <v/>
      </c>
      <c r="EO34" s="43" t="s">
        <v>0</v>
      </c>
      <c r="EP34" s="167" t="str">
        <f t="shared" si="79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/>
      </c>
      <c r="C35" s="27" t="s">
        <v>0</v>
      </c>
      <c r="D35" s="27" t="str">
        <f>IF(csv!F25="","",TRIM(csv!F25))</f>
        <v/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/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3"/>
        <v/>
      </c>
      <c r="P35" s="43"/>
      <c r="Q35" s="48" t="str">
        <f t="shared" si="14"/>
        <v/>
      </c>
      <c r="R35" s="69" t="str">
        <f>IF(Q35="","",IF(COUNTIF(Q$12:Q34,Q35)=0,R34+1,R34))</f>
        <v/>
      </c>
      <c r="S35" s="69" t="str">
        <f t="shared" si="15"/>
        <v/>
      </c>
      <c r="T35" s="69" t="str">
        <f t="shared" si="16"/>
        <v/>
      </c>
      <c r="U35" s="62" t="str">
        <f t="shared" si="17"/>
        <v/>
      </c>
      <c r="V35" s="43" t="s">
        <v>0</v>
      </c>
      <c r="W35" s="209" t="str">
        <f t="shared" si="18"/>
        <v/>
      </c>
      <c r="X35" s="259" t="str">
        <f t="shared" si="19"/>
        <v/>
      </c>
      <c r="Y35" s="210" t="str">
        <f t="shared" si="0"/>
        <v/>
      </c>
      <c r="Z35" s="43" t="s">
        <v>0</v>
      </c>
      <c r="AA35" s="48" t="str">
        <f t="shared" si="20"/>
        <v/>
      </c>
      <c r="AB35" s="69" t="str">
        <f t="shared" si="21"/>
        <v/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/>
      </c>
      <c r="AK35" s="150" t="str">
        <f t="shared" si="25"/>
        <v/>
      </c>
      <c r="AL35" s="43"/>
      <c r="AM35" s="48" t="str">
        <f t="shared" si="26"/>
        <v/>
      </c>
      <c r="AN35" s="27" t="str">
        <f t="shared" si="27"/>
        <v/>
      </c>
      <c r="AO35" s="69" t="str">
        <f t="shared" si="28"/>
        <v/>
      </c>
      <c r="AP35" s="69" t="str">
        <f t="shared" si="29"/>
        <v/>
      </c>
      <c r="AQ35" s="27" t="str">
        <f t="shared" si="30"/>
        <v/>
      </c>
      <c r="AR35" s="62" t="str">
        <f t="shared" si="31"/>
        <v/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/>
      </c>
      <c r="BI35" s="27" t="str">
        <f t="shared" si="37"/>
        <v/>
      </c>
      <c r="BJ35" s="69" t="str">
        <f t="shared" si="38"/>
        <v/>
      </c>
      <c r="BK35" s="49" t="str">
        <f t="shared" si="39"/>
        <v/>
      </c>
      <c r="BL35" s="43" t="s">
        <v>0</v>
      </c>
      <c r="BM35" s="48" t="str">
        <f t="shared" si="40"/>
        <v/>
      </c>
      <c r="BN35" s="27" t="str">
        <f t="shared" si="41"/>
        <v/>
      </c>
      <c r="BO35" s="69" t="str">
        <f t="shared" si="42"/>
        <v/>
      </c>
      <c r="BP35" s="69" t="str">
        <f t="shared" si="2"/>
        <v/>
      </c>
      <c r="BQ35" s="27" t="str">
        <f t="shared" si="3"/>
        <v/>
      </c>
      <c r="BR35" s="27" t="str" cm="1">
        <f t="array" ref="BR35">IFERROR(""&amp;INDEX(regNatjecatelj_klub,DI35),"")</f>
        <v/>
      </c>
      <c r="BS35" s="82" t="str">
        <f t="shared" si="43"/>
        <v/>
      </c>
      <c r="BT35" s="62" t="str">
        <f t="shared" si="44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/>
      </c>
      <c r="CP35" s="69" t="str">
        <f t="shared" si="53"/>
        <v/>
      </c>
      <c r="CQ35" s="216" t="str">
        <f t="shared" si="54"/>
        <v/>
      </c>
      <c r="CR35" s="217" t="str">
        <f t="shared" si="4"/>
        <v/>
      </c>
      <c r="CS35" s="150" t="str">
        <f t="shared" si="5"/>
        <v/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/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/>
      </c>
      <c r="DI35" s="49" t="str">
        <f t="shared" si="60"/>
        <v/>
      </c>
      <c r="DJ35" s="43" t="s">
        <v>0</v>
      </c>
      <c r="DK35" s="48" t="str">
        <f t="shared" si="61"/>
        <v/>
      </c>
      <c r="DL35" s="49" t="str">
        <f t="shared" si="62"/>
        <v/>
      </c>
      <c r="DM35" s="43" t="s">
        <v>0</v>
      </c>
      <c r="DN35" s="48" t="str">
        <f t="shared" si="63"/>
        <v/>
      </c>
      <c r="DO35" s="49" t="str">
        <f t="shared" si="64"/>
        <v/>
      </c>
      <c r="DP35" s="43" t="s">
        <v>0</v>
      </c>
      <c r="DQ35" s="54" t="str">
        <f t="shared" si="65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6"/>
        <v/>
      </c>
      <c r="DU35" s="69" t="str">
        <f t="shared" si="9"/>
        <v/>
      </c>
      <c r="DV35" s="69" t="str">
        <f t="shared" si="67"/>
        <v/>
      </c>
      <c r="DW35" s="69" t="str">
        <f t="shared" si="68"/>
        <v/>
      </c>
      <c r="DX35" s="62" t="str">
        <f t="shared" si="69"/>
        <v/>
      </c>
      <c r="DY35" s="43" t="s">
        <v>0</v>
      </c>
      <c r="DZ35" s="54" t="str">
        <f>IF(AN35="","",MAX(DZ$12:DZ34)+1)</f>
        <v/>
      </c>
      <c r="EA35" s="69" t="str">
        <f t="shared" si="70"/>
        <v/>
      </c>
      <c r="EB35" s="69" t="str">
        <f t="shared" si="71"/>
        <v/>
      </c>
      <c r="EC35" s="69" t="str">
        <f t="shared" si="72"/>
        <v/>
      </c>
      <c r="ED35" s="69" t="str">
        <f t="shared" si="73"/>
        <v/>
      </c>
      <c r="EE35" s="69" t="str">
        <f t="shared" si="10"/>
        <v/>
      </c>
      <c r="EF35" s="69" t="str">
        <f t="shared" si="74"/>
        <v/>
      </c>
      <c r="EG35" s="69" t="str">
        <f t="shared" si="75"/>
        <v/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/>
      </c>
      <c r="EM35" s="43" t="s">
        <v>0</v>
      </c>
      <c r="EN35" s="16" t="str">
        <f t="shared" si="12"/>
        <v/>
      </c>
      <c r="EO35" s="43" t="s">
        <v>0</v>
      </c>
      <c r="EP35" s="167" t="str">
        <f t="shared" si="79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/>
      </c>
      <c r="C36" s="27" t="s">
        <v>0</v>
      </c>
      <c r="D36" s="27" t="str">
        <f>IF(csv!F26="","",TRIM(csv!F26))</f>
        <v/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/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3"/>
        <v/>
      </c>
      <c r="P36" s="43"/>
      <c r="Q36" s="48" t="str">
        <f t="shared" si="14"/>
        <v/>
      </c>
      <c r="R36" s="69" t="str">
        <f>IF(Q36="","",IF(COUNTIF(Q$12:Q35,Q36)=0,R35+1,R35))</f>
        <v/>
      </c>
      <c r="S36" s="69" t="str">
        <f t="shared" si="15"/>
        <v/>
      </c>
      <c r="T36" s="69" t="str">
        <f t="shared" si="16"/>
        <v/>
      </c>
      <c r="U36" s="62" t="str">
        <f t="shared" si="17"/>
        <v/>
      </c>
      <c r="V36" s="43" t="s">
        <v>0</v>
      </c>
      <c r="W36" s="209" t="str">
        <f t="shared" si="18"/>
        <v/>
      </c>
      <c r="X36" s="259" t="str">
        <f t="shared" si="19"/>
        <v/>
      </c>
      <c r="Y36" s="210" t="str">
        <f t="shared" si="0"/>
        <v/>
      </c>
      <c r="Z36" s="43" t="s">
        <v>0</v>
      </c>
      <c r="AA36" s="48" t="str">
        <f t="shared" si="20"/>
        <v/>
      </c>
      <c r="AB36" s="69" t="str">
        <f t="shared" si="21"/>
        <v/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/>
      </c>
      <c r="AK36" s="150" t="str">
        <f t="shared" si="25"/>
        <v/>
      </c>
      <c r="AL36" s="43"/>
      <c r="AM36" s="48" t="str">
        <f t="shared" si="26"/>
        <v/>
      </c>
      <c r="AN36" s="27" t="str">
        <f t="shared" si="27"/>
        <v/>
      </c>
      <c r="AO36" s="69" t="str">
        <f t="shared" si="28"/>
        <v/>
      </c>
      <c r="AP36" s="69" t="str">
        <f t="shared" si="29"/>
        <v/>
      </c>
      <c r="AQ36" s="27" t="str">
        <f t="shared" si="30"/>
        <v/>
      </c>
      <c r="AR36" s="62" t="str">
        <f t="shared" si="31"/>
        <v/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/>
      </c>
      <c r="BI36" s="27" t="str">
        <f t="shared" si="37"/>
        <v/>
      </c>
      <c r="BJ36" s="69" t="str">
        <f t="shared" si="38"/>
        <v/>
      </c>
      <c r="BK36" s="49" t="str">
        <f t="shared" si="39"/>
        <v/>
      </c>
      <c r="BL36" s="43" t="s">
        <v>0</v>
      </c>
      <c r="BM36" s="48" t="str">
        <f t="shared" si="40"/>
        <v/>
      </c>
      <c r="BN36" s="27" t="str">
        <f t="shared" si="41"/>
        <v/>
      </c>
      <c r="BO36" s="69" t="str">
        <f t="shared" si="42"/>
        <v/>
      </c>
      <c r="BP36" s="69" t="str">
        <f t="shared" si="2"/>
        <v/>
      </c>
      <c r="BQ36" s="27" t="str">
        <f t="shared" si="3"/>
        <v/>
      </c>
      <c r="BR36" s="27" t="str" cm="1">
        <f t="array" ref="BR36">IFERROR(""&amp;INDEX(regNatjecatelj_klub,DI36),"")</f>
        <v/>
      </c>
      <c r="BS36" s="82" t="str">
        <f t="shared" si="43"/>
        <v/>
      </c>
      <c r="BT36" s="62" t="str">
        <f t="shared" si="44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/>
      </c>
      <c r="CP36" s="69" t="str">
        <f t="shared" si="53"/>
        <v/>
      </c>
      <c r="CQ36" s="216" t="str">
        <f t="shared" si="54"/>
        <v/>
      </c>
      <c r="CR36" s="217" t="str">
        <f t="shared" si="4"/>
        <v/>
      </c>
      <c r="CS36" s="150" t="str">
        <f t="shared" si="5"/>
        <v/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/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/>
      </c>
      <c r="DI36" s="49" t="str">
        <f t="shared" si="60"/>
        <v/>
      </c>
      <c r="DJ36" s="43" t="s">
        <v>0</v>
      </c>
      <c r="DK36" s="48" t="str">
        <f t="shared" si="61"/>
        <v/>
      </c>
      <c r="DL36" s="49" t="str">
        <f t="shared" si="62"/>
        <v/>
      </c>
      <c r="DM36" s="43" t="s">
        <v>0</v>
      </c>
      <c r="DN36" s="48" t="str">
        <f t="shared" si="63"/>
        <v/>
      </c>
      <c r="DO36" s="49" t="str">
        <f t="shared" si="64"/>
        <v/>
      </c>
      <c r="DP36" s="43" t="s">
        <v>0</v>
      </c>
      <c r="DQ36" s="54" t="str">
        <f t="shared" si="65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6"/>
        <v/>
      </c>
      <c r="DU36" s="69" t="str">
        <f t="shared" si="9"/>
        <v/>
      </c>
      <c r="DV36" s="69" t="str">
        <f t="shared" si="67"/>
        <v/>
      </c>
      <c r="DW36" s="69" t="str">
        <f t="shared" si="68"/>
        <v/>
      </c>
      <c r="DX36" s="62" t="str">
        <f t="shared" si="69"/>
        <v/>
      </c>
      <c r="DY36" s="43" t="s">
        <v>0</v>
      </c>
      <c r="DZ36" s="54" t="str">
        <f>IF(AN36="","",MAX(DZ$12:DZ35)+1)</f>
        <v/>
      </c>
      <c r="EA36" s="69" t="str">
        <f t="shared" si="70"/>
        <v/>
      </c>
      <c r="EB36" s="69" t="str">
        <f t="shared" si="71"/>
        <v/>
      </c>
      <c r="EC36" s="69" t="str">
        <f t="shared" si="72"/>
        <v/>
      </c>
      <c r="ED36" s="69" t="str">
        <f t="shared" si="73"/>
        <v/>
      </c>
      <c r="EE36" s="69" t="str">
        <f t="shared" si="10"/>
        <v/>
      </c>
      <c r="EF36" s="69" t="str">
        <f t="shared" si="74"/>
        <v/>
      </c>
      <c r="EG36" s="69" t="str">
        <f t="shared" si="75"/>
        <v/>
      </c>
      <c r="EH36" s="69" t="str">
        <f t="shared" si="11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/>
      </c>
      <c r="EM36" s="43" t="s">
        <v>0</v>
      </c>
      <c r="EN36" s="16" t="str">
        <f t="shared" si="12"/>
        <v/>
      </c>
      <c r="EO36" s="43" t="s">
        <v>0</v>
      </c>
      <c r="EP36" s="167" t="str">
        <f t="shared" si="79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/>
      </c>
      <c r="C37" s="27" t="s">
        <v>0</v>
      </c>
      <c r="D37" s="27" t="str">
        <f>IF(csv!F27="","",TRIM(csv!F27))</f>
        <v/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/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3"/>
        <v/>
      </c>
      <c r="P37" s="43"/>
      <c r="Q37" s="48" t="str">
        <f t="shared" si="14"/>
        <v/>
      </c>
      <c r="R37" s="69" t="str">
        <f>IF(Q37="","",IF(COUNTIF(Q$12:Q36,Q37)=0,R36+1,R36))</f>
        <v/>
      </c>
      <c r="S37" s="69" t="str">
        <f t="shared" si="15"/>
        <v/>
      </c>
      <c r="T37" s="69" t="str">
        <f t="shared" si="16"/>
        <v/>
      </c>
      <c r="U37" s="62" t="str">
        <f t="shared" si="17"/>
        <v/>
      </c>
      <c r="V37" s="43" t="s">
        <v>0</v>
      </c>
      <c r="W37" s="209" t="str">
        <f t="shared" si="18"/>
        <v/>
      </c>
      <c r="X37" s="259" t="str">
        <f t="shared" si="19"/>
        <v/>
      </c>
      <c r="Y37" s="210" t="str">
        <f t="shared" si="0"/>
        <v/>
      </c>
      <c r="Z37" s="43" t="s">
        <v>0</v>
      </c>
      <c r="AA37" s="48" t="str">
        <f t="shared" si="20"/>
        <v/>
      </c>
      <c r="AB37" s="69" t="str">
        <f t="shared" si="21"/>
        <v/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/>
      </c>
      <c r="AK37" s="150" t="str">
        <f t="shared" si="25"/>
        <v/>
      </c>
      <c r="AL37" s="43"/>
      <c r="AM37" s="48" t="str">
        <f t="shared" si="26"/>
        <v/>
      </c>
      <c r="AN37" s="27" t="str">
        <f t="shared" si="27"/>
        <v/>
      </c>
      <c r="AO37" s="69" t="str">
        <f t="shared" si="28"/>
        <v/>
      </c>
      <c r="AP37" s="69" t="str">
        <f t="shared" si="29"/>
        <v/>
      </c>
      <c r="AQ37" s="27" t="str">
        <f t="shared" si="30"/>
        <v/>
      </c>
      <c r="AR37" s="62" t="str">
        <f t="shared" si="31"/>
        <v/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/>
      </c>
      <c r="CP37" s="69" t="str">
        <f t="shared" si="53"/>
        <v/>
      </c>
      <c r="CQ37" s="216" t="str">
        <f t="shared" si="54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/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/>
      </c>
      <c r="DI37" s="49" t="str">
        <f t="shared" si="60"/>
        <v/>
      </c>
      <c r="DJ37" s="43" t="s">
        <v>0</v>
      </c>
      <c r="DK37" s="48" t="str">
        <f t="shared" si="61"/>
        <v/>
      </c>
      <c r="DL37" s="49" t="str">
        <f t="shared" si="62"/>
        <v/>
      </c>
      <c r="DM37" s="43" t="s">
        <v>0</v>
      </c>
      <c r="DN37" s="48" t="str">
        <f t="shared" si="63"/>
        <v/>
      </c>
      <c r="DO37" s="49" t="str">
        <f t="shared" si="64"/>
        <v/>
      </c>
      <c r="DP37" s="43" t="s">
        <v>0</v>
      </c>
      <c r="DQ37" s="54" t="str">
        <f t="shared" si="65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6"/>
        <v/>
      </c>
      <c r="DU37" s="69" t="str">
        <f t="shared" si="9"/>
        <v/>
      </c>
      <c r="DV37" s="69" t="str">
        <f t="shared" si="67"/>
        <v/>
      </c>
      <c r="DW37" s="69" t="str">
        <f t="shared" si="68"/>
        <v/>
      </c>
      <c r="DX37" s="62" t="str">
        <f t="shared" si="69"/>
        <v/>
      </c>
      <c r="DY37" s="43" t="s">
        <v>0</v>
      </c>
      <c r="DZ37" s="54" t="str">
        <f>IF(AN37="","",MAX(DZ$12:DZ36)+1)</f>
        <v/>
      </c>
      <c r="EA37" s="69" t="str">
        <f t="shared" si="70"/>
        <v/>
      </c>
      <c r="EB37" s="69" t="str">
        <f t="shared" si="71"/>
        <v/>
      </c>
      <c r="EC37" s="69" t="str">
        <f t="shared" si="72"/>
        <v/>
      </c>
      <c r="ED37" s="69" t="str">
        <f t="shared" si="73"/>
        <v/>
      </c>
      <c r="EE37" s="69" t="str">
        <f t="shared" si="10"/>
        <v/>
      </c>
      <c r="EF37" s="69" t="str">
        <f t="shared" si="74"/>
        <v/>
      </c>
      <c r="EG37" s="69" t="str">
        <f t="shared" si="75"/>
        <v/>
      </c>
      <c r="EH37" s="69" t="str">
        <f t="shared" si="11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/>
      </c>
      <c r="EM37" s="43" t="s">
        <v>0</v>
      </c>
      <c r="EN37" s="16" t="str">
        <f t="shared" si="12"/>
        <v/>
      </c>
      <c r="EO37" s="43" t="s">
        <v>0</v>
      </c>
      <c r="EP37" s="167" t="str">
        <f t="shared" si="79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/>
      </c>
      <c r="C38" s="27" t="s">
        <v>0</v>
      </c>
      <c r="D38" s="27" t="str">
        <f>IF(csv!F28="","",TRIM(csv!F28))</f>
        <v/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/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3"/>
        <v/>
      </c>
      <c r="P38" s="43"/>
      <c r="Q38" s="48" t="str">
        <f t="shared" si="14"/>
        <v/>
      </c>
      <c r="R38" s="69" t="str">
        <f>IF(Q38="","",IF(COUNTIF(Q$12:Q37,Q38)=0,R37+1,R37))</f>
        <v/>
      </c>
      <c r="S38" s="69" t="str">
        <f t="shared" si="15"/>
        <v/>
      </c>
      <c r="T38" s="69" t="str">
        <f t="shared" si="16"/>
        <v/>
      </c>
      <c r="U38" s="62" t="str">
        <f t="shared" si="17"/>
        <v/>
      </c>
      <c r="V38" s="43" t="s">
        <v>0</v>
      </c>
      <c r="W38" s="209" t="str">
        <f t="shared" si="18"/>
        <v/>
      </c>
      <c r="X38" s="259" t="str">
        <f t="shared" si="19"/>
        <v/>
      </c>
      <c r="Y38" s="210" t="str">
        <f t="shared" si="0"/>
        <v/>
      </c>
      <c r="Z38" s="43" t="s">
        <v>0</v>
      </c>
      <c r="AA38" s="48" t="str">
        <f t="shared" si="20"/>
        <v/>
      </c>
      <c r="AB38" s="69" t="str">
        <f t="shared" si="21"/>
        <v/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/>
      </c>
      <c r="AK38" s="150" t="str">
        <f t="shared" si="25"/>
        <v/>
      </c>
      <c r="AL38" s="43"/>
      <c r="AM38" s="48" t="str">
        <f t="shared" si="26"/>
        <v/>
      </c>
      <c r="AN38" s="27" t="str">
        <f t="shared" si="27"/>
        <v/>
      </c>
      <c r="AO38" s="69" t="str">
        <f t="shared" si="28"/>
        <v/>
      </c>
      <c r="AP38" s="69" t="str">
        <f t="shared" si="29"/>
        <v/>
      </c>
      <c r="AQ38" s="27" t="str">
        <f t="shared" si="30"/>
        <v/>
      </c>
      <c r="AR38" s="62" t="str">
        <f t="shared" si="31"/>
        <v/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/>
      </c>
      <c r="BI38" s="27" t="str">
        <f t="shared" si="37"/>
        <v/>
      </c>
      <c r="BJ38" s="69" t="str">
        <f t="shared" si="38"/>
        <v/>
      </c>
      <c r="BK38" s="49" t="str">
        <f t="shared" si="39"/>
        <v/>
      </c>
      <c r="BL38" s="43" t="s">
        <v>0</v>
      </c>
      <c r="BM38" s="48" t="str">
        <f t="shared" si="40"/>
        <v/>
      </c>
      <c r="BN38" s="27" t="str">
        <f t="shared" si="41"/>
        <v/>
      </c>
      <c r="BO38" s="69" t="str">
        <f t="shared" si="42"/>
        <v/>
      </c>
      <c r="BP38" s="69" t="str">
        <f t="shared" si="2"/>
        <v/>
      </c>
      <c r="BQ38" s="27" t="str">
        <f t="shared" si="3"/>
        <v/>
      </c>
      <c r="BR38" s="27" t="str" cm="1">
        <f t="array" ref="BR38">IFERROR(""&amp;INDEX(regNatjecatelj_klub,DI38),"")</f>
        <v/>
      </c>
      <c r="BS38" s="82" t="str">
        <f t="shared" si="43"/>
        <v/>
      </c>
      <c r="BT38" s="62" t="str">
        <f t="shared" si="44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/>
      </c>
      <c r="CP38" s="69" t="str">
        <f t="shared" si="53"/>
        <v/>
      </c>
      <c r="CQ38" s="216" t="str">
        <f t="shared" si="54"/>
        <v/>
      </c>
      <c r="CR38" s="217" t="str">
        <f t="shared" si="4"/>
        <v/>
      </c>
      <c r="CS38" s="150" t="str">
        <f t="shared" si="5"/>
        <v/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/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/>
      </c>
      <c r="DI38" s="49" t="str">
        <f t="shared" si="60"/>
        <v/>
      </c>
      <c r="DJ38" s="43" t="s">
        <v>0</v>
      </c>
      <c r="DK38" s="48" t="str">
        <f t="shared" si="61"/>
        <v/>
      </c>
      <c r="DL38" s="49" t="str">
        <f t="shared" si="62"/>
        <v/>
      </c>
      <c r="DM38" s="43" t="s">
        <v>0</v>
      </c>
      <c r="DN38" s="48" t="str">
        <f t="shared" si="63"/>
        <v/>
      </c>
      <c r="DO38" s="49" t="str">
        <f t="shared" si="64"/>
        <v/>
      </c>
      <c r="DP38" s="43" t="s">
        <v>0</v>
      </c>
      <c r="DQ38" s="54" t="str">
        <f t="shared" si="65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6"/>
        <v/>
      </c>
      <c r="DU38" s="69" t="str">
        <f t="shared" si="9"/>
        <v/>
      </c>
      <c r="DV38" s="69" t="str">
        <f t="shared" si="67"/>
        <v/>
      </c>
      <c r="DW38" s="69" t="str">
        <f t="shared" si="68"/>
        <v/>
      </c>
      <c r="DX38" s="62" t="str">
        <f t="shared" si="69"/>
        <v/>
      </c>
      <c r="DY38" s="43" t="s">
        <v>0</v>
      </c>
      <c r="DZ38" s="54" t="str">
        <f>IF(AN38="","",MAX(DZ$12:DZ37)+1)</f>
        <v/>
      </c>
      <c r="EA38" s="69" t="str">
        <f t="shared" si="70"/>
        <v/>
      </c>
      <c r="EB38" s="69" t="str">
        <f t="shared" si="71"/>
        <v/>
      </c>
      <c r="EC38" s="69" t="str">
        <f t="shared" si="72"/>
        <v/>
      </c>
      <c r="ED38" s="69" t="str">
        <f t="shared" si="73"/>
        <v/>
      </c>
      <c r="EE38" s="69" t="str">
        <f t="shared" si="10"/>
        <v/>
      </c>
      <c r="EF38" s="69" t="str">
        <f t="shared" si="74"/>
        <v/>
      </c>
      <c r="EG38" s="69" t="str">
        <f t="shared" si="75"/>
        <v/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/>
      </c>
      <c r="EM38" s="43" t="s">
        <v>0</v>
      </c>
      <c r="EN38" s="16" t="str">
        <f t="shared" si="12"/>
        <v/>
      </c>
      <c r="EO38" s="43" t="s">
        <v>0</v>
      </c>
      <c r="EP38" s="167" t="str">
        <f t="shared" si="79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/>
      </c>
      <c r="C39" s="27" t="s">
        <v>0</v>
      </c>
      <c r="D39" s="27" t="str">
        <f>IF(csv!F29="","",TRIM(csv!F29))</f>
        <v/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/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3"/>
        <v/>
      </c>
      <c r="P39" s="43"/>
      <c r="Q39" s="48" t="str">
        <f t="shared" si="14"/>
        <v/>
      </c>
      <c r="R39" s="69" t="str">
        <f>IF(Q39="","",IF(COUNTIF(Q$12:Q38,Q39)=0,R38+1,R38))</f>
        <v/>
      </c>
      <c r="S39" s="69" t="str">
        <f t="shared" si="15"/>
        <v/>
      </c>
      <c r="T39" s="69" t="str">
        <f t="shared" si="16"/>
        <v/>
      </c>
      <c r="U39" s="62" t="str">
        <f t="shared" si="17"/>
        <v/>
      </c>
      <c r="V39" s="43" t="s">
        <v>0</v>
      </c>
      <c r="W39" s="209" t="str">
        <f t="shared" si="18"/>
        <v/>
      </c>
      <c r="X39" s="259" t="str">
        <f t="shared" si="19"/>
        <v/>
      </c>
      <c r="Y39" s="210" t="str">
        <f t="shared" si="0"/>
        <v/>
      </c>
      <c r="Z39" s="43" t="s">
        <v>0</v>
      </c>
      <c r="AA39" s="48" t="str">
        <f t="shared" si="20"/>
        <v/>
      </c>
      <c r="AB39" s="69" t="str">
        <f t="shared" si="21"/>
        <v/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/>
      </c>
      <c r="AK39" s="150" t="str">
        <f t="shared" si="25"/>
        <v/>
      </c>
      <c r="AL39" s="43"/>
      <c r="AM39" s="48" t="str">
        <f t="shared" si="26"/>
        <v/>
      </c>
      <c r="AN39" s="27" t="str">
        <f t="shared" si="27"/>
        <v/>
      </c>
      <c r="AO39" s="69" t="str">
        <f t="shared" si="28"/>
        <v/>
      </c>
      <c r="AP39" s="69" t="str">
        <f t="shared" si="29"/>
        <v/>
      </c>
      <c r="AQ39" s="27" t="str">
        <f t="shared" si="30"/>
        <v/>
      </c>
      <c r="AR39" s="62" t="str">
        <f t="shared" si="31"/>
        <v/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/>
      </c>
      <c r="CP39" s="69" t="str">
        <f t="shared" si="53"/>
        <v/>
      </c>
      <c r="CQ39" s="216" t="str">
        <f t="shared" si="54"/>
        <v/>
      </c>
      <c r="CR39" s="217" t="str">
        <f t="shared" si="4"/>
        <v/>
      </c>
      <c r="CS39" s="150" t="str">
        <f t="shared" si="5"/>
        <v/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/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/>
      </c>
      <c r="DI39" s="49" t="str">
        <f t="shared" si="60"/>
        <v/>
      </c>
      <c r="DJ39" s="43" t="s">
        <v>0</v>
      </c>
      <c r="DK39" s="48" t="str">
        <f t="shared" si="61"/>
        <v/>
      </c>
      <c r="DL39" s="49" t="str">
        <f t="shared" si="62"/>
        <v/>
      </c>
      <c r="DM39" s="43" t="s">
        <v>0</v>
      </c>
      <c r="DN39" s="48" t="str">
        <f t="shared" si="63"/>
        <v/>
      </c>
      <c r="DO39" s="49" t="str">
        <f t="shared" si="64"/>
        <v/>
      </c>
      <c r="DP39" s="43" t="s">
        <v>0</v>
      </c>
      <c r="DQ39" s="54" t="str">
        <f t="shared" si="65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6"/>
        <v/>
      </c>
      <c r="DU39" s="69" t="str">
        <f t="shared" si="9"/>
        <v/>
      </c>
      <c r="DV39" s="69" t="str">
        <f t="shared" si="67"/>
        <v/>
      </c>
      <c r="DW39" s="69" t="str">
        <f t="shared" si="68"/>
        <v/>
      </c>
      <c r="DX39" s="62" t="str">
        <f t="shared" si="69"/>
        <v/>
      </c>
      <c r="DY39" s="43" t="s">
        <v>0</v>
      </c>
      <c r="DZ39" s="54" t="str">
        <f>IF(AN39="","",MAX(DZ$12:DZ38)+1)</f>
        <v/>
      </c>
      <c r="EA39" s="69" t="str">
        <f t="shared" si="70"/>
        <v/>
      </c>
      <c r="EB39" s="69" t="str">
        <f t="shared" si="71"/>
        <v/>
      </c>
      <c r="EC39" s="69" t="str">
        <f t="shared" si="72"/>
        <v/>
      </c>
      <c r="ED39" s="69" t="str">
        <f t="shared" si="73"/>
        <v/>
      </c>
      <c r="EE39" s="69" t="str">
        <f t="shared" si="10"/>
        <v/>
      </c>
      <c r="EF39" s="69" t="str">
        <f t="shared" si="74"/>
        <v/>
      </c>
      <c r="EG39" s="69" t="str">
        <f t="shared" si="75"/>
        <v/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/>
      </c>
      <c r="EM39" s="43" t="s">
        <v>0</v>
      </c>
      <c r="EN39" s="16" t="str">
        <f t="shared" si="12"/>
        <v/>
      </c>
      <c r="EO39" s="43" t="s">
        <v>0</v>
      </c>
      <c r="EP39" s="167" t="str">
        <f t="shared" si="79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/>
      </c>
      <c r="C40" s="27" t="s">
        <v>0</v>
      </c>
      <c r="D40" s="27" t="str">
        <f>IF(csv!F30="","",TRIM(csv!F30))</f>
        <v/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/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3"/>
        <v/>
      </c>
      <c r="P40" s="43"/>
      <c r="Q40" s="48" t="str">
        <f t="shared" si="14"/>
        <v/>
      </c>
      <c r="R40" s="69" t="str">
        <f>IF(Q40="","",IF(COUNTIF(Q$12:Q39,Q40)=0,R39+1,R39))</f>
        <v/>
      </c>
      <c r="S40" s="69" t="str">
        <f t="shared" si="15"/>
        <v/>
      </c>
      <c r="T40" s="69" t="str">
        <f t="shared" si="16"/>
        <v/>
      </c>
      <c r="U40" s="62" t="str">
        <f t="shared" si="17"/>
        <v/>
      </c>
      <c r="V40" s="43" t="s">
        <v>0</v>
      </c>
      <c r="W40" s="209" t="str">
        <f t="shared" si="18"/>
        <v/>
      </c>
      <c r="X40" s="259" t="str">
        <f t="shared" si="19"/>
        <v/>
      </c>
      <c r="Y40" s="210" t="str">
        <f t="shared" si="0"/>
        <v/>
      </c>
      <c r="Z40" s="43" t="s">
        <v>0</v>
      </c>
      <c r="AA40" s="48" t="str">
        <f t="shared" si="20"/>
        <v/>
      </c>
      <c r="AB40" s="69" t="str">
        <f t="shared" si="21"/>
        <v/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/>
      </c>
      <c r="AK40" s="150" t="str">
        <f t="shared" si="25"/>
        <v/>
      </c>
      <c r="AL40" s="43"/>
      <c r="AM40" s="48" t="str">
        <f t="shared" si="26"/>
        <v/>
      </c>
      <c r="AN40" s="27" t="str">
        <f t="shared" si="27"/>
        <v/>
      </c>
      <c r="AO40" s="69" t="str">
        <f t="shared" si="28"/>
        <v/>
      </c>
      <c r="AP40" s="69" t="str">
        <f t="shared" si="29"/>
        <v/>
      </c>
      <c r="AQ40" s="27" t="str">
        <f t="shared" si="30"/>
        <v/>
      </c>
      <c r="AR40" s="62" t="str">
        <f t="shared" si="31"/>
        <v/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/>
      </c>
      <c r="BI40" s="27" t="str">
        <f t="shared" si="37"/>
        <v/>
      </c>
      <c r="BJ40" s="69" t="str">
        <f t="shared" si="38"/>
        <v/>
      </c>
      <c r="BK40" s="49" t="str">
        <f t="shared" si="39"/>
        <v/>
      </c>
      <c r="BL40" s="43" t="s">
        <v>0</v>
      </c>
      <c r="BM40" s="48" t="str">
        <f t="shared" si="40"/>
        <v/>
      </c>
      <c r="BN40" s="27" t="str">
        <f t="shared" si="41"/>
        <v/>
      </c>
      <c r="BO40" s="69" t="str">
        <f t="shared" si="42"/>
        <v/>
      </c>
      <c r="BP40" s="69" t="str">
        <f t="shared" si="2"/>
        <v/>
      </c>
      <c r="BQ40" s="27" t="str">
        <f t="shared" si="3"/>
        <v/>
      </c>
      <c r="BR40" s="27" t="str" cm="1">
        <f t="array" ref="BR40">IFERROR(""&amp;INDEX(regNatjecatelj_klub,DI40),"")</f>
        <v/>
      </c>
      <c r="BS40" s="82" t="str">
        <f t="shared" si="43"/>
        <v/>
      </c>
      <c r="BT40" s="62" t="str">
        <f t="shared" si="44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/>
      </c>
      <c r="CP40" s="69" t="str">
        <f t="shared" si="53"/>
        <v/>
      </c>
      <c r="CQ40" s="216" t="str">
        <f t="shared" si="54"/>
        <v/>
      </c>
      <c r="CR40" s="217" t="str">
        <f t="shared" si="4"/>
        <v/>
      </c>
      <c r="CS40" s="150" t="str">
        <f t="shared" si="5"/>
        <v/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/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/>
      </c>
      <c r="DI40" s="49" t="str">
        <f t="shared" si="60"/>
        <v/>
      </c>
      <c r="DJ40" s="43" t="s">
        <v>0</v>
      </c>
      <c r="DK40" s="48" t="str">
        <f t="shared" si="61"/>
        <v/>
      </c>
      <c r="DL40" s="49" t="str">
        <f t="shared" si="62"/>
        <v/>
      </c>
      <c r="DM40" s="43" t="s">
        <v>0</v>
      </c>
      <c r="DN40" s="48" t="str">
        <f t="shared" si="63"/>
        <v/>
      </c>
      <c r="DO40" s="49" t="str">
        <f t="shared" si="64"/>
        <v/>
      </c>
      <c r="DP40" s="43" t="s">
        <v>0</v>
      </c>
      <c r="DQ40" s="54" t="str">
        <f t="shared" si="65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6"/>
        <v/>
      </c>
      <c r="DU40" s="69" t="str">
        <f t="shared" si="9"/>
        <v/>
      </c>
      <c r="DV40" s="69" t="str">
        <f t="shared" si="67"/>
        <v/>
      </c>
      <c r="DW40" s="69" t="str">
        <f t="shared" si="68"/>
        <v/>
      </c>
      <c r="DX40" s="62" t="str">
        <f t="shared" si="69"/>
        <v/>
      </c>
      <c r="DY40" s="43" t="s">
        <v>0</v>
      </c>
      <c r="DZ40" s="54" t="str">
        <f>IF(AN40="","",MAX(DZ$12:DZ39)+1)</f>
        <v/>
      </c>
      <c r="EA40" s="69" t="str">
        <f t="shared" si="70"/>
        <v/>
      </c>
      <c r="EB40" s="69" t="str">
        <f t="shared" si="71"/>
        <v/>
      </c>
      <c r="EC40" s="69" t="str">
        <f t="shared" si="72"/>
        <v/>
      </c>
      <c r="ED40" s="69" t="str">
        <f t="shared" si="73"/>
        <v/>
      </c>
      <c r="EE40" s="69" t="str">
        <f t="shared" si="10"/>
        <v/>
      </c>
      <c r="EF40" s="69" t="str">
        <f t="shared" si="74"/>
        <v/>
      </c>
      <c r="EG40" s="69" t="str">
        <f t="shared" si="75"/>
        <v/>
      </c>
      <c r="EH40" s="69" t="str">
        <f t="shared" si="11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/>
      </c>
      <c r="EM40" s="43" t="s">
        <v>0</v>
      </c>
      <c r="EN40" s="16" t="str">
        <f t="shared" si="12"/>
        <v/>
      </c>
      <c r="EO40" s="43" t="s">
        <v>0</v>
      </c>
      <c r="EP40" s="167" t="str">
        <f t="shared" si="79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/>
      </c>
      <c r="C41" s="27" t="s">
        <v>0</v>
      </c>
      <c r="D41" s="27" t="str">
        <f>IF(csv!F31="","",TRIM(csv!F31))</f>
        <v/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/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3"/>
        <v/>
      </c>
      <c r="P41" s="43"/>
      <c r="Q41" s="48" t="str">
        <f t="shared" si="14"/>
        <v/>
      </c>
      <c r="R41" s="69" t="str">
        <f>IF(Q41="","",IF(COUNTIF(Q$12:Q40,Q41)=0,R40+1,R40))</f>
        <v/>
      </c>
      <c r="S41" s="69" t="str">
        <f t="shared" si="15"/>
        <v/>
      </c>
      <c r="T41" s="69" t="str">
        <f t="shared" si="16"/>
        <v/>
      </c>
      <c r="U41" s="62" t="str">
        <f t="shared" si="17"/>
        <v/>
      </c>
      <c r="V41" s="43" t="s">
        <v>0</v>
      </c>
      <c r="W41" s="209" t="str">
        <f t="shared" si="18"/>
        <v/>
      </c>
      <c r="X41" s="259" t="str">
        <f t="shared" si="19"/>
        <v/>
      </c>
      <c r="Y41" s="210" t="str">
        <f t="shared" si="0"/>
        <v/>
      </c>
      <c r="Z41" s="43" t="s">
        <v>0</v>
      </c>
      <c r="AA41" s="48" t="str">
        <f t="shared" si="20"/>
        <v/>
      </c>
      <c r="AB41" s="69" t="str">
        <f t="shared" si="21"/>
        <v/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/>
      </c>
      <c r="AK41" s="150" t="str">
        <f t="shared" si="25"/>
        <v/>
      </c>
      <c r="AL41" s="43"/>
      <c r="AM41" s="48" t="str">
        <f t="shared" si="26"/>
        <v/>
      </c>
      <c r="AN41" s="27" t="str">
        <f t="shared" si="27"/>
        <v/>
      </c>
      <c r="AO41" s="69" t="str">
        <f t="shared" si="28"/>
        <v/>
      </c>
      <c r="AP41" s="69" t="str">
        <f t="shared" si="29"/>
        <v/>
      </c>
      <c r="AQ41" s="27" t="str">
        <f t="shared" si="30"/>
        <v/>
      </c>
      <c r="AR41" s="62" t="str">
        <f t="shared" si="31"/>
        <v/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2"/>
        <v/>
      </c>
      <c r="BQ41" s="27" t="str">
        <f t="shared" si="3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/>
      </c>
      <c r="CP41" s="69" t="str">
        <f t="shared" si="53"/>
        <v/>
      </c>
      <c r="CQ41" s="216" t="str">
        <f t="shared" si="54"/>
        <v/>
      </c>
      <c r="CR41" s="217" t="str">
        <f t="shared" si="4"/>
        <v/>
      </c>
      <c r="CS41" s="150" t="str">
        <f t="shared" si="5"/>
        <v/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/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/>
      </c>
      <c r="DI41" s="49" t="str">
        <f t="shared" si="60"/>
        <v/>
      </c>
      <c r="DJ41" s="43" t="s">
        <v>0</v>
      </c>
      <c r="DK41" s="48" t="str">
        <f t="shared" si="61"/>
        <v/>
      </c>
      <c r="DL41" s="49" t="str">
        <f t="shared" si="62"/>
        <v/>
      </c>
      <c r="DM41" s="43" t="s">
        <v>0</v>
      </c>
      <c r="DN41" s="48" t="str">
        <f t="shared" si="63"/>
        <v/>
      </c>
      <c r="DO41" s="49" t="str">
        <f t="shared" si="64"/>
        <v/>
      </c>
      <c r="DP41" s="43" t="s">
        <v>0</v>
      </c>
      <c r="DQ41" s="54" t="str">
        <f t="shared" si="65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6"/>
        <v/>
      </c>
      <c r="DU41" s="69" t="str">
        <f t="shared" si="9"/>
        <v/>
      </c>
      <c r="DV41" s="69" t="str">
        <f t="shared" si="67"/>
        <v/>
      </c>
      <c r="DW41" s="69" t="str">
        <f t="shared" si="68"/>
        <v/>
      </c>
      <c r="DX41" s="62" t="str">
        <f t="shared" si="69"/>
        <v/>
      </c>
      <c r="DY41" s="43" t="s">
        <v>0</v>
      </c>
      <c r="DZ41" s="54" t="str">
        <f>IF(AN41="","",MAX(DZ$12:DZ40)+1)</f>
        <v/>
      </c>
      <c r="EA41" s="69" t="str">
        <f t="shared" si="70"/>
        <v/>
      </c>
      <c r="EB41" s="69" t="str">
        <f t="shared" si="71"/>
        <v/>
      </c>
      <c r="EC41" s="69" t="str">
        <f t="shared" si="72"/>
        <v/>
      </c>
      <c r="ED41" s="69" t="str">
        <f t="shared" si="73"/>
        <v/>
      </c>
      <c r="EE41" s="69" t="str">
        <f t="shared" si="10"/>
        <v/>
      </c>
      <c r="EF41" s="69" t="str">
        <f t="shared" si="74"/>
        <v/>
      </c>
      <c r="EG41" s="69" t="str">
        <f t="shared" si="75"/>
        <v/>
      </c>
      <c r="EH41" s="69" t="str">
        <f t="shared" si="11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/>
      </c>
      <c r="EM41" s="43" t="s">
        <v>0</v>
      </c>
      <c r="EN41" s="16" t="str">
        <f t="shared" si="12"/>
        <v/>
      </c>
      <c r="EO41" s="43" t="s">
        <v>0</v>
      </c>
      <c r="EP41" s="167" t="str">
        <f t="shared" si="79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/>
      </c>
      <c r="C42" s="27" t="s">
        <v>0</v>
      </c>
      <c r="D42" s="27" t="str">
        <f>IF(csv!F32="","",TRIM(csv!F32))</f>
        <v/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/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3"/>
        <v/>
      </c>
      <c r="P42" s="43"/>
      <c r="Q42" s="48" t="str">
        <f t="shared" si="14"/>
        <v/>
      </c>
      <c r="R42" s="69" t="str">
        <f>IF(Q42="","",IF(COUNTIF(Q$12:Q41,Q42)=0,R41+1,R41))</f>
        <v/>
      </c>
      <c r="S42" s="69" t="str">
        <f t="shared" si="15"/>
        <v/>
      </c>
      <c r="T42" s="69" t="str">
        <f t="shared" si="16"/>
        <v/>
      </c>
      <c r="U42" s="62" t="str">
        <f t="shared" si="17"/>
        <v/>
      </c>
      <c r="V42" s="43" t="s">
        <v>0</v>
      </c>
      <c r="W42" s="209" t="str">
        <f t="shared" si="18"/>
        <v/>
      </c>
      <c r="X42" s="259" t="str">
        <f t="shared" si="19"/>
        <v/>
      </c>
      <c r="Y42" s="210" t="str">
        <f t="shared" si="0"/>
        <v/>
      </c>
      <c r="Z42" s="43" t="s">
        <v>0</v>
      </c>
      <c r="AA42" s="48" t="str">
        <f t="shared" si="20"/>
        <v/>
      </c>
      <c r="AB42" s="69" t="str">
        <f t="shared" si="21"/>
        <v/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/>
      </c>
      <c r="AK42" s="150" t="str">
        <f t="shared" si="25"/>
        <v/>
      </c>
      <c r="AL42" s="43"/>
      <c r="AM42" s="48" t="str">
        <f t="shared" si="26"/>
        <v/>
      </c>
      <c r="AN42" s="27" t="str">
        <f t="shared" si="27"/>
        <v/>
      </c>
      <c r="AO42" s="69" t="str">
        <f t="shared" si="28"/>
        <v/>
      </c>
      <c r="AP42" s="69" t="str">
        <f t="shared" si="29"/>
        <v/>
      </c>
      <c r="AQ42" s="27" t="str">
        <f t="shared" si="30"/>
        <v/>
      </c>
      <c r="AR42" s="62" t="str">
        <f t="shared" si="31"/>
        <v/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/>
      </c>
      <c r="BI42" s="27" t="str">
        <f t="shared" si="37"/>
        <v/>
      </c>
      <c r="BJ42" s="69" t="str">
        <f t="shared" si="38"/>
        <v/>
      </c>
      <c r="BK42" s="49" t="str">
        <f t="shared" si="39"/>
        <v/>
      </c>
      <c r="BL42" s="43" t="s">
        <v>0</v>
      </c>
      <c r="BM42" s="48" t="str">
        <f t="shared" si="40"/>
        <v/>
      </c>
      <c r="BN42" s="27" t="str">
        <f t="shared" si="41"/>
        <v/>
      </c>
      <c r="BO42" s="69" t="str">
        <f t="shared" si="42"/>
        <v/>
      </c>
      <c r="BP42" s="69" t="str">
        <f t="shared" si="2"/>
        <v/>
      </c>
      <c r="BQ42" s="27" t="str">
        <f t="shared" si="3"/>
        <v/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/>
      </c>
      <c r="CP42" s="69" t="str">
        <f t="shared" si="53"/>
        <v/>
      </c>
      <c r="CQ42" s="216" t="str">
        <f t="shared" si="54"/>
        <v/>
      </c>
      <c r="CR42" s="217" t="str">
        <f t="shared" si="4"/>
        <v/>
      </c>
      <c r="CS42" s="150" t="str">
        <f t="shared" si="5"/>
        <v/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/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/>
      </c>
      <c r="DI42" s="49" t="str">
        <f t="shared" si="60"/>
        <v/>
      </c>
      <c r="DJ42" s="43" t="s">
        <v>0</v>
      </c>
      <c r="DK42" s="48" t="str">
        <f t="shared" si="61"/>
        <v/>
      </c>
      <c r="DL42" s="49" t="str">
        <f t="shared" si="62"/>
        <v/>
      </c>
      <c r="DM42" s="43" t="s">
        <v>0</v>
      </c>
      <c r="DN42" s="48" t="str">
        <f t="shared" si="63"/>
        <v/>
      </c>
      <c r="DO42" s="49" t="str">
        <f t="shared" si="64"/>
        <v/>
      </c>
      <c r="DP42" s="43" t="s">
        <v>0</v>
      </c>
      <c r="DQ42" s="54" t="str">
        <f t="shared" si="65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6"/>
        <v/>
      </c>
      <c r="DU42" s="69" t="str">
        <f t="shared" si="9"/>
        <v/>
      </c>
      <c r="DV42" s="69" t="str">
        <f t="shared" si="67"/>
        <v/>
      </c>
      <c r="DW42" s="69" t="str">
        <f t="shared" si="68"/>
        <v/>
      </c>
      <c r="DX42" s="62" t="str">
        <f t="shared" si="69"/>
        <v/>
      </c>
      <c r="DY42" s="43" t="s">
        <v>0</v>
      </c>
      <c r="DZ42" s="54" t="str">
        <f>IF(AN42="","",MAX(DZ$12:DZ41)+1)</f>
        <v/>
      </c>
      <c r="EA42" s="69" t="str">
        <f t="shared" si="70"/>
        <v/>
      </c>
      <c r="EB42" s="69" t="str">
        <f t="shared" si="71"/>
        <v/>
      </c>
      <c r="EC42" s="69" t="str">
        <f t="shared" si="72"/>
        <v/>
      </c>
      <c r="ED42" s="69" t="str">
        <f t="shared" si="73"/>
        <v/>
      </c>
      <c r="EE42" s="69" t="str">
        <f t="shared" si="10"/>
        <v/>
      </c>
      <c r="EF42" s="69" t="str">
        <f t="shared" si="74"/>
        <v/>
      </c>
      <c r="EG42" s="69" t="str">
        <f t="shared" si="75"/>
        <v/>
      </c>
      <c r="EH42" s="69" t="str">
        <f t="shared" si="11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/>
      </c>
      <c r="EM42" s="43" t="s">
        <v>0</v>
      </c>
      <c r="EN42" s="16" t="str">
        <f t="shared" si="12"/>
        <v/>
      </c>
      <c r="EO42" s="43" t="s">
        <v>0</v>
      </c>
      <c r="EP42" s="167" t="str">
        <f t="shared" si="79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/>
      </c>
      <c r="C43" s="27" t="s">
        <v>0</v>
      </c>
      <c r="D43" s="27" t="str">
        <f>IF(csv!F33="","",TRIM(csv!F33))</f>
        <v/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/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3"/>
        <v/>
      </c>
      <c r="P43" s="43"/>
      <c r="Q43" s="48" t="str">
        <f t="shared" si="14"/>
        <v/>
      </c>
      <c r="R43" s="69" t="str">
        <f>IF(Q43="","",IF(COUNTIF(Q$12:Q42,Q43)=0,R42+1,R42))</f>
        <v/>
      </c>
      <c r="S43" s="69" t="str">
        <f t="shared" si="15"/>
        <v/>
      </c>
      <c r="T43" s="69" t="str">
        <f t="shared" si="16"/>
        <v/>
      </c>
      <c r="U43" s="62" t="str">
        <f t="shared" si="17"/>
        <v/>
      </c>
      <c r="V43" s="43" t="s">
        <v>0</v>
      </c>
      <c r="W43" s="209" t="str">
        <f t="shared" si="18"/>
        <v/>
      </c>
      <c r="X43" s="259" t="str">
        <f t="shared" si="19"/>
        <v/>
      </c>
      <c r="Y43" s="210" t="str">
        <f t="shared" si="0"/>
        <v/>
      </c>
      <c r="Z43" s="43" t="s">
        <v>0</v>
      </c>
      <c r="AA43" s="48" t="str">
        <f t="shared" si="20"/>
        <v/>
      </c>
      <c r="AB43" s="69" t="str">
        <f t="shared" si="21"/>
        <v/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/>
      </c>
      <c r="AK43" s="150" t="str">
        <f t="shared" si="25"/>
        <v/>
      </c>
      <c r="AL43" s="43"/>
      <c r="AM43" s="48" t="str">
        <f t="shared" si="26"/>
        <v/>
      </c>
      <c r="AN43" s="27" t="str">
        <f t="shared" si="27"/>
        <v/>
      </c>
      <c r="AO43" s="69" t="str">
        <f t="shared" si="28"/>
        <v/>
      </c>
      <c r="AP43" s="69" t="str">
        <f t="shared" si="29"/>
        <v/>
      </c>
      <c r="AQ43" s="27" t="str">
        <f t="shared" si="30"/>
        <v/>
      </c>
      <c r="AR43" s="62" t="str">
        <f t="shared" si="31"/>
        <v/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2"/>
        <v/>
      </c>
      <c r="BQ43" s="27" t="str">
        <f t="shared" si="3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/>
      </c>
      <c r="CP43" s="69" t="str">
        <f t="shared" si="53"/>
        <v/>
      </c>
      <c r="CQ43" s="216" t="str">
        <f t="shared" si="54"/>
        <v/>
      </c>
      <c r="CR43" s="217" t="str">
        <f t="shared" si="4"/>
        <v/>
      </c>
      <c r="CS43" s="150" t="str">
        <f t="shared" si="5"/>
        <v/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/>
      </c>
      <c r="CZ43" t="s">
        <v>0</v>
      </c>
      <c r="DA43" s="48" t="str">
        <f t="shared" si="7"/>
        <v/>
      </c>
      <c r="DB43" s="62" t="str">
        <f t="shared" si="8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/>
      </c>
      <c r="DI43" s="49" t="str">
        <f t="shared" si="60"/>
        <v/>
      </c>
      <c r="DJ43" s="43" t="s">
        <v>0</v>
      </c>
      <c r="DK43" s="48" t="str">
        <f t="shared" si="61"/>
        <v/>
      </c>
      <c r="DL43" s="49" t="str">
        <f t="shared" si="62"/>
        <v/>
      </c>
      <c r="DM43" s="43" t="s">
        <v>0</v>
      </c>
      <c r="DN43" s="48" t="str">
        <f t="shared" si="63"/>
        <v/>
      </c>
      <c r="DO43" s="49" t="str">
        <f t="shared" si="64"/>
        <v/>
      </c>
      <c r="DP43" s="43" t="s">
        <v>0</v>
      </c>
      <c r="DQ43" s="54" t="str">
        <f t="shared" si="65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6"/>
        <v/>
      </c>
      <c r="DU43" s="69" t="str">
        <f t="shared" si="9"/>
        <v/>
      </c>
      <c r="DV43" s="69" t="str">
        <f t="shared" si="67"/>
        <v/>
      </c>
      <c r="DW43" s="69" t="str">
        <f t="shared" si="68"/>
        <v/>
      </c>
      <c r="DX43" s="62" t="str">
        <f t="shared" si="69"/>
        <v/>
      </c>
      <c r="DY43" s="43" t="s">
        <v>0</v>
      </c>
      <c r="DZ43" s="54" t="str">
        <f>IF(AN43="","",MAX(DZ$12:DZ42)+1)</f>
        <v/>
      </c>
      <c r="EA43" s="69" t="str">
        <f t="shared" si="70"/>
        <v/>
      </c>
      <c r="EB43" s="69" t="str">
        <f t="shared" si="71"/>
        <v/>
      </c>
      <c r="EC43" s="69" t="str">
        <f t="shared" si="72"/>
        <v/>
      </c>
      <c r="ED43" s="69" t="str">
        <f t="shared" si="73"/>
        <v/>
      </c>
      <c r="EE43" s="69" t="str">
        <f t="shared" si="10"/>
        <v/>
      </c>
      <c r="EF43" s="69" t="str">
        <f t="shared" si="74"/>
        <v/>
      </c>
      <c r="EG43" s="69" t="str">
        <f t="shared" si="75"/>
        <v/>
      </c>
      <c r="EH43" s="69" t="str">
        <f t="shared" si="11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/>
      </c>
      <c r="EM43" s="43" t="s">
        <v>0</v>
      </c>
      <c r="EN43" s="16" t="str">
        <f t="shared" si="12"/>
        <v/>
      </c>
      <c r="EO43" s="43" t="s">
        <v>0</v>
      </c>
      <c r="EP43" s="167" t="str">
        <f t="shared" si="79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/>
      </c>
      <c r="C44" s="27" t="s">
        <v>0</v>
      </c>
      <c r="D44" s="27" t="str">
        <f>IF(csv!F34="","",TRIM(csv!F34))</f>
        <v/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/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3"/>
        <v/>
      </c>
      <c r="P44" s="43"/>
      <c r="Q44" s="48" t="str">
        <f t="shared" si="14"/>
        <v/>
      </c>
      <c r="R44" s="69" t="str">
        <f>IF(Q44="","",IF(COUNTIF(Q$12:Q43,Q44)=0,R43+1,R43))</f>
        <v/>
      </c>
      <c r="S44" s="69" t="str">
        <f t="shared" si="15"/>
        <v/>
      </c>
      <c r="T44" s="69" t="str">
        <f t="shared" si="16"/>
        <v/>
      </c>
      <c r="U44" s="62" t="str">
        <f t="shared" si="17"/>
        <v/>
      </c>
      <c r="V44" s="43" t="s">
        <v>0</v>
      </c>
      <c r="W44" s="209" t="str">
        <f t="shared" si="18"/>
        <v/>
      </c>
      <c r="X44" s="259" t="str">
        <f t="shared" si="19"/>
        <v/>
      </c>
      <c r="Y44" s="210" t="str">
        <f t="shared" si="0"/>
        <v/>
      </c>
      <c r="Z44" s="43" t="s">
        <v>0</v>
      </c>
      <c r="AA44" s="48" t="str">
        <f t="shared" si="20"/>
        <v/>
      </c>
      <c r="AB44" s="69" t="str">
        <f t="shared" si="21"/>
        <v/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/>
      </c>
      <c r="AK44" s="150" t="str">
        <f t="shared" si="25"/>
        <v/>
      </c>
      <c r="AL44" s="43"/>
      <c r="AM44" s="48" t="str">
        <f t="shared" si="26"/>
        <v/>
      </c>
      <c r="AN44" s="27" t="str">
        <f t="shared" si="27"/>
        <v/>
      </c>
      <c r="AO44" s="69" t="str">
        <f t="shared" si="28"/>
        <v/>
      </c>
      <c r="AP44" s="69" t="str">
        <f t="shared" si="29"/>
        <v/>
      </c>
      <c r="AQ44" s="27" t="str">
        <f t="shared" si="30"/>
        <v/>
      </c>
      <c r="AR44" s="62" t="str">
        <f t="shared" si="31"/>
        <v/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2"/>
        <v/>
      </c>
      <c r="BQ44" s="27" t="str">
        <f t="shared" si="3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/>
      </c>
      <c r="CP44" s="69" t="str">
        <f t="shared" si="53"/>
        <v/>
      </c>
      <c r="CQ44" s="216" t="str">
        <f t="shared" si="54"/>
        <v/>
      </c>
      <c r="CR44" s="217" t="str">
        <f t="shared" si="4"/>
        <v/>
      </c>
      <c r="CS44" s="150" t="str">
        <f t="shared" si="5"/>
        <v/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/>
      </c>
      <c r="CZ44" t="s">
        <v>0</v>
      </c>
      <c r="DA44" s="48" t="str">
        <f t="shared" si="7"/>
        <v/>
      </c>
      <c r="DB44" s="62" t="str">
        <f t="shared" si="8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/>
      </c>
      <c r="DI44" s="49" t="str">
        <f t="shared" si="60"/>
        <v/>
      </c>
      <c r="DJ44" s="43" t="s">
        <v>0</v>
      </c>
      <c r="DK44" s="48" t="str">
        <f t="shared" si="61"/>
        <v/>
      </c>
      <c r="DL44" s="49" t="str">
        <f t="shared" si="62"/>
        <v/>
      </c>
      <c r="DM44" s="43" t="s">
        <v>0</v>
      </c>
      <c r="DN44" s="48" t="str">
        <f t="shared" si="63"/>
        <v/>
      </c>
      <c r="DO44" s="49" t="str">
        <f t="shared" si="64"/>
        <v/>
      </c>
      <c r="DP44" s="43" t="s">
        <v>0</v>
      </c>
      <c r="DQ44" s="54" t="str">
        <f t="shared" si="65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6"/>
        <v/>
      </c>
      <c r="DU44" s="69" t="str">
        <f t="shared" si="9"/>
        <v/>
      </c>
      <c r="DV44" s="69" t="str">
        <f t="shared" si="67"/>
        <v/>
      </c>
      <c r="DW44" s="69" t="str">
        <f t="shared" si="68"/>
        <v/>
      </c>
      <c r="DX44" s="62" t="str">
        <f t="shared" si="69"/>
        <v/>
      </c>
      <c r="DY44" s="43" t="s">
        <v>0</v>
      </c>
      <c r="DZ44" s="54" t="str">
        <f>IF(AN44="","",MAX(DZ$12:DZ43)+1)</f>
        <v/>
      </c>
      <c r="EA44" s="69" t="str">
        <f t="shared" si="70"/>
        <v/>
      </c>
      <c r="EB44" s="69" t="str">
        <f t="shared" si="71"/>
        <v/>
      </c>
      <c r="EC44" s="69" t="str">
        <f t="shared" si="72"/>
        <v/>
      </c>
      <c r="ED44" s="69" t="str">
        <f t="shared" si="73"/>
        <v/>
      </c>
      <c r="EE44" s="69" t="str">
        <f t="shared" si="10"/>
        <v/>
      </c>
      <c r="EF44" s="69" t="str">
        <f t="shared" si="74"/>
        <v/>
      </c>
      <c r="EG44" s="69" t="str">
        <f t="shared" si="75"/>
        <v/>
      </c>
      <c r="EH44" s="69" t="str">
        <f t="shared" si="11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/>
      </c>
      <c r="EM44" s="43" t="s">
        <v>0</v>
      </c>
      <c r="EN44" s="16" t="str">
        <f t="shared" si="12"/>
        <v/>
      </c>
      <c r="EO44" s="43" t="s">
        <v>0</v>
      </c>
      <c r="EP44" s="167" t="str">
        <f t="shared" si="79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/>
      </c>
      <c r="C45" s="27" t="s">
        <v>0</v>
      </c>
      <c r="D45" s="27" t="str">
        <f>IF(csv!F35="","",TRIM(csv!F35))</f>
        <v/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/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3"/>
        <v/>
      </c>
      <c r="P45" s="43"/>
      <c r="Q45" s="48" t="str">
        <f t="shared" si="14"/>
        <v/>
      </c>
      <c r="R45" s="69" t="str">
        <f>IF(Q45="","",IF(COUNTIF(Q$12:Q44,Q45)=0,R44+1,R44))</f>
        <v/>
      </c>
      <c r="S45" s="69" t="str">
        <f t="shared" si="15"/>
        <v/>
      </c>
      <c r="T45" s="69" t="str">
        <f t="shared" si="16"/>
        <v/>
      </c>
      <c r="U45" s="62" t="str">
        <f t="shared" si="17"/>
        <v/>
      </c>
      <c r="V45" s="43" t="s">
        <v>0</v>
      </c>
      <c r="W45" s="209" t="str">
        <f t="shared" si="18"/>
        <v/>
      </c>
      <c r="X45" s="259" t="str">
        <f t="shared" si="19"/>
        <v/>
      </c>
      <c r="Y45" s="210" t="str">
        <f t="shared" si="0"/>
        <v/>
      </c>
      <c r="Z45" s="43" t="s">
        <v>0</v>
      </c>
      <c r="AA45" s="48" t="str">
        <f t="shared" si="20"/>
        <v/>
      </c>
      <c r="AB45" s="69" t="str">
        <f t="shared" si="21"/>
        <v/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/>
      </c>
      <c r="AK45" s="150" t="str">
        <f t="shared" si="25"/>
        <v/>
      </c>
      <c r="AL45" s="43"/>
      <c r="AM45" s="48" t="str">
        <f t="shared" si="26"/>
        <v/>
      </c>
      <c r="AN45" s="27" t="str">
        <f t="shared" si="27"/>
        <v/>
      </c>
      <c r="AO45" s="69" t="str">
        <f t="shared" si="28"/>
        <v/>
      </c>
      <c r="AP45" s="69" t="str">
        <f t="shared" si="29"/>
        <v/>
      </c>
      <c r="AQ45" s="27" t="str">
        <f t="shared" si="30"/>
        <v/>
      </c>
      <c r="AR45" s="62" t="str">
        <f t="shared" si="31"/>
        <v/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/>
      </c>
      <c r="BI45" s="27" t="str">
        <f t="shared" si="37"/>
        <v/>
      </c>
      <c r="BJ45" s="69" t="str">
        <f t="shared" si="38"/>
        <v/>
      </c>
      <c r="BK45" s="49" t="str">
        <f t="shared" si="39"/>
        <v/>
      </c>
      <c r="BL45" s="43" t="s">
        <v>0</v>
      </c>
      <c r="BM45" s="48" t="str">
        <f t="shared" si="40"/>
        <v/>
      </c>
      <c r="BN45" s="27" t="str">
        <f t="shared" si="41"/>
        <v/>
      </c>
      <c r="BO45" s="69" t="str">
        <f t="shared" si="42"/>
        <v/>
      </c>
      <c r="BP45" s="69" t="str">
        <f t="shared" si="2"/>
        <v/>
      </c>
      <c r="BQ45" s="27" t="str">
        <f t="shared" si="3"/>
        <v/>
      </c>
      <c r="BR45" s="27" t="str" cm="1">
        <f t="array" ref="BR45">IFERROR(""&amp;INDEX(regNatjecatelj_klub,DI45),"")</f>
        <v/>
      </c>
      <c r="BS45" s="82" t="str">
        <f t="shared" si="43"/>
        <v/>
      </c>
      <c r="BT45" s="62" t="str">
        <f t="shared" si="44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/>
      </c>
      <c r="CQ45" s="216" t="str">
        <f t="shared" si="54"/>
        <v/>
      </c>
      <c r="CR45" s="217" t="str">
        <f t="shared" si="4"/>
        <v/>
      </c>
      <c r="CS45" s="150" t="str">
        <f t="shared" si="5"/>
        <v/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/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/>
      </c>
      <c r="DI45" s="49" t="str">
        <f t="shared" si="60"/>
        <v/>
      </c>
      <c r="DJ45" s="43" t="s">
        <v>0</v>
      </c>
      <c r="DK45" s="48" t="str">
        <f t="shared" si="61"/>
        <v/>
      </c>
      <c r="DL45" s="49" t="str">
        <f t="shared" si="62"/>
        <v/>
      </c>
      <c r="DM45" s="43" t="s">
        <v>0</v>
      </c>
      <c r="DN45" s="48" t="str">
        <f t="shared" si="63"/>
        <v/>
      </c>
      <c r="DO45" s="49" t="str">
        <f t="shared" si="64"/>
        <v/>
      </c>
      <c r="DP45" s="43" t="s">
        <v>0</v>
      </c>
      <c r="DQ45" s="54" t="str">
        <f t="shared" si="65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6"/>
        <v/>
      </c>
      <c r="DU45" s="69" t="str">
        <f t="shared" si="9"/>
        <v/>
      </c>
      <c r="DV45" s="69" t="str">
        <f t="shared" si="67"/>
        <v/>
      </c>
      <c r="DW45" s="69" t="str">
        <f t="shared" si="68"/>
        <v/>
      </c>
      <c r="DX45" s="62" t="str">
        <f t="shared" si="69"/>
        <v/>
      </c>
      <c r="DY45" s="43" t="s">
        <v>0</v>
      </c>
      <c r="DZ45" s="54" t="str">
        <f>IF(AN45="","",MAX(DZ$12:DZ44)+1)</f>
        <v/>
      </c>
      <c r="EA45" s="69" t="str">
        <f t="shared" si="70"/>
        <v/>
      </c>
      <c r="EB45" s="69" t="str">
        <f t="shared" si="71"/>
        <v/>
      </c>
      <c r="EC45" s="69" t="str">
        <f t="shared" si="72"/>
        <v/>
      </c>
      <c r="ED45" s="69" t="str">
        <f t="shared" si="73"/>
        <v/>
      </c>
      <c r="EE45" s="69" t="str">
        <f t="shared" si="10"/>
        <v/>
      </c>
      <c r="EF45" s="69" t="str">
        <f t="shared" si="74"/>
        <v/>
      </c>
      <c r="EG45" s="69" t="str">
        <f t="shared" si="75"/>
        <v/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/>
      </c>
      <c r="EM45" s="43" t="s">
        <v>0</v>
      </c>
      <c r="EN45" s="16" t="str">
        <f t="shared" si="12"/>
        <v/>
      </c>
      <c r="EO45" s="43" t="s">
        <v>0</v>
      </c>
      <c r="EP45" s="167" t="str">
        <f t="shared" si="79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/>
      </c>
      <c r="C46" s="27" t="s">
        <v>0</v>
      </c>
      <c r="D46" s="27" t="str">
        <f>IF(csv!F36="","",TRIM(csv!F36))</f>
        <v/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/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3"/>
        <v/>
      </c>
      <c r="P46" s="43"/>
      <c r="Q46" s="48" t="str">
        <f t="shared" si="14"/>
        <v/>
      </c>
      <c r="R46" s="69" t="str">
        <f>IF(Q46="","",IF(COUNTIF(Q$12:Q45,Q46)=0,R45+1,R45))</f>
        <v/>
      </c>
      <c r="S46" s="69" t="str">
        <f t="shared" si="15"/>
        <v/>
      </c>
      <c r="T46" s="69" t="str">
        <f t="shared" si="16"/>
        <v/>
      </c>
      <c r="U46" s="62" t="str">
        <f t="shared" si="17"/>
        <v/>
      </c>
      <c r="V46" s="43" t="s">
        <v>0</v>
      </c>
      <c r="W46" s="209" t="str">
        <f t="shared" si="18"/>
        <v/>
      </c>
      <c r="X46" s="259" t="str">
        <f t="shared" si="19"/>
        <v/>
      </c>
      <c r="Y46" s="210" t="str">
        <f t="shared" si="0"/>
        <v/>
      </c>
      <c r="Z46" s="43" t="s">
        <v>0</v>
      </c>
      <c r="AA46" s="48" t="str">
        <f t="shared" si="20"/>
        <v/>
      </c>
      <c r="AB46" s="69" t="str">
        <f t="shared" si="21"/>
        <v/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/>
      </c>
      <c r="AK46" s="150" t="str">
        <f t="shared" si="25"/>
        <v/>
      </c>
      <c r="AL46" s="43"/>
      <c r="AM46" s="48" t="str">
        <f t="shared" si="26"/>
        <v/>
      </c>
      <c r="AN46" s="27" t="str">
        <f t="shared" si="27"/>
        <v/>
      </c>
      <c r="AO46" s="69" t="str">
        <f t="shared" si="28"/>
        <v/>
      </c>
      <c r="AP46" s="69" t="str">
        <f t="shared" si="29"/>
        <v/>
      </c>
      <c r="AQ46" s="27" t="str">
        <f t="shared" si="30"/>
        <v/>
      </c>
      <c r="AR46" s="62" t="str">
        <f t="shared" si="31"/>
        <v/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/>
      </c>
      <c r="BI46" s="27" t="str">
        <f t="shared" si="37"/>
        <v/>
      </c>
      <c r="BJ46" s="69" t="str">
        <f t="shared" si="38"/>
        <v/>
      </c>
      <c r="BK46" s="49" t="str">
        <f t="shared" si="39"/>
        <v/>
      </c>
      <c r="BL46" s="43" t="s">
        <v>0</v>
      </c>
      <c r="BM46" s="48" t="str">
        <f t="shared" si="40"/>
        <v/>
      </c>
      <c r="BN46" s="27" t="str">
        <f t="shared" si="41"/>
        <v/>
      </c>
      <c r="BO46" s="69" t="str">
        <f t="shared" si="42"/>
        <v/>
      </c>
      <c r="BP46" s="69" t="str">
        <f t="shared" si="2"/>
        <v/>
      </c>
      <c r="BQ46" s="27" t="str">
        <f t="shared" si="3"/>
        <v/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/>
      </c>
      <c r="CP46" s="69" t="str">
        <f t="shared" si="53"/>
        <v/>
      </c>
      <c r="CQ46" s="216" t="str">
        <f t="shared" si="54"/>
        <v/>
      </c>
      <c r="CR46" s="217" t="str">
        <f t="shared" si="4"/>
        <v/>
      </c>
      <c r="CS46" s="150" t="str">
        <f t="shared" si="5"/>
        <v/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/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/>
      </c>
      <c r="DI46" s="49" t="str">
        <f t="shared" si="60"/>
        <v/>
      </c>
      <c r="DJ46" s="43" t="s">
        <v>0</v>
      </c>
      <c r="DK46" s="48" t="str">
        <f t="shared" si="61"/>
        <v/>
      </c>
      <c r="DL46" s="49" t="str">
        <f t="shared" si="62"/>
        <v/>
      </c>
      <c r="DM46" s="43" t="s">
        <v>0</v>
      </c>
      <c r="DN46" s="48" t="str">
        <f t="shared" si="63"/>
        <v/>
      </c>
      <c r="DO46" s="49" t="str">
        <f t="shared" si="64"/>
        <v/>
      </c>
      <c r="DP46" s="43" t="s">
        <v>0</v>
      </c>
      <c r="DQ46" s="54" t="str">
        <f t="shared" si="65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6"/>
        <v/>
      </c>
      <c r="DU46" s="69" t="str">
        <f t="shared" si="9"/>
        <v/>
      </c>
      <c r="DV46" s="69" t="str">
        <f t="shared" si="67"/>
        <v/>
      </c>
      <c r="DW46" s="69" t="str">
        <f t="shared" si="68"/>
        <v/>
      </c>
      <c r="DX46" s="62" t="str">
        <f t="shared" si="69"/>
        <v/>
      </c>
      <c r="DY46" s="43" t="s">
        <v>0</v>
      </c>
      <c r="DZ46" s="54" t="str">
        <f>IF(AN46="","",MAX(DZ$12:DZ45)+1)</f>
        <v/>
      </c>
      <c r="EA46" s="69" t="str">
        <f t="shared" si="70"/>
        <v/>
      </c>
      <c r="EB46" s="69" t="str">
        <f t="shared" si="71"/>
        <v/>
      </c>
      <c r="EC46" s="69" t="str">
        <f t="shared" si="72"/>
        <v/>
      </c>
      <c r="ED46" s="69" t="str">
        <f t="shared" si="73"/>
        <v/>
      </c>
      <c r="EE46" s="69" t="str">
        <f t="shared" si="10"/>
        <v/>
      </c>
      <c r="EF46" s="69" t="str">
        <f t="shared" si="74"/>
        <v/>
      </c>
      <c r="EG46" s="69" t="str">
        <f t="shared" si="75"/>
        <v/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/>
      </c>
      <c r="EM46" s="43" t="s">
        <v>0</v>
      </c>
      <c r="EN46" s="16" t="str">
        <f t="shared" si="12"/>
        <v/>
      </c>
      <c r="EO46" s="43" t="s">
        <v>0</v>
      </c>
      <c r="EP46" s="167" t="str">
        <f t="shared" si="79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/>
      </c>
      <c r="C47" s="27" t="s">
        <v>0</v>
      </c>
      <c r="D47" s="27" t="str">
        <f>IF(csv!F37="","",TRIM(csv!F37))</f>
        <v/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/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3"/>
        <v/>
      </c>
      <c r="P47" s="43"/>
      <c r="Q47" s="48" t="str">
        <f t="shared" si="14"/>
        <v/>
      </c>
      <c r="R47" s="69" t="str">
        <f>IF(Q47="","",IF(COUNTIF(Q$12:Q46,Q47)=0,R46+1,R46))</f>
        <v/>
      </c>
      <c r="S47" s="69" t="str">
        <f t="shared" si="15"/>
        <v/>
      </c>
      <c r="T47" s="69" t="str">
        <f t="shared" si="16"/>
        <v/>
      </c>
      <c r="U47" s="62" t="str">
        <f t="shared" si="17"/>
        <v/>
      </c>
      <c r="V47" s="43" t="s">
        <v>0</v>
      </c>
      <c r="W47" s="209" t="str">
        <f t="shared" si="18"/>
        <v/>
      </c>
      <c r="X47" s="259" t="str">
        <f t="shared" si="19"/>
        <v/>
      </c>
      <c r="Y47" s="210" t="str">
        <f t="shared" si="0"/>
        <v/>
      </c>
      <c r="Z47" s="43" t="s">
        <v>0</v>
      </c>
      <c r="AA47" s="48" t="str">
        <f t="shared" si="20"/>
        <v/>
      </c>
      <c r="AB47" s="69" t="str">
        <f t="shared" si="21"/>
        <v/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/>
      </c>
      <c r="AN47" s="27" t="str">
        <f t="shared" si="27"/>
        <v/>
      </c>
      <c r="AO47" s="69" t="str">
        <f t="shared" si="28"/>
        <v/>
      </c>
      <c r="AP47" s="69" t="str">
        <f t="shared" si="29"/>
        <v/>
      </c>
      <c r="AQ47" s="27" t="str">
        <f t="shared" si="30"/>
        <v/>
      </c>
      <c r="AR47" s="62" t="str">
        <f t="shared" si="31"/>
        <v/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/>
      </c>
      <c r="CP47" s="69" t="str">
        <f t="shared" si="53"/>
        <v/>
      </c>
      <c r="CQ47" s="216" t="str">
        <f t="shared" si="54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/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/>
      </c>
      <c r="DI47" s="49" t="str">
        <f t="shared" si="60"/>
        <v/>
      </c>
      <c r="DJ47" s="43" t="s">
        <v>0</v>
      </c>
      <c r="DK47" s="48" t="str">
        <f t="shared" si="61"/>
        <v/>
      </c>
      <c r="DL47" s="49" t="str">
        <f t="shared" si="62"/>
        <v/>
      </c>
      <c r="DM47" s="43" t="s">
        <v>0</v>
      </c>
      <c r="DN47" s="48" t="str">
        <f t="shared" si="63"/>
        <v/>
      </c>
      <c r="DO47" s="49" t="str">
        <f t="shared" si="64"/>
        <v/>
      </c>
      <c r="DP47" s="43" t="s">
        <v>0</v>
      </c>
      <c r="DQ47" s="54" t="str">
        <f t="shared" si="65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6"/>
        <v/>
      </c>
      <c r="DU47" s="69" t="str">
        <f t="shared" si="9"/>
        <v/>
      </c>
      <c r="DV47" s="69" t="str">
        <f t="shared" si="67"/>
        <v/>
      </c>
      <c r="DW47" s="69" t="str">
        <f t="shared" si="68"/>
        <v/>
      </c>
      <c r="DX47" s="62" t="str">
        <f t="shared" si="69"/>
        <v/>
      </c>
      <c r="DY47" s="43" t="s">
        <v>0</v>
      </c>
      <c r="DZ47" s="54" t="str">
        <f>IF(AN47="","",MAX(DZ$12:DZ46)+1)</f>
        <v/>
      </c>
      <c r="EA47" s="69" t="str">
        <f t="shared" si="70"/>
        <v/>
      </c>
      <c r="EB47" s="69" t="str">
        <f t="shared" si="71"/>
        <v/>
      </c>
      <c r="EC47" s="69" t="str">
        <f t="shared" si="72"/>
        <v/>
      </c>
      <c r="ED47" s="69" t="str">
        <f t="shared" si="73"/>
        <v/>
      </c>
      <c r="EE47" s="69" t="str">
        <f t="shared" si="10"/>
        <v/>
      </c>
      <c r="EF47" s="69" t="str">
        <f t="shared" si="74"/>
        <v/>
      </c>
      <c r="EG47" s="69" t="str">
        <f t="shared" si="75"/>
        <v/>
      </c>
      <c r="EH47" s="69" t="str">
        <f t="shared" si="11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/>
      </c>
      <c r="EM47" s="43" t="s">
        <v>0</v>
      </c>
      <c r="EN47" s="16" t="str">
        <f t="shared" si="12"/>
        <v/>
      </c>
      <c r="EO47" s="43" t="s">
        <v>0</v>
      </c>
      <c r="EP47" s="167" t="str">
        <f t="shared" si="79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/>
      </c>
      <c r="C48" s="27" t="s">
        <v>0</v>
      </c>
      <c r="D48" s="27" t="str">
        <f>IF(csv!F38="","",TRIM(csv!F38))</f>
        <v/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/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3"/>
        <v/>
      </c>
      <c r="P48" s="43"/>
      <c r="Q48" s="48" t="str">
        <f t="shared" si="14"/>
        <v/>
      </c>
      <c r="R48" s="69" t="str">
        <f>IF(Q48="","",IF(COUNTIF(Q$12:Q47,Q48)=0,R47+1,R47))</f>
        <v/>
      </c>
      <c r="S48" s="69" t="str">
        <f t="shared" si="15"/>
        <v/>
      </c>
      <c r="T48" s="69" t="str">
        <f t="shared" si="16"/>
        <v/>
      </c>
      <c r="U48" s="62" t="str">
        <f t="shared" si="17"/>
        <v/>
      </c>
      <c r="V48" s="43" t="s">
        <v>0</v>
      </c>
      <c r="W48" s="209" t="str">
        <f t="shared" si="18"/>
        <v/>
      </c>
      <c r="X48" s="259" t="str">
        <f t="shared" si="19"/>
        <v/>
      </c>
      <c r="Y48" s="210" t="str">
        <f t="shared" si="0"/>
        <v/>
      </c>
      <c r="Z48" s="43" t="s">
        <v>0</v>
      </c>
      <c r="AA48" s="48" t="str">
        <f t="shared" si="20"/>
        <v/>
      </c>
      <c r="AB48" s="69" t="str">
        <f t="shared" si="21"/>
        <v/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/>
      </c>
      <c r="AK48" s="150" t="str">
        <f t="shared" si="25"/>
        <v/>
      </c>
      <c r="AL48" s="43"/>
      <c r="AM48" s="48" t="str">
        <f t="shared" si="26"/>
        <v/>
      </c>
      <c r="AN48" s="27" t="str">
        <f t="shared" si="27"/>
        <v/>
      </c>
      <c r="AO48" s="69" t="str">
        <f t="shared" si="28"/>
        <v/>
      </c>
      <c r="AP48" s="69" t="str">
        <f t="shared" si="29"/>
        <v/>
      </c>
      <c r="AQ48" s="27" t="str">
        <f t="shared" si="30"/>
        <v/>
      </c>
      <c r="AR48" s="62" t="str">
        <f t="shared" si="31"/>
        <v/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/>
      </c>
      <c r="BI48" s="27" t="str">
        <f t="shared" si="37"/>
        <v/>
      </c>
      <c r="BJ48" s="69" t="str">
        <f t="shared" si="38"/>
        <v/>
      </c>
      <c r="BK48" s="49" t="str">
        <f t="shared" si="39"/>
        <v/>
      </c>
      <c r="BL48" s="43" t="s">
        <v>0</v>
      </c>
      <c r="BM48" s="48" t="str">
        <f t="shared" si="40"/>
        <v/>
      </c>
      <c r="BN48" s="27" t="str">
        <f t="shared" si="41"/>
        <v/>
      </c>
      <c r="BO48" s="69" t="str">
        <f t="shared" si="42"/>
        <v/>
      </c>
      <c r="BP48" s="69" t="str">
        <f t="shared" si="2"/>
        <v/>
      </c>
      <c r="BQ48" s="27" t="str">
        <f t="shared" si="3"/>
        <v/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/>
      </c>
      <c r="CP48" s="69" t="str">
        <f t="shared" si="53"/>
        <v/>
      </c>
      <c r="CQ48" s="216" t="str">
        <f t="shared" si="54"/>
        <v/>
      </c>
      <c r="CR48" s="217" t="str">
        <f t="shared" si="4"/>
        <v/>
      </c>
      <c r="CS48" s="150" t="str">
        <f t="shared" si="5"/>
        <v/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/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/>
      </c>
      <c r="DI48" s="49" t="str">
        <f t="shared" si="60"/>
        <v/>
      </c>
      <c r="DJ48" s="43" t="s">
        <v>0</v>
      </c>
      <c r="DK48" s="48" t="str">
        <f t="shared" si="61"/>
        <v/>
      </c>
      <c r="DL48" s="49" t="str">
        <f t="shared" si="62"/>
        <v/>
      </c>
      <c r="DM48" s="43" t="s">
        <v>0</v>
      </c>
      <c r="DN48" s="48" t="str">
        <f t="shared" si="63"/>
        <v/>
      </c>
      <c r="DO48" s="49" t="str">
        <f t="shared" si="64"/>
        <v/>
      </c>
      <c r="DP48" s="43" t="s">
        <v>0</v>
      </c>
      <c r="DQ48" s="54" t="str">
        <f t="shared" si="65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6"/>
        <v/>
      </c>
      <c r="DU48" s="69" t="str">
        <f t="shared" si="9"/>
        <v/>
      </c>
      <c r="DV48" s="69" t="str">
        <f t="shared" si="67"/>
        <v/>
      </c>
      <c r="DW48" s="69" t="str">
        <f t="shared" si="68"/>
        <v/>
      </c>
      <c r="DX48" s="62" t="str">
        <f t="shared" si="69"/>
        <v/>
      </c>
      <c r="DY48" s="43" t="s">
        <v>0</v>
      </c>
      <c r="DZ48" s="54" t="str">
        <f>IF(AN48="","",MAX(DZ$12:DZ47)+1)</f>
        <v/>
      </c>
      <c r="EA48" s="69" t="str">
        <f t="shared" si="70"/>
        <v/>
      </c>
      <c r="EB48" s="69" t="str">
        <f t="shared" si="71"/>
        <v/>
      </c>
      <c r="EC48" s="69" t="str">
        <f t="shared" si="72"/>
        <v/>
      </c>
      <c r="ED48" s="69" t="str">
        <f t="shared" si="73"/>
        <v/>
      </c>
      <c r="EE48" s="69" t="str">
        <f t="shared" si="10"/>
        <v/>
      </c>
      <c r="EF48" s="69" t="str">
        <f t="shared" si="74"/>
        <v/>
      </c>
      <c r="EG48" s="69" t="str">
        <f t="shared" si="75"/>
        <v/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/>
      </c>
      <c r="EM48" s="43" t="s">
        <v>0</v>
      </c>
      <c r="EN48" s="16" t="str">
        <f t="shared" si="12"/>
        <v/>
      </c>
      <c r="EO48" s="43" t="s">
        <v>0</v>
      </c>
      <c r="EP48" s="167" t="str">
        <f t="shared" si="79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/>
      </c>
      <c r="C49" s="27" t="s">
        <v>0</v>
      </c>
      <c r="D49" s="27" t="str">
        <f>IF(csv!F39="","",TRIM(csv!F39))</f>
        <v/>
      </c>
      <c r="E49" s="27" t="str">
        <f>IF(csv!E39="","",TRIM(csv!E39))</f>
        <v/>
      </c>
      <c r="F49" s="27" t="s">
        <v>0</v>
      </c>
      <c r="G49" s="69" t="str">
        <f>IF(csv!M39="","",TRIM(csv!M39))</f>
        <v/>
      </c>
      <c r="H49" s="69" t="str">
        <f>IF(csv!N39="","",TRIM(csv!N39))</f>
        <v/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3"/>
        <v/>
      </c>
      <c r="P49" s="43"/>
      <c r="Q49" s="48" t="str">
        <f t="shared" si="14"/>
        <v/>
      </c>
      <c r="R49" s="69" t="str">
        <f>IF(Q49="","",IF(COUNTIF(Q$12:Q48,Q49)=0,R48+1,R48))</f>
        <v/>
      </c>
      <c r="S49" s="69" t="str">
        <f t="shared" si="15"/>
        <v/>
      </c>
      <c r="T49" s="69" t="str">
        <f t="shared" si="16"/>
        <v/>
      </c>
      <c r="U49" s="62" t="str">
        <f t="shared" si="17"/>
        <v/>
      </c>
      <c r="V49" s="43" t="s">
        <v>0</v>
      </c>
      <c r="W49" s="209" t="str">
        <f t="shared" si="18"/>
        <v/>
      </c>
      <c r="X49" s="259" t="str">
        <f t="shared" si="19"/>
        <v/>
      </c>
      <c r="Y49" s="210" t="str">
        <f t="shared" si="0"/>
        <v/>
      </c>
      <c r="Z49" s="43" t="s">
        <v>0</v>
      </c>
      <c r="AA49" s="48" t="str">
        <f t="shared" si="20"/>
        <v/>
      </c>
      <c r="AB49" s="69" t="str">
        <f t="shared" si="21"/>
        <v/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/>
      </c>
      <c r="AK49" s="150" t="str">
        <f t="shared" si="25"/>
        <v/>
      </c>
      <c r="AL49" s="43"/>
      <c r="AM49" s="48" t="str">
        <f t="shared" si="26"/>
        <v/>
      </c>
      <c r="AN49" s="27" t="str">
        <f t="shared" si="27"/>
        <v/>
      </c>
      <c r="AO49" s="69" t="str">
        <f t="shared" si="28"/>
        <v/>
      </c>
      <c r="AP49" s="69" t="str">
        <f t="shared" si="29"/>
        <v/>
      </c>
      <c r="AQ49" s="27" t="str">
        <f t="shared" si="30"/>
        <v/>
      </c>
      <c r="AR49" s="62" t="str">
        <f t="shared" si="31"/>
        <v/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/>
      </c>
      <c r="BI49" s="27" t="str">
        <f t="shared" si="37"/>
        <v/>
      </c>
      <c r="BJ49" s="69" t="str">
        <f t="shared" si="38"/>
        <v/>
      </c>
      <c r="BK49" s="49" t="str">
        <f t="shared" si="39"/>
        <v/>
      </c>
      <c r="BL49" s="43" t="s">
        <v>0</v>
      </c>
      <c r="BM49" s="48" t="str">
        <f t="shared" si="40"/>
        <v/>
      </c>
      <c r="BN49" s="27" t="str">
        <f t="shared" si="41"/>
        <v/>
      </c>
      <c r="BO49" s="69" t="str">
        <f t="shared" si="42"/>
        <v/>
      </c>
      <c r="BP49" s="69" t="str">
        <f t="shared" si="2"/>
        <v/>
      </c>
      <c r="BQ49" s="27" t="str">
        <f t="shared" si="3"/>
        <v/>
      </c>
      <c r="BR49" s="27" t="str" cm="1">
        <f t="array" ref="BR49">IFERROR(""&amp;INDEX(regNatjecatelj_klub,DI49),"")</f>
        <v/>
      </c>
      <c r="BS49" s="82" t="str">
        <f t="shared" si="43"/>
        <v/>
      </c>
      <c r="BT49" s="62" t="str">
        <f t="shared" si="44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/>
      </c>
      <c r="CP49" s="69" t="str">
        <f t="shared" si="53"/>
        <v/>
      </c>
      <c r="CQ49" s="216" t="str">
        <f t="shared" si="54"/>
        <v/>
      </c>
      <c r="CR49" s="217" t="str">
        <f t="shared" si="4"/>
        <v/>
      </c>
      <c r="CS49" s="150" t="str">
        <f t="shared" si="5"/>
        <v/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/>
      </c>
      <c r="CZ49" t="s">
        <v>0</v>
      </c>
      <c r="DA49" s="48" t="str">
        <f t="shared" si="7"/>
        <v/>
      </c>
      <c r="DB49" s="62" t="str">
        <f t="shared" si="8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/>
      </c>
      <c r="DI49" s="49" t="str">
        <f t="shared" si="60"/>
        <v/>
      </c>
      <c r="DJ49" s="43" t="s">
        <v>0</v>
      </c>
      <c r="DK49" s="48" t="str">
        <f t="shared" si="61"/>
        <v/>
      </c>
      <c r="DL49" s="49" t="str">
        <f t="shared" si="62"/>
        <v/>
      </c>
      <c r="DM49" s="43" t="s">
        <v>0</v>
      </c>
      <c r="DN49" s="48" t="str">
        <f t="shared" si="63"/>
        <v/>
      </c>
      <c r="DO49" s="49" t="str">
        <f t="shared" si="64"/>
        <v/>
      </c>
      <c r="DP49" s="43" t="s">
        <v>0</v>
      </c>
      <c r="DQ49" s="54" t="str">
        <f t="shared" si="65"/>
        <v/>
      </c>
      <c r="DR49" s="49" t="str" cm="1">
        <f t="array" ref="DR49">IF(DQ49&lt;&gt;"",INDEX(regNatjecatelj_id,DQ49,0),IF(BF49&lt;&gt;"",BF49,""))</f>
        <v/>
      </c>
      <c r="DS49" s="43" t="s">
        <v>0</v>
      </c>
      <c r="DT49" s="54" t="str">
        <f t="shared" si="66"/>
        <v/>
      </c>
      <c r="DU49" s="69" t="str">
        <f t="shared" si="9"/>
        <v/>
      </c>
      <c r="DV49" s="69" t="str">
        <f t="shared" si="67"/>
        <v/>
      </c>
      <c r="DW49" s="69" t="str">
        <f t="shared" si="68"/>
        <v/>
      </c>
      <c r="DX49" s="62" t="str">
        <f t="shared" si="69"/>
        <v/>
      </c>
      <c r="DY49" s="43" t="s">
        <v>0</v>
      </c>
      <c r="DZ49" s="54" t="str">
        <f>IF(AN49="","",MAX(DZ$12:DZ48)+1)</f>
        <v/>
      </c>
      <c r="EA49" s="69" t="str">
        <f t="shared" si="70"/>
        <v/>
      </c>
      <c r="EB49" s="69" t="str">
        <f t="shared" si="71"/>
        <v/>
      </c>
      <c r="EC49" s="69" t="str">
        <f t="shared" si="72"/>
        <v/>
      </c>
      <c r="ED49" s="69" t="str">
        <f t="shared" si="73"/>
        <v/>
      </c>
      <c r="EE49" s="69" t="str">
        <f t="shared" si="10"/>
        <v/>
      </c>
      <c r="EF49" s="69" t="str">
        <f t="shared" si="74"/>
        <v/>
      </c>
      <c r="EG49" s="69" t="str">
        <f t="shared" si="75"/>
        <v/>
      </c>
      <c r="EH49" s="69" t="str">
        <f t="shared" si="11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/>
      </c>
      <c r="EM49" s="43" t="s">
        <v>0</v>
      </c>
      <c r="EN49" s="16" t="str">
        <f t="shared" si="12"/>
        <v/>
      </c>
      <c r="EO49" s="43" t="s">
        <v>0</v>
      </c>
      <c r="EP49" s="167" t="str">
        <f t="shared" si="79"/>
        <v/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/>
      </c>
      <c r="C50" s="27" t="s">
        <v>0</v>
      </c>
      <c r="D50" s="27" t="str">
        <f>IF(csv!F40="","",TRIM(csv!F40))</f>
        <v/>
      </c>
      <c r="E50" s="27" t="str">
        <f>IF(csv!E40="","",TRIM(csv!E40))</f>
        <v/>
      </c>
      <c r="F50" s="27" t="s">
        <v>0</v>
      </c>
      <c r="G50" s="69" t="str">
        <f>IF(csv!M40="","",TRIM(csv!M40))</f>
        <v/>
      </c>
      <c r="H50" s="69" t="str">
        <f>IF(csv!N40="","",TRIM(csv!N40))</f>
        <v/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3"/>
        <v/>
      </c>
      <c r="P50" s="43"/>
      <c r="Q50" s="48" t="str">
        <f t="shared" si="14"/>
        <v/>
      </c>
      <c r="R50" s="69" t="str">
        <f>IF(Q50="","",IF(COUNTIF(Q$12:Q49,Q50)=0,R49+1,R49))</f>
        <v/>
      </c>
      <c r="S50" s="69" t="str">
        <f t="shared" si="15"/>
        <v/>
      </c>
      <c r="T50" s="69" t="str">
        <f t="shared" si="16"/>
        <v/>
      </c>
      <c r="U50" s="62" t="str">
        <f t="shared" si="17"/>
        <v/>
      </c>
      <c r="V50" s="43" t="s">
        <v>0</v>
      </c>
      <c r="W50" s="209" t="str">
        <f t="shared" si="18"/>
        <v/>
      </c>
      <c r="X50" s="259" t="str">
        <f t="shared" si="19"/>
        <v/>
      </c>
      <c r="Y50" s="210" t="str">
        <f t="shared" si="0"/>
        <v/>
      </c>
      <c r="Z50" s="43" t="s">
        <v>0</v>
      </c>
      <c r="AA50" s="48" t="str">
        <f t="shared" si="20"/>
        <v/>
      </c>
      <c r="AB50" s="69" t="str">
        <f t="shared" si="21"/>
        <v/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/>
      </c>
      <c r="AK50" s="150" t="str">
        <f t="shared" si="25"/>
        <v/>
      </c>
      <c r="AL50" s="43"/>
      <c r="AM50" s="48" t="str">
        <f t="shared" si="26"/>
        <v/>
      </c>
      <c r="AN50" s="27" t="str">
        <f t="shared" si="27"/>
        <v/>
      </c>
      <c r="AO50" s="69" t="str">
        <f t="shared" si="28"/>
        <v/>
      </c>
      <c r="AP50" s="69" t="str">
        <f t="shared" si="29"/>
        <v/>
      </c>
      <c r="AQ50" s="27" t="str">
        <f t="shared" si="30"/>
        <v/>
      </c>
      <c r="AR50" s="62" t="str">
        <f t="shared" si="31"/>
        <v/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/>
      </c>
      <c r="BI50" s="27" t="str">
        <f t="shared" si="37"/>
        <v/>
      </c>
      <c r="BJ50" s="69" t="str">
        <f t="shared" si="38"/>
        <v/>
      </c>
      <c r="BK50" s="49" t="str">
        <f t="shared" si="39"/>
        <v/>
      </c>
      <c r="BL50" s="43" t="s">
        <v>0</v>
      </c>
      <c r="BM50" s="48" t="str">
        <f t="shared" si="40"/>
        <v/>
      </c>
      <c r="BN50" s="27" t="str">
        <f t="shared" si="41"/>
        <v/>
      </c>
      <c r="BO50" s="69" t="str">
        <f t="shared" si="42"/>
        <v/>
      </c>
      <c r="BP50" s="69" t="str">
        <f t="shared" si="2"/>
        <v/>
      </c>
      <c r="BQ50" s="27" t="str">
        <f t="shared" si="3"/>
        <v/>
      </c>
      <c r="BR50" s="27" t="str" cm="1">
        <f t="array" ref="BR50">IFERROR(""&amp;INDEX(regNatjecatelj_klub,DI50),"")</f>
        <v/>
      </c>
      <c r="BS50" s="82" t="str">
        <f t="shared" si="43"/>
        <v/>
      </c>
      <c r="BT50" s="62" t="str">
        <f t="shared" si="44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/>
      </c>
      <c r="CP50" s="69" t="str">
        <f t="shared" si="53"/>
        <v/>
      </c>
      <c r="CQ50" s="216" t="str">
        <f t="shared" si="54"/>
        <v/>
      </c>
      <c r="CR50" s="217" t="str">
        <f t="shared" si="4"/>
        <v/>
      </c>
      <c r="CS50" s="150" t="str">
        <f t="shared" si="5"/>
        <v/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/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/>
      </c>
      <c r="DI50" s="49" t="str">
        <f t="shared" si="60"/>
        <v/>
      </c>
      <c r="DJ50" s="43" t="s">
        <v>0</v>
      </c>
      <c r="DK50" s="48" t="str">
        <f t="shared" si="61"/>
        <v/>
      </c>
      <c r="DL50" s="49" t="str">
        <f t="shared" si="62"/>
        <v/>
      </c>
      <c r="DM50" s="43" t="s">
        <v>0</v>
      </c>
      <c r="DN50" s="48" t="str">
        <f t="shared" si="63"/>
        <v/>
      </c>
      <c r="DO50" s="49" t="str">
        <f t="shared" si="64"/>
        <v/>
      </c>
      <c r="DP50" s="43" t="s">
        <v>0</v>
      </c>
      <c r="DQ50" s="54" t="str">
        <f t="shared" si="65"/>
        <v/>
      </c>
      <c r="DR50" s="49" t="str" cm="1">
        <f t="array" ref="DR50">IF(DQ50&lt;&gt;"",INDEX(regNatjecatelj_id,DQ50,0),IF(BF50&lt;&gt;"",BF50,""))</f>
        <v/>
      </c>
      <c r="DS50" s="43" t="s">
        <v>0</v>
      </c>
      <c r="DT50" s="54" t="str">
        <f t="shared" si="66"/>
        <v/>
      </c>
      <c r="DU50" s="69" t="str">
        <f t="shared" si="9"/>
        <v/>
      </c>
      <c r="DV50" s="69" t="str">
        <f t="shared" si="67"/>
        <v/>
      </c>
      <c r="DW50" s="69" t="str">
        <f t="shared" si="68"/>
        <v/>
      </c>
      <c r="DX50" s="62" t="str">
        <f t="shared" si="69"/>
        <v/>
      </c>
      <c r="DY50" s="43" t="s">
        <v>0</v>
      </c>
      <c r="DZ50" s="54" t="str">
        <f>IF(AN50="","",MAX(DZ$12:DZ49)+1)</f>
        <v/>
      </c>
      <c r="EA50" s="69" t="str">
        <f t="shared" si="70"/>
        <v/>
      </c>
      <c r="EB50" s="69" t="str">
        <f t="shared" si="71"/>
        <v/>
      </c>
      <c r="EC50" s="69" t="str">
        <f t="shared" si="72"/>
        <v/>
      </c>
      <c r="ED50" s="69" t="str">
        <f t="shared" si="73"/>
        <v/>
      </c>
      <c r="EE50" s="69" t="str">
        <f t="shared" si="10"/>
        <v/>
      </c>
      <c r="EF50" s="69" t="str">
        <f t="shared" si="74"/>
        <v/>
      </c>
      <c r="EG50" s="69" t="str">
        <f t="shared" si="75"/>
        <v/>
      </c>
      <c r="EH50" s="69" t="str">
        <f t="shared" si="11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/>
      </c>
      <c r="EM50" s="43" t="s">
        <v>0</v>
      </c>
      <c r="EN50" s="16" t="str">
        <f t="shared" si="12"/>
        <v/>
      </c>
      <c r="EO50" s="43" t="s">
        <v>0</v>
      </c>
      <c r="EP50" s="167" t="str">
        <f t="shared" si="79"/>
        <v/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/>
      </c>
      <c r="C51" s="27" t="s">
        <v>0</v>
      </c>
      <c r="D51" s="27" t="str">
        <f>IF(csv!F41="","",TRIM(csv!F41))</f>
        <v/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/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3"/>
        <v/>
      </c>
      <c r="P51" s="43"/>
      <c r="Q51" s="48" t="str">
        <f t="shared" si="14"/>
        <v/>
      </c>
      <c r="R51" s="69" t="str">
        <f>IF(Q51="","",IF(COUNTIF(Q$12:Q50,Q51)=0,R50+1,R50))</f>
        <v/>
      </c>
      <c r="S51" s="69" t="str">
        <f t="shared" si="15"/>
        <v/>
      </c>
      <c r="T51" s="69" t="str">
        <f t="shared" si="16"/>
        <v/>
      </c>
      <c r="U51" s="62" t="str">
        <f t="shared" si="17"/>
        <v/>
      </c>
      <c r="V51" s="43" t="s">
        <v>0</v>
      </c>
      <c r="W51" s="209" t="str">
        <f t="shared" si="18"/>
        <v/>
      </c>
      <c r="X51" s="259" t="str">
        <f t="shared" si="19"/>
        <v/>
      </c>
      <c r="Y51" s="210" t="str">
        <f t="shared" si="0"/>
        <v/>
      </c>
      <c r="Z51" s="43" t="s">
        <v>0</v>
      </c>
      <c r="AA51" s="48" t="str">
        <f t="shared" si="20"/>
        <v/>
      </c>
      <c r="AB51" s="69" t="str">
        <f t="shared" si="21"/>
        <v/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/>
      </c>
      <c r="AK51" s="150" t="str">
        <f t="shared" si="25"/>
        <v/>
      </c>
      <c r="AL51" s="43"/>
      <c r="AM51" s="48" t="str">
        <f t="shared" si="26"/>
        <v/>
      </c>
      <c r="AN51" s="27" t="str">
        <f t="shared" si="27"/>
        <v/>
      </c>
      <c r="AO51" s="69" t="str">
        <f t="shared" si="28"/>
        <v/>
      </c>
      <c r="AP51" s="69" t="str">
        <f t="shared" si="29"/>
        <v/>
      </c>
      <c r="AQ51" s="27" t="str">
        <f t="shared" si="30"/>
        <v/>
      </c>
      <c r="AR51" s="62" t="str">
        <f t="shared" si="31"/>
        <v/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2"/>
        <v/>
      </c>
      <c r="BQ51" s="27" t="str">
        <f t="shared" si="3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/>
      </c>
      <c r="CP51" s="69" t="str">
        <f t="shared" si="53"/>
        <v/>
      </c>
      <c r="CQ51" s="216" t="str">
        <f t="shared" si="54"/>
        <v/>
      </c>
      <c r="CR51" s="217" t="str">
        <f t="shared" si="4"/>
        <v/>
      </c>
      <c r="CS51" s="150" t="str">
        <f t="shared" si="5"/>
        <v/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/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/>
      </c>
      <c r="DI51" s="49" t="str">
        <f t="shared" si="60"/>
        <v/>
      </c>
      <c r="DJ51" s="43" t="s">
        <v>0</v>
      </c>
      <c r="DK51" s="48" t="str">
        <f t="shared" si="61"/>
        <v/>
      </c>
      <c r="DL51" s="49" t="str">
        <f t="shared" si="62"/>
        <v/>
      </c>
      <c r="DM51" s="43" t="s">
        <v>0</v>
      </c>
      <c r="DN51" s="48" t="str">
        <f t="shared" si="63"/>
        <v/>
      </c>
      <c r="DO51" s="49" t="str">
        <f t="shared" si="64"/>
        <v/>
      </c>
      <c r="DP51" s="43" t="s">
        <v>0</v>
      </c>
      <c r="DQ51" s="54" t="str">
        <f t="shared" si="65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6"/>
        <v/>
      </c>
      <c r="DU51" s="69" t="str">
        <f t="shared" si="9"/>
        <v/>
      </c>
      <c r="DV51" s="69" t="str">
        <f t="shared" si="67"/>
        <v/>
      </c>
      <c r="DW51" s="69" t="str">
        <f t="shared" si="68"/>
        <v/>
      </c>
      <c r="DX51" s="62" t="str">
        <f t="shared" si="69"/>
        <v/>
      </c>
      <c r="DY51" s="43" t="s">
        <v>0</v>
      </c>
      <c r="DZ51" s="54" t="str">
        <f>IF(AN51="","",MAX(DZ$12:DZ50)+1)</f>
        <v/>
      </c>
      <c r="EA51" s="69" t="str">
        <f t="shared" si="70"/>
        <v/>
      </c>
      <c r="EB51" s="69" t="str">
        <f t="shared" si="71"/>
        <v/>
      </c>
      <c r="EC51" s="69" t="str">
        <f t="shared" si="72"/>
        <v/>
      </c>
      <c r="ED51" s="69" t="str">
        <f t="shared" si="73"/>
        <v/>
      </c>
      <c r="EE51" s="69" t="str">
        <f t="shared" si="10"/>
        <v/>
      </c>
      <c r="EF51" s="69" t="str">
        <f t="shared" si="74"/>
        <v/>
      </c>
      <c r="EG51" s="69" t="str">
        <f t="shared" si="75"/>
        <v/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/>
      </c>
      <c r="EM51" s="43" t="s">
        <v>0</v>
      </c>
      <c r="EN51" s="16" t="str">
        <f t="shared" si="12"/>
        <v/>
      </c>
      <c r="EO51" s="43" t="s">
        <v>0</v>
      </c>
      <c r="EP51" s="167" t="str">
        <f t="shared" si="79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/>
      </c>
      <c r="C52" s="27" t="s">
        <v>0</v>
      </c>
      <c r="D52" s="27" t="str">
        <f>IF(csv!F42="","",TRIM(csv!F42))</f>
        <v/>
      </c>
      <c r="E52" s="27" t="str">
        <f>IF(csv!E42="","",TRIM(csv!E42))</f>
        <v/>
      </c>
      <c r="F52" s="27" t="s">
        <v>0</v>
      </c>
      <c r="G52" s="69" t="str">
        <f>IF(csv!M42="","",TRIM(csv!M42))</f>
        <v/>
      </c>
      <c r="H52" s="69" t="str">
        <f>IF(csv!N42="","",TRIM(csv!N42))</f>
        <v/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3"/>
        <v/>
      </c>
      <c r="P52" s="43"/>
      <c r="Q52" s="48" t="str">
        <f t="shared" si="14"/>
        <v/>
      </c>
      <c r="R52" s="69" t="str">
        <f>IF(Q52="","",IF(COUNTIF(Q$12:Q51,Q52)=0,R51+1,R51))</f>
        <v/>
      </c>
      <c r="S52" s="69" t="str">
        <f t="shared" si="15"/>
        <v/>
      </c>
      <c r="T52" s="69" t="str">
        <f t="shared" si="16"/>
        <v/>
      </c>
      <c r="U52" s="62" t="str">
        <f t="shared" si="17"/>
        <v/>
      </c>
      <c r="V52" s="43" t="s">
        <v>0</v>
      </c>
      <c r="W52" s="209" t="str">
        <f t="shared" si="18"/>
        <v/>
      </c>
      <c r="X52" s="259" t="str">
        <f t="shared" si="19"/>
        <v/>
      </c>
      <c r="Y52" s="210" t="str">
        <f t="shared" si="0"/>
        <v/>
      </c>
      <c r="Z52" s="43" t="s">
        <v>0</v>
      </c>
      <c r="AA52" s="48" t="str">
        <f t="shared" si="20"/>
        <v/>
      </c>
      <c r="AB52" s="69" t="str">
        <f t="shared" si="21"/>
        <v/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/>
      </c>
      <c r="AK52" s="150" t="str">
        <f t="shared" si="25"/>
        <v/>
      </c>
      <c r="AL52" s="43"/>
      <c r="AM52" s="48" t="str">
        <f t="shared" si="26"/>
        <v/>
      </c>
      <c r="AN52" s="27" t="str">
        <f t="shared" si="27"/>
        <v/>
      </c>
      <c r="AO52" s="69" t="str">
        <f t="shared" si="28"/>
        <v/>
      </c>
      <c r="AP52" s="69" t="str">
        <f t="shared" si="29"/>
        <v/>
      </c>
      <c r="AQ52" s="27" t="str">
        <f t="shared" si="30"/>
        <v/>
      </c>
      <c r="AR52" s="62" t="str">
        <f t="shared" si="31"/>
        <v/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/>
      </c>
      <c r="BI52" s="27" t="str">
        <f t="shared" si="37"/>
        <v/>
      </c>
      <c r="BJ52" s="69" t="str">
        <f t="shared" si="38"/>
        <v/>
      </c>
      <c r="BK52" s="49" t="str">
        <f t="shared" si="39"/>
        <v/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/>
      </c>
      <c r="BS52" s="82" t="str">
        <f t="shared" si="43"/>
        <v/>
      </c>
      <c r="BT52" s="62" t="str">
        <f t="shared" si="44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/>
      </c>
      <c r="CP52" s="69" t="str">
        <f t="shared" si="53"/>
        <v/>
      </c>
      <c r="CQ52" s="216" t="str">
        <f t="shared" si="54"/>
        <v/>
      </c>
      <c r="CR52" s="217" t="str">
        <f t="shared" si="4"/>
        <v/>
      </c>
      <c r="CS52" s="150" t="str">
        <f t="shared" si="5"/>
        <v/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/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/>
      </c>
      <c r="DI52" s="49" t="str">
        <f t="shared" si="60"/>
        <v/>
      </c>
      <c r="DJ52" s="43" t="s">
        <v>0</v>
      </c>
      <c r="DK52" s="48" t="str">
        <f t="shared" si="61"/>
        <v/>
      </c>
      <c r="DL52" s="49" t="str">
        <f t="shared" si="62"/>
        <v/>
      </c>
      <c r="DM52" s="43" t="s">
        <v>0</v>
      </c>
      <c r="DN52" s="48" t="str">
        <f t="shared" si="63"/>
        <v/>
      </c>
      <c r="DO52" s="49" t="str">
        <f t="shared" si="64"/>
        <v/>
      </c>
      <c r="DP52" s="43" t="s">
        <v>0</v>
      </c>
      <c r="DQ52" s="54" t="str">
        <f t="shared" si="65"/>
        <v/>
      </c>
      <c r="DR52" s="49" t="str" cm="1">
        <f t="array" ref="DR52">IF(DQ52&lt;&gt;"",INDEX(regNatjecatelj_id,DQ52,0),IF(BF52&lt;&gt;"",BF52,""))</f>
        <v/>
      </c>
      <c r="DS52" s="43" t="s">
        <v>0</v>
      </c>
      <c r="DT52" s="54" t="str">
        <f t="shared" si="66"/>
        <v/>
      </c>
      <c r="DU52" s="69" t="str">
        <f t="shared" si="9"/>
        <v/>
      </c>
      <c r="DV52" s="69" t="str">
        <f t="shared" si="67"/>
        <v/>
      </c>
      <c r="DW52" s="69" t="str">
        <f t="shared" si="68"/>
        <v/>
      </c>
      <c r="DX52" s="62" t="str">
        <f t="shared" si="69"/>
        <v/>
      </c>
      <c r="DY52" s="43" t="s">
        <v>0</v>
      </c>
      <c r="DZ52" s="54" t="str">
        <f>IF(AN52="","",MAX(DZ$12:DZ51)+1)</f>
        <v/>
      </c>
      <c r="EA52" s="69" t="str">
        <f t="shared" si="70"/>
        <v/>
      </c>
      <c r="EB52" s="69" t="str">
        <f t="shared" si="71"/>
        <v/>
      </c>
      <c r="EC52" s="69" t="str">
        <f t="shared" si="72"/>
        <v/>
      </c>
      <c r="ED52" s="69" t="str">
        <f t="shared" si="73"/>
        <v/>
      </c>
      <c r="EE52" s="69" t="str">
        <f t="shared" si="10"/>
        <v/>
      </c>
      <c r="EF52" s="69" t="str">
        <f t="shared" si="74"/>
        <v/>
      </c>
      <c r="EG52" s="69" t="str">
        <f t="shared" si="75"/>
        <v/>
      </c>
      <c r="EH52" s="69" t="str">
        <f t="shared" si="11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/>
      </c>
      <c r="EM52" s="43" t="s">
        <v>0</v>
      </c>
      <c r="EN52" s="16" t="str">
        <f t="shared" si="12"/>
        <v/>
      </c>
      <c r="EO52" s="43" t="s">
        <v>0</v>
      </c>
      <c r="EP52" s="167" t="str">
        <f t="shared" si="79"/>
        <v/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/>
      </c>
      <c r="C53" s="27" t="s">
        <v>0</v>
      </c>
      <c r="D53" s="27" t="str">
        <f>IF(csv!F43="","",TRIM(csv!F43))</f>
        <v/>
      </c>
      <c r="E53" s="27" t="str">
        <f>IF(csv!E43="","",TRIM(csv!E43))</f>
        <v/>
      </c>
      <c r="F53" s="27" t="s">
        <v>0</v>
      </c>
      <c r="G53" s="69" t="str">
        <f>IF(csv!M43="","",TRIM(csv!M43))</f>
        <v/>
      </c>
      <c r="H53" s="69" t="str">
        <f>IF(csv!N43="","",TRIM(csv!N43))</f>
        <v/>
      </c>
      <c r="I53" s="27" t="s">
        <v>0</v>
      </c>
      <c r="J53" s="27" t="str">
        <f>IF(csv!P43="","",TRIM(csv!P43))</f>
        <v/>
      </c>
      <c r="K53" s="27" t="str">
        <f>IF(csv!Q43="","",TRIM(csv!Q43))</f>
        <v/>
      </c>
      <c r="L53" s="27" t="s">
        <v>0</v>
      </c>
      <c r="M53" s="62" t="str">
        <f>IF(csv!R43="","",TRIM(csv!R43))</f>
        <v/>
      </c>
      <c r="N53" s="43" t="s">
        <v>0</v>
      </c>
      <c r="O53" s="224" t="str">
        <f t="shared" si="13"/>
        <v/>
      </c>
      <c r="P53" s="43"/>
      <c r="Q53" s="48" t="str">
        <f t="shared" si="14"/>
        <v/>
      </c>
      <c r="R53" s="69" t="str">
        <f>IF(Q53="","",IF(COUNTIF(Q$12:Q52,Q53)=0,R52+1,R52))</f>
        <v/>
      </c>
      <c r="S53" s="69" t="str">
        <f t="shared" si="15"/>
        <v/>
      </c>
      <c r="T53" s="69" t="str">
        <f t="shared" si="16"/>
        <v/>
      </c>
      <c r="U53" s="62" t="str">
        <f t="shared" si="17"/>
        <v/>
      </c>
      <c r="V53" s="43" t="s">
        <v>0</v>
      </c>
      <c r="W53" s="209" t="str">
        <f t="shared" si="18"/>
        <v/>
      </c>
      <c r="X53" s="259" t="str">
        <f t="shared" si="19"/>
        <v/>
      </c>
      <c r="Y53" s="210" t="str">
        <f t="shared" si="0"/>
        <v/>
      </c>
      <c r="Z53" s="43" t="s">
        <v>0</v>
      </c>
      <c r="AA53" s="48" t="str">
        <f t="shared" si="20"/>
        <v/>
      </c>
      <c r="AB53" s="69" t="str">
        <f t="shared" si="21"/>
        <v/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/>
      </c>
      <c r="AK53" s="150" t="str">
        <f t="shared" si="25"/>
        <v/>
      </c>
      <c r="AL53" s="43"/>
      <c r="AM53" s="48" t="str">
        <f t="shared" si="26"/>
        <v/>
      </c>
      <c r="AN53" s="27" t="str">
        <f t="shared" si="27"/>
        <v/>
      </c>
      <c r="AO53" s="69" t="str">
        <f t="shared" si="28"/>
        <v/>
      </c>
      <c r="AP53" s="69" t="str">
        <f t="shared" si="29"/>
        <v/>
      </c>
      <c r="AQ53" s="27" t="str">
        <f t="shared" si="30"/>
        <v/>
      </c>
      <c r="AR53" s="62" t="str">
        <f t="shared" si="31"/>
        <v/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/>
      </c>
      <c r="BI53" s="27" t="str">
        <f t="shared" si="37"/>
        <v/>
      </c>
      <c r="BJ53" s="69" t="str">
        <f t="shared" si="38"/>
        <v/>
      </c>
      <c r="BK53" s="49" t="str">
        <f t="shared" si="39"/>
        <v/>
      </c>
      <c r="BL53" s="43" t="s">
        <v>0</v>
      </c>
      <c r="BM53" s="48" t="str">
        <f t="shared" si="40"/>
        <v/>
      </c>
      <c r="BN53" s="27" t="str">
        <f t="shared" si="41"/>
        <v/>
      </c>
      <c r="BO53" s="69" t="str">
        <f t="shared" si="42"/>
        <v/>
      </c>
      <c r="BP53" s="69" t="str">
        <f t="shared" si="2"/>
        <v/>
      </c>
      <c r="BQ53" s="27" t="str">
        <f t="shared" si="3"/>
        <v/>
      </c>
      <c r="BR53" s="27" t="str" cm="1">
        <f t="array" ref="BR53">IFERROR(""&amp;INDEX(regNatjecatelj_klub,DI53),"")</f>
        <v/>
      </c>
      <c r="BS53" s="82" t="str">
        <f t="shared" si="43"/>
        <v/>
      </c>
      <c r="BT53" s="62" t="str">
        <f t="shared" si="44"/>
        <v/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/>
      </c>
      <c r="CL53" s="262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/>
      </c>
      <c r="CP53" s="69" t="str">
        <f t="shared" si="53"/>
        <v/>
      </c>
      <c r="CQ53" s="216" t="str">
        <f t="shared" si="54"/>
        <v/>
      </c>
      <c r="CR53" s="217" t="str">
        <f t="shared" si="4"/>
        <v/>
      </c>
      <c r="CS53" s="150" t="str">
        <f t="shared" si="5"/>
        <v/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/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/>
      </c>
      <c r="DI53" s="49" t="str">
        <f t="shared" si="60"/>
        <v/>
      </c>
      <c r="DJ53" s="43" t="s">
        <v>0</v>
      </c>
      <c r="DK53" s="48" t="str">
        <f t="shared" si="61"/>
        <v/>
      </c>
      <c r="DL53" s="49" t="str">
        <f t="shared" si="62"/>
        <v/>
      </c>
      <c r="DM53" s="43" t="s">
        <v>0</v>
      </c>
      <c r="DN53" s="48" t="str">
        <f t="shared" si="63"/>
        <v/>
      </c>
      <c r="DO53" s="49" t="str">
        <f t="shared" si="64"/>
        <v/>
      </c>
      <c r="DP53" s="43" t="s">
        <v>0</v>
      </c>
      <c r="DQ53" s="54" t="str">
        <f t="shared" si="65"/>
        <v/>
      </c>
      <c r="DR53" s="49" t="str" cm="1">
        <f t="array" ref="DR53">IF(DQ53&lt;&gt;"",INDEX(regNatjecatelj_id,DQ53,0),IF(BF53&lt;&gt;"",BF53,""))</f>
        <v/>
      </c>
      <c r="DS53" s="43" t="s">
        <v>0</v>
      </c>
      <c r="DT53" s="54" t="str">
        <f t="shared" si="66"/>
        <v/>
      </c>
      <c r="DU53" s="69" t="str">
        <f t="shared" si="9"/>
        <v/>
      </c>
      <c r="DV53" s="69" t="str">
        <f t="shared" si="67"/>
        <v/>
      </c>
      <c r="DW53" s="69" t="str">
        <f t="shared" si="68"/>
        <v/>
      </c>
      <c r="DX53" s="62" t="str">
        <f t="shared" si="69"/>
        <v/>
      </c>
      <c r="DY53" s="43" t="s">
        <v>0</v>
      </c>
      <c r="DZ53" s="54" t="str">
        <f>IF(AN53="","",MAX(DZ$12:DZ52)+1)</f>
        <v/>
      </c>
      <c r="EA53" s="69" t="str">
        <f t="shared" si="70"/>
        <v/>
      </c>
      <c r="EB53" s="69" t="str">
        <f t="shared" si="71"/>
        <v/>
      </c>
      <c r="EC53" s="69" t="str">
        <f t="shared" si="72"/>
        <v/>
      </c>
      <c r="ED53" s="69" t="str">
        <f t="shared" si="73"/>
        <v/>
      </c>
      <c r="EE53" s="69" t="str">
        <f t="shared" si="10"/>
        <v/>
      </c>
      <c r="EF53" s="69" t="str">
        <f t="shared" si="74"/>
        <v/>
      </c>
      <c r="EG53" s="69" t="str">
        <f t="shared" si="75"/>
        <v/>
      </c>
      <c r="EH53" s="69" t="str">
        <f t="shared" si="11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/>
      </c>
      <c r="EM53" s="43" t="s">
        <v>0</v>
      </c>
      <c r="EN53" s="16" t="str">
        <f t="shared" si="12"/>
        <v/>
      </c>
      <c r="EO53" s="43" t="s">
        <v>0</v>
      </c>
      <c r="EP53" s="167" t="str">
        <f t="shared" si="79"/>
        <v/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/>
      </c>
      <c r="C54" s="27" t="s">
        <v>0</v>
      </c>
      <c r="D54" s="27" t="str">
        <f>IF(csv!F44="","",TRIM(csv!F44))</f>
        <v/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/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3"/>
        <v/>
      </c>
      <c r="P54" s="43"/>
      <c r="Q54" s="48" t="str">
        <f t="shared" si="14"/>
        <v/>
      </c>
      <c r="R54" s="69" t="str">
        <f>IF(Q54="","",IF(COUNTIF(Q$12:Q53,Q54)=0,R53+1,R53))</f>
        <v/>
      </c>
      <c r="S54" s="69" t="str">
        <f t="shared" si="15"/>
        <v/>
      </c>
      <c r="T54" s="69" t="str">
        <f t="shared" si="16"/>
        <v/>
      </c>
      <c r="U54" s="62" t="str">
        <f t="shared" si="17"/>
        <v/>
      </c>
      <c r="V54" s="43" t="s">
        <v>0</v>
      </c>
      <c r="W54" s="209" t="str">
        <f t="shared" si="18"/>
        <v/>
      </c>
      <c r="X54" s="259" t="str">
        <f t="shared" si="19"/>
        <v/>
      </c>
      <c r="Y54" s="210" t="str">
        <f t="shared" si="0"/>
        <v/>
      </c>
      <c r="Z54" s="43" t="s">
        <v>0</v>
      </c>
      <c r="AA54" s="48" t="str">
        <f t="shared" si="20"/>
        <v/>
      </c>
      <c r="AB54" s="69" t="str">
        <f t="shared" si="21"/>
        <v/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/>
      </c>
      <c r="AK54" s="150" t="str">
        <f t="shared" si="25"/>
        <v/>
      </c>
      <c r="AL54" s="43"/>
      <c r="AM54" s="48" t="str">
        <f t="shared" si="26"/>
        <v/>
      </c>
      <c r="AN54" s="27" t="str">
        <f t="shared" si="27"/>
        <v/>
      </c>
      <c r="AO54" s="69" t="str">
        <f t="shared" si="28"/>
        <v/>
      </c>
      <c r="AP54" s="69" t="str">
        <f t="shared" si="29"/>
        <v/>
      </c>
      <c r="AQ54" s="27" t="str">
        <f t="shared" si="30"/>
        <v/>
      </c>
      <c r="AR54" s="62" t="str">
        <f t="shared" si="31"/>
        <v/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/>
      </c>
      <c r="BI54" s="27" t="str">
        <f t="shared" si="37"/>
        <v/>
      </c>
      <c r="BJ54" s="69" t="str">
        <f t="shared" si="38"/>
        <v/>
      </c>
      <c r="BK54" s="49" t="str">
        <f t="shared" si="39"/>
        <v/>
      </c>
      <c r="BL54" s="43" t="s">
        <v>0</v>
      </c>
      <c r="BM54" s="48" t="str">
        <f t="shared" si="40"/>
        <v/>
      </c>
      <c r="BN54" s="27" t="str">
        <f t="shared" si="41"/>
        <v/>
      </c>
      <c r="BO54" s="69" t="str">
        <f t="shared" si="42"/>
        <v/>
      </c>
      <c r="BP54" s="69" t="str">
        <f t="shared" si="2"/>
        <v/>
      </c>
      <c r="BQ54" s="27" t="str">
        <f t="shared" si="3"/>
        <v/>
      </c>
      <c r="BR54" s="27" t="str" cm="1">
        <f t="array" ref="BR54">IFERROR(""&amp;INDEX(regNatjecatelj_klub,DI54),"")</f>
        <v/>
      </c>
      <c r="BS54" s="82" t="str">
        <f t="shared" si="43"/>
        <v/>
      </c>
      <c r="BT54" s="62" t="str">
        <f t="shared" si="44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/>
      </c>
      <c r="CP54" s="69" t="str">
        <f t="shared" si="53"/>
        <v/>
      </c>
      <c r="CQ54" s="216" t="str">
        <f t="shared" si="54"/>
        <v/>
      </c>
      <c r="CR54" s="217" t="str">
        <f t="shared" si="4"/>
        <v/>
      </c>
      <c r="CS54" s="150" t="str">
        <f t="shared" si="5"/>
        <v/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/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/>
      </c>
      <c r="DI54" s="49" t="str">
        <f t="shared" si="60"/>
        <v/>
      </c>
      <c r="DJ54" s="43" t="s">
        <v>0</v>
      </c>
      <c r="DK54" s="48" t="str">
        <f t="shared" si="61"/>
        <v/>
      </c>
      <c r="DL54" s="49" t="str">
        <f t="shared" si="62"/>
        <v/>
      </c>
      <c r="DM54" s="43" t="s">
        <v>0</v>
      </c>
      <c r="DN54" s="48" t="str">
        <f t="shared" si="63"/>
        <v/>
      </c>
      <c r="DO54" s="49" t="str">
        <f t="shared" si="64"/>
        <v/>
      </c>
      <c r="DP54" s="43" t="s">
        <v>0</v>
      </c>
      <c r="DQ54" s="54" t="str">
        <f t="shared" si="65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6"/>
        <v/>
      </c>
      <c r="DU54" s="69" t="str">
        <f t="shared" si="9"/>
        <v/>
      </c>
      <c r="DV54" s="69" t="str">
        <f t="shared" si="67"/>
        <v/>
      </c>
      <c r="DW54" s="69" t="str">
        <f t="shared" si="68"/>
        <v/>
      </c>
      <c r="DX54" s="62" t="str">
        <f t="shared" si="69"/>
        <v/>
      </c>
      <c r="DY54" s="43" t="s">
        <v>0</v>
      </c>
      <c r="DZ54" s="54" t="str">
        <f>IF(AN54="","",MAX(DZ$12:DZ53)+1)</f>
        <v/>
      </c>
      <c r="EA54" s="69" t="str">
        <f t="shared" si="70"/>
        <v/>
      </c>
      <c r="EB54" s="69" t="str">
        <f t="shared" si="71"/>
        <v/>
      </c>
      <c r="EC54" s="69" t="str">
        <f t="shared" si="72"/>
        <v/>
      </c>
      <c r="ED54" s="69" t="str">
        <f t="shared" si="73"/>
        <v/>
      </c>
      <c r="EE54" s="69" t="str">
        <f t="shared" si="10"/>
        <v/>
      </c>
      <c r="EF54" s="69" t="str">
        <f t="shared" si="74"/>
        <v/>
      </c>
      <c r="EG54" s="69" t="str">
        <f t="shared" si="75"/>
        <v/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/>
      </c>
      <c r="EM54" s="43" t="s">
        <v>0</v>
      </c>
      <c r="EN54" s="16" t="str">
        <f t="shared" si="12"/>
        <v/>
      </c>
      <c r="EO54" s="43" t="s">
        <v>0</v>
      </c>
      <c r="EP54" s="167" t="str">
        <f t="shared" si="79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/>
      </c>
      <c r="C55" s="27" t="s">
        <v>0</v>
      </c>
      <c r="D55" s="27" t="str">
        <f>IF(csv!F45="","",TRIM(csv!F45))</f>
        <v/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/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3"/>
        <v/>
      </c>
      <c r="P55" s="43"/>
      <c r="Q55" s="48" t="str">
        <f t="shared" si="14"/>
        <v/>
      </c>
      <c r="R55" s="69" t="str">
        <f>IF(Q55="","",IF(COUNTIF(Q$12:Q54,Q55)=0,R54+1,R54))</f>
        <v/>
      </c>
      <c r="S55" s="69" t="str">
        <f t="shared" si="15"/>
        <v/>
      </c>
      <c r="T55" s="69" t="str">
        <f t="shared" si="16"/>
        <v/>
      </c>
      <c r="U55" s="62" t="str">
        <f t="shared" si="17"/>
        <v/>
      </c>
      <c r="V55" s="43" t="s">
        <v>0</v>
      </c>
      <c r="W55" s="209" t="str">
        <f t="shared" si="18"/>
        <v/>
      </c>
      <c r="X55" s="259" t="str">
        <f t="shared" si="19"/>
        <v/>
      </c>
      <c r="Y55" s="210" t="str">
        <f t="shared" si="0"/>
        <v/>
      </c>
      <c r="Z55" s="43" t="s">
        <v>0</v>
      </c>
      <c r="AA55" s="48" t="str">
        <f t="shared" si="20"/>
        <v/>
      </c>
      <c r="AB55" s="69" t="str">
        <f t="shared" si="21"/>
        <v/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/>
      </c>
      <c r="AK55" s="150" t="str">
        <f t="shared" si="25"/>
        <v/>
      </c>
      <c r="AL55" s="43"/>
      <c r="AM55" s="48" t="str">
        <f t="shared" si="26"/>
        <v/>
      </c>
      <c r="AN55" s="27" t="str">
        <f t="shared" si="27"/>
        <v/>
      </c>
      <c r="AO55" s="69" t="str">
        <f t="shared" si="28"/>
        <v/>
      </c>
      <c r="AP55" s="69" t="str">
        <f t="shared" si="29"/>
        <v/>
      </c>
      <c r="AQ55" s="27" t="str">
        <f t="shared" si="30"/>
        <v/>
      </c>
      <c r="AR55" s="62" t="str">
        <f t="shared" si="31"/>
        <v/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2"/>
        <v/>
      </c>
      <c r="BQ55" s="27" t="str">
        <f t="shared" si="3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/>
      </c>
      <c r="CP55" s="69" t="str">
        <f t="shared" si="53"/>
        <v/>
      </c>
      <c r="CQ55" s="216" t="str">
        <f t="shared" si="54"/>
        <v/>
      </c>
      <c r="CR55" s="217" t="str">
        <f t="shared" si="4"/>
        <v/>
      </c>
      <c r="CS55" s="150" t="str">
        <f t="shared" si="5"/>
        <v/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/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/>
      </c>
      <c r="DI55" s="49" t="str">
        <f t="shared" si="60"/>
        <v/>
      </c>
      <c r="DJ55" s="43" t="s">
        <v>0</v>
      </c>
      <c r="DK55" s="48" t="str">
        <f t="shared" si="61"/>
        <v/>
      </c>
      <c r="DL55" s="49" t="str">
        <f t="shared" si="62"/>
        <v/>
      </c>
      <c r="DM55" s="43" t="s">
        <v>0</v>
      </c>
      <c r="DN55" s="48" t="str">
        <f t="shared" si="63"/>
        <v/>
      </c>
      <c r="DO55" s="49" t="str">
        <f t="shared" si="64"/>
        <v/>
      </c>
      <c r="DP55" s="43" t="s">
        <v>0</v>
      </c>
      <c r="DQ55" s="54" t="str">
        <f t="shared" si="65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6"/>
        <v/>
      </c>
      <c r="DU55" s="69" t="str">
        <f t="shared" si="9"/>
        <v/>
      </c>
      <c r="DV55" s="69" t="str">
        <f t="shared" si="67"/>
        <v/>
      </c>
      <c r="DW55" s="69" t="str">
        <f t="shared" si="68"/>
        <v/>
      </c>
      <c r="DX55" s="62" t="str">
        <f t="shared" si="69"/>
        <v/>
      </c>
      <c r="DY55" s="43" t="s">
        <v>0</v>
      </c>
      <c r="DZ55" s="54" t="str">
        <f>IF(AN55="","",MAX(DZ$12:DZ54)+1)</f>
        <v/>
      </c>
      <c r="EA55" s="69" t="str">
        <f t="shared" si="70"/>
        <v/>
      </c>
      <c r="EB55" s="69" t="str">
        <f t="shared" si="71"/>
        <v/>
      </c>
      <c r="EC55" s="69" t="str">
        <f t="shared" si="72"/>
        <v/>
      </c>
      <c r="ED55" s="69" t="str">
        <f t="shared" si="73"/>
        <v/>
      </c>
      <c r="EE55" s="69" t="str">
        <f t="shared" si="10"/>
        <v/>
      </c>
      <c r="EF55" s="69" t="str">
        <f t="shared" si="74"/>
        <v/>
      </c>
      <c r="EG55" s="69" t="str">
        <f t="shared" si="75"/>
        <v/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/>
      </c>
      <c r="EM55" s="43" t="s">
        <v>0</v>
      </c>
      <c r="EN55" s="16" t="str">
        <f t="shared" si="12"/>
        <v/>
      </c>
      <c r="EO55" s="43" t="s">
        <v>0</v>
      </c>
      <c r="EP55" s="167" t="str">
        <f t="shared" si="79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/>
      </c>
      <c r="C56" s="27" t="s">
        <v>0</v>
      </c>
      <c r="D56" s="27" t="str">
        <f>IF(csv!F46="","",TRIM(csv!F46))</f>
        <v/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/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3"/>
        <v/>
      </c>
      <c r="P56" s="43"/>
      <c r="Q56" s="48" t="str">
        <f t="shared" si="14"/>
        <v/>
      </c>
      <c r="R56" s="69" t="str">
        <f>IF(Q56="","",IF(COUNTIF(Q$12:Q55,Q56)=0,R55+1,R55))</f>
        <v/>
      </c>
      <c r="S56" s="69" t="str">
        <f t="shared" si="15"/>
        <v/>
      </c>
      <c r="T56" s="69" t="str">
        <f t="shared" si="16"/>
        <v/>
      </c>
      <c r="U56" s="62" t="str">
        <f t="shared" si="17"/>
        <v/>
      </c>
      <c r="V56" s="43" t="s">
        <v>0</v>
      </c>
      <c r="W56" s="209" t="str">
        <f t="shared" si="18"/>
        <v/>
      </c>
      <c r="X56" s="259" t="str">
        <f t="shared" si="19"/>
        <v/>
      </c>
      <c r="Y56" s="210" t="str">
        <f t="shared" si="0"/>
        <v/>
      </c>
      <c r="Z56" s="43" t="s">
        <v>0</v>
      </c>
      <c r="AA56" s="48" t="str">
        <f t="shared" si="20"/>
        <v/>
      </c>
      <c r="AB56" s="69" t="str">
        <f t="shared" si="21"/>
        <v/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/>
      </c>
      <c r="AK56" s="150" t="str">
        <f t="shared" si="25"/>
        <v/>
      </c>
      <c r="AL56" s="43"/>
      <c r="AM56" s="48" t="str">
        <f t="shared" si="26"/>
        <v/>
      </c>
      <c r="AN56" s="27" t="str">
        <f t="shared" si="27"/>
        <v/>
      </c>
      <c r="AO56" s="69" t="str">
        <f t="shared" si="28"/>
        <v/>
      </c>
      <c r="AP56" s="69" t="str">
        <f t="shared" si="29"/>
        <v/>
      </c>
      <c r="AQ56" s="27" t="str">
        <f t="shared" si="30"/>
        <v/>
      </c>
      <c r="AR56" s="62" t="str">
        <f t="shared" si="31"/>
        <v/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/>
      </c>
      <c r="BI56" s="27" t="str">
        <f t="shared" si="37"/>
        <v/>
      </c>
      <c r="BJ56" s="69" t="str">
        <f t="shared" si="38"/>
        <v/>
      </c>
      <c r="BK56" s="49" t="str">
        <f t="shared" si="39"/>
        <v/>
      </c>
      <c r="BL56" s="43" t="s">
        <v>0</v>
      </c>
      <c r="BM56" s="48" t="str">
        <f t="shared" si="40"/>
        <v/>
      </c>
      <c r="BN56" s="27" t="str">
        <f t="shared" si="41"/>
        <v/>
      </c>
      <c r="BO56" s="69" t="str">
        <f t="shared" si="42"/>
        <v/>
      </c>
      <c r="BP56" s="69" t="str">
        <f t="shared" si="2"/>
        <v/>
      </c>
      <c r="BQ56" s="27" t="str">
        <f t="shared" si="3"/>
        <v/>
      </c>
      <c r="BR56" s="27" t="str" cm="1">
        <f t="array" ref="BR56">IFERROR(""&amp;INDEX(regNatjecatelj_klub,DI56),"")</f>
        <v/>
      </c>
      <c r="BS56" s="82" t="str">
        <f t="shared" si="43"/>
        <v/>
      </c>
      <c r="BT56" s="62" t="str">
        <f t="shared" si="44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/>
      </c>
      <c r="CP56" s="69" t="str">
        <f t="shared" si="53"/>
        <v/>
      </c>
      <c r="CQ56" s="216" t="str">
        <f t="shared" si="54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5"/>
        <v/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/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/>
      </c>
      <c r="DI56" s="49" t="str">
        <f t="shared" si="60"/>
        <v/>
      </c>
      <c r="DJ56" s="43" t="s">
        <v>0</v>
      </c>
      <c r="DK56" s="48" t="str">
        <f t="shared" si="61"/>
        <v/>
      </c>
      <c r="DL56" s="49" t="str">
        <f t="shared" si="62"/>
        <v/>
      </c>
      <c r="DM56" s="43" t="s">
        <v>0</v>
      </c>
      <c r="DN56" s="48" t="str">
        <f t="shared" si="63"/>
        <v/>
      </c>
      <c r="DO56" s="49" t="str">
        <f t="shared" si="64"/>
        <v/>
      </c>
      <c r="DP56" s="43" t="s">
        <v>0</v>
      </c>
      <c r="DQ56" s="54" t="str">
        <f t="shared" si="65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6"/>
        <v/>
      </c>
      <c r="DU56" s="69" t="str">
        <f t="shared" si="9"/>
        <v/>
      </c>
      <c r="DV56" s="69" t="str">
        <f t="shared" si="67"/>
        <v/>
      </c>
      <c r="DW56" s="69" t="str">
        <f t="shared" si="68"/>
        <v/>
      </c>
      <c r="DX56" s="62" t="str">
        <f t="shared" si="69"/>
        <v/>
      </c>
      <c r="DY56" s="43" t="s">
        <v>0</v>
      </c>
      <c r="DZ56" s="54" t="str">
        <f>IF(AN56="","",MAX(DZ$12:DZ55)+1)</f>
        <v/>
      </c>
      <c r="EA56" s="69" t="str">
        <f t="shared" si="70"/>
        <v/>
      </c>
      <c r="EB56" s="69" t="str">
        <f t="shared" si="71"/>
        <v/>
      </c>
      <c r="EC56" s="69" t="str">
        <f t="shared" si="72"/>
        <v/>
      </c>
      <c r="ED56" s="69" t="str">
        <f t="shared" si="73"/>
        <v/>
      </c>
      <c r="EE56" s="69" t="str">
        <f t="shared" si="10"/>
        <v/>
      </c>
      <c r="EF56" s="69" t="str">
        <f t="shared" si="74"/>
        <v/>
      </c>
      <c r="EG56" s="69" t="str">
        <f t="shared" si="75"/>
        <v/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/>
      </c>
      <c r="EM56" s="43" t="s">
        <v>0</v>
      </c>
      <c r="EN56" s="16" t="str">
        <f t="shared" si="12"/>
        <v/>
      </c>
      <c r="EO56" s="43" t="s">
        <v>0</v>
      </c>
      <c r="EP56" s="167" t="str">
        <f t="shared" si="79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/>
      </c>
      <c r="C57" s="27" t="s">
        <v>0</v>
      </c>
      <c r="D57" s="27" t="str">
        <f>IF(csv!F47="","",TRIM(csv!F47))</f>
        <v/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/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3"/>
        <v/>
      </c>
      <c r="P57" s="43"/>
      <c r="Q57" s="48" t="str">
        <f t="shared" si="14"/>
        <v/>
      </c>
      <c r="R57" s="69" t="str">
        <f>IF(Q57="","",IF(COUNTIF(Q$12:Q56,Q57)=0,R56+1,R56))</f>
        <v/>
      </c>
      <c r="S57" s="69" t="str">
        <f t="shared" si="15"/>
        <v/>
      </c>
      <c r="T57" s="69" t="str">
        <f t="shared" si="16"/>
        <v/>
      </c>
      <c r="U57" s="62" t="str">
        <f t="shared" si="17"/>
        <v/>
      </c>
      <c r="V57" s="43" t="s">
        <v>0</v>
      </c>
      <c r="W57" s="209" t="str">
        <f t="shared" si="18"/>
        <v/>
      </c>
      <c r="X57" s="259" t="str">
        <f t="shared" si="19"/>
        <v/>
      </c>
      <c r="Y57" s="210" t="str">
        <f t="shared" si="0"/>
        <v/>
      </c>
      <c r="Z57" s="43" t="s">
        <v>0</v>
      </c>
      <c r="AA57" s="48" t="str">
        <f t="shared" si="20"/>
        <v/>
      </c>
      <c r="AB57" s="69" t="str">
        <f t="shared" si="21"/>
        <v/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/>
      </c>
      <c r="AK57" s="150" t="str">
        <f t="shared" si="25"/>
        <v/>
      </c>
      <c r="AL57" s="43"/>
      <c r="AM57" s="48" t="str">
        <f t="shared" si="26"/>
        <v/>
      </c>
      <c r="AN57" s="27" t="str">
        <f t="shared" si="27"/>
        <v/>
      </c>
      <c r="AO57" s="69" t="str">
        <f t="shared" si="28"/>
        <v/>
      </c>
      <c r="AP57" s="69" t="str">
        <f t="shared" si="29"/>
        <v/>
      </c>
      <c r="AQ57" s="27" t="str">
        <f t="shared" si="30"/>
        <v/>
      </c>
      <c r="AR57" s="62" t="str">
        <f t="shared" si="31"/>
        <v/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/>
      </c>
      <c r="CP57" s="69" t="str">
        <f t="shared" si="53"/>
        <v/>
      </c>
      <c r="CQ57" s="216" t="str">
        <f t="shared" si="54"/>
        <v/>
      </c>
      <c r="CR57" s="217" t="str">
        <f t="shared" ref="CR57:CR120" si="80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/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/>
      </c>
      <c r="DI57" s="49" t="str">
        <f t="shared" si="60"/>
        <v/>
      </c>
      <c r="DJ57" s="43" t="s">
        <v>0</v>
      </c>
      <c r="DK57" s="48" t="str">
        <f t="shared" si="61"/>
        <v/>
      </c>
      <c r="DL57" s="49" t="str">
        <f t="shared" si="62"/>
        <v/>
      </c>
      <c r="DM57" s="43" t="s">
        <v>0</v>
      </c>
      <c r="DN57" s="48" t="str">
        <f t="shared" si="63"/>
        <v/>
      </c>
      <c r="DO57" s="49" t="str">
        <f t="shared" si="64"/>
        <v/>
      </c>
      <c r="DP57" s="43" t="s">
        <v>0</v>
      </c>
      <c r="DQ57" s="54" t="str">
        <f t="shared" si="65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6"/>
        <v/>
      </c>
      <c r="DU57" s="69" t="str">
        <f t="shared" si="9"/>
        <v/>
      </c>
      <c r="DV57" s="69" t="str">
        <f t="shared" si="67"/>
        <v/>
      </c>
      <c r="DW57" s="69" t="str">
        <f t="shared" si="68"/>
        <v/>
      </c>
      <c r="DX57" s="62" t="str">
        <f t="shared" si="69"/>
        <v/>
      </c>
      <c r="DY57" s="43" t="s">
        <v>0</v>
      </c>
      <c r="DZ57" s="54" t="str">
        <f>IF(AN57="","",MAX(DZ$12:DZ56)+1)</f>
        <v/>
      </c>
      <c r="EA57" s="69" t="str">
        <f t="shared" si="70"/>
        <v/>
      </c>
      <c r="EB57" s="69" t="str">
        <f t="shared" si="71"/>
        <v/>
      </c>
      <c r="EC57" s="69" t="str">
        <f t="shared" si="72"/>
        <v/>
      </c>
      <c r="ED57" s="69" t="str">
        <f t="shared" si="73"/>
        <v/>
      </c>
      <c r="EE57" s="69" t="str">
        <f t="shared" si="10"/>
        <v/>
      </c>
      <c r="EF57" s="69" t="str">
        <f t="shared" si="74"/>
        <v/>
      </c>
      <c r="EG57" s="69" t="str">
        <f t="shared" si="75"/>
        <v/>
      </c>
      <c r="EH57" s="69" t="str">
        <f t="shared" si="11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/>
      </c>
      <c r="EM57" s="43" t="s">
        <v>0</v>
      </c>
      <c r="EN57" s="16" t="str">
        <f t="shared" si="12"/>
        <v/>
      </c>
      <c r="EO57" s="43" t="s">
        <v>0</v>
      </c>
      <c r="EP57" s="167" t="str">
        <f t="shared" si="79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/>
      </c>
      <c r="C58" s="27" t="s">
        <v>0</v>
      </c>
      <c r="D58" s="27" t="str">
        <f>IF(csv!F48="","",TRIM(csv!F48))</f>
        <v/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/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3"/>
        <v/>
      </c>
      <c r="P58" s="43"/>
      <c r="Q58" s="48" t="str">
        <f t="shared" si="14"/>
        <v/>
      </c>
      <c r="R58" s="69" t="str">
        <f>IF(Q58="","",IF(COUNTIF(Q$12:Q57,Q58)=0,R57+1,R57))</f>
        <v/>
      </c>
      <c r="S58" s="69" t="str">
        <f t="shared" si="15"/>
        <v/>
      </c>
      <c r="T58" s="69" t="str">
        <f t="shared" si="16"/>
        <v/>
      </c>
      <c r="U58" s="62" t="str">
        <f t="shared" si="17"/>
        <v/>
      </c>
      <c r="V58" s="43" t="s">
        <v>0</v>
      </c>
      <c r="W58" s="209" t="str">
        <f t="shared" si="18"/>
        <v/>
      </c>
      <c r="X58" s="259" t="str">
        <f t="shared" si="19"/>
        <v/>
      </c>
      <c r="Y58" s="210" t="str">
        <f t="shared" si="0"/>
        <v/>
      </c>
      <c r="Z58" s="43" t="s">
        <v>0</v>
      </c>
      <c r="AA58" s="48" t="str">
        <f t="shared" si="20"/>
        <v/>
      </c>
      <c r="AB58" s="69" t="str">
        <f t="shared" si="21"/>
        <v/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/>
      </c>
      <c r="AK58" s="150" t="str">
        <f t="shared" si="25"/>
        <v/>
      </c>
      <c r="AL58" s="43"/>
      <c r="AM58" s="48" t="str">
        <f t="shared" si="26"/>
        <v/>
      </c>
      <c r="AN58" s="27" t="str">
        <f t="shared" si="27"/>
        <v/>
      </c>
      <c r="AO58" s="69" t="str">
        <f t="shared" si="28"/>
        <v/>
      </c>
      <c r="AP58" s="69" t="str">
        <f t="shared" si="29"/>
        <v/>
      </c>
      <c r="AQ58" s="27" t="str">
        <f t="shared" si="30"/>
        <v/>
      </c>
      <c r="AR58" s="62" t="str">
        <f t="shared" si="31"/>
        <v/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/>
      </c>
      <c r="BI58" s="27" t="str">
        <f t="shared" si="37"/>
        <v/>
      </c>
      <c r="BJ58" s="69" t="str">
        <f t="shared" si="38"/>
        <v/>
      </c>
      <c r="BK58" s="49" t="str">
        <f t="shared" si="39"/>
        <v/>
      </c>
      <c r="BL58" s="43" t="s">
        <v>0</v>
      </c>
      <c r="BM58" s="48" t="str">
        <f t="shared" si="40"/>
        <v/>
      </c>
      <c r="BN58" s="27" t="str">
        <f t="shared" si="41"/>
        <v/>
      </c>
      <c r="BO58" s="69" t="str">
        <f t="shared" si="42"/>
        <v/>
      </c>
      <c r="BP58" s="69" t="str">
        <f t="shared" si="2"/>
        <v/>
      </c>
      <c r="BQ58" s="27" t="str">
        <f t="shared" si="3"/>
        <v/>
      </c>
      <c r="BR58" s="27" t="str" cm="1">
        <f t="array" ref="BR58">IFERROR(""&amp;INDEX(regNatjecatelj_klub,DI58),"")</f>
        <v/>
      </c>
      <c r="BS58" s="82" t="str">
        <f t="shared" si="43"/>
        <v/>
      </c>
      <c r="BT58" s="62" t="str">
        <f t="shared" si="44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/>
      </c>
      <c r="CP58" s="69" t="str">
        <f t="shared" si="53"/>
        <v/>
      </c>
      <c r="CQ58" s="216" t="str">
        <f t="shared" si="54"/>
        <v/>
      </c>
      <c r="CR58" s="217" t="str">
        <f t="shared" si="80"/>
        <v/>
      </c>
      <c r="CS58" s="150" t="str">
        <f t="shared" si="5"/>
        <v/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/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/>
      </c>
      <c r="DI58" s="49" t="str">
        <f t="shared" si="60"/>
        <v/>
      </c>
      <c r="DJ58" s="43" t="s">
        <v>0</v>
      </c>
      <c r="DK58" s="48" t="str">
        <f t="shared" si="61"/>
        <v/>
      </c>
      <c r="DL58" s="49" t="str">
        <f t="shared" si="62"/>
        <v/>
      </c>
      <c r="DM58" s="43" t="s">
        <v>0</v>
      </c>
      <c r="DN58" s="48" t="str">
        <f t="shared" si="63"/>
        <v/>
      </c>
      <c r="DO58" s="49" t="str">
        <f t="shared" si="64"/>
        <v/>
      </c>
      <c r="DP58" s="43" t="s">
        <v>0</v>
      </c>
      <c r="DQ58" s="54" t="str">
        <f t="shared" si="65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6"/>
        <v/>
      </c>
      <c r="DU58" s="69" t="str">
        <f t="shared" si="9"/>
        <v/>
      </c>
      <c r="DV58" s="69" t="str">
        <f t="shared" si="67"/>
        <v/>
      </c>
      <c r="DW58" s="69" t="str">
        <f t="shared" si="68"/>
        <v/>
      </c>
      <c r="DX58" s="62" t="str">
        <f t="shared" si="69"/>
        <v/>
      </c>
      <c r="DY58" s="43" t="s">
        <v>0</v>
      </c>
      <c r="DZ58" s="54" t="str">
        <f>IF(AN58="","",MAX(DZ$12:DZ57)+1)</f>
        <v/>
      </c>
      <c r="EA58" s="69" t="str">
        <f t="shared" si="70"/>
        <v/>
      </c>
      <c r="EB58" s="69" t="str">
        <f t="shared" si="71"/>
        <v/>
      </c>
      <c r="EC58" s="69" t="str">
        <f t="shared" si="72"/>
        <v/>
      </c>
      <c r="ED58" s="69" t="str">
        <f t="shared" si="73"/>
        <v/>
      </c>
      <c r="EE58" s="69" t="str">
        <f t="shared" si="10"/>
        <v/>
      </c>
      <c r="EF58" s="69" t="str">
        <f t="shared" si="74"/>
        <v/>
      </c>
      <c r="EG58" s="69" t="str">
        <f t="shared" si="75"/>
        <v/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/>
      </c>
      <c r="EM58" s="43" t="s">
        <v>0</v>
      </c>
      <c r="EN58" s="16" t="str">
        <f t="shared" si="12"/>
        <v/>
      </c>
      <c r="EO58" s="43" t="s">
        <v>0</v>
      </c>
      <c r="EP58" s="167" t="str">
        <f t="shared" si="79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/>
      </c>
      <c r="C59" s="27" t="s">
        <v>0</v>
      </c>
      <c r="D59" s="27" t="str">
        <f>IF(csv!F49="","",TRIM(csv!F49))</f>
        <v/>
      </c>
      <c r="E59" s="27" t="str">
        <f>IF(csv!E49="","",TRIM(csv!E49))</f>
        <v/>
      </c>
      <c r="F59" s="27" t="s">
        <v>0</v>
      </c>
      <c r="G59" s="69" t="str">
        <f>IF(csv!M49="","",TRIM(csv!M49))</f>
        <v/>
      </c>
      <c r="H59" s="69" t="str">
        <f>IF(csv!N49="","",TRIM(csv!N49))</f>
        <v/>
      </c>
      <c r="I59" s="27" t="s">
        <v>0</v>
      </c>
      <c r="J59" s="27" t="str">
        <f>IF(csv!P49="","",TRIM(csv!P49))</f>
        <v/>
      </c>
      <c r="K59" s="27" t="str">
        <f>IF(csv!Q49="","",TRIM(csv!Q49))</f>
        <v/>
      </c>
      <c r="L59" s="27" t="s">
        <v>0</v>
      </c>
      <c r="M59" s="62" t="str">
        <f>IF(csv!R49="","",TRIM(csv!R49))</f>
        <v/>
      </c>
      <c r="N59" s="43" t="s">
        <v>0</v>
      </c>
      <c r="O59" s="224" t="str">
        <f t="shared" si="13"/>
        <v/>
      </c>
      <c r="P59" s="43"/>
      <c r="Q59" s="48" t="str">
        <f t="shared" si="14"/>
        <v/>
      </c>
      <c r="R59" s="69" t="str">
        <f>IF(Q59="","",IF(COUNTIF(Q$12:Q58,Q59)=0,R58+1,R58))</f>
        <v/>
      </c>
      <c r="S59" s="69" t="str">
        <f t="shared" si="15"/>
        <v/>
      </c>
      <c r="T59" s="69" t="str">
        <f t="shared" si="16"/>
        <v/>
      </c>
      <c r="U59" s="62" t="str">
        <f t="shared" si="17"/>
        <v/>
      </c>
      <c r="V59" s="43" t="s">
        <v>0</v>
      </c>
      <c r="W59" s="209" t="str">
        <f t="shared" si="18"/>
        <v/>
      </c>
      <c r="X59" s="259" t="str">
        <f t="shared" si="19"/>
        <v/>
      </c>
      <c r="Y59" s="210" t="str">
        <f t="shared" si="0"/>
        <v/>
      </c>
      <c r="Z59" s="43" t="s">
        <v>0</v>
      </c>
      <c r="AA59" s="48" t="str">
        <f t="shared" si="20"/>
        <v/>
      </c>
      <c r="AB59" s="69" t="str">
        <f t="shared" si="21"/>
        <v/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/>
      </c>
      <c r="AK59" s="150" t="str">
        <f t="shared" si="25"/>
        <v/>
      </c>
      <c r="AL59" s="43"/>
      <c r="AM59" s="48" t="str">
        <f t="shared" si="26"/>
        <v/>
      </c>
      <c r="AN59" s="27" t="str">
        <f t="shared" si="27"/>
        <v/>
      </c>
      <c r="AO59" s="69" t="str">
        <f t="shared" si="28"/>
        <v/>
      </c>
      <c r="AP59" s="69" t="str">
        <f t="shared" si="29"/>
        <v/>
      </c>
      <c r="AQ59" s="27" t="str">
        <f t="shared" si="30"/>
        <v/>
      </c>
      <c r="AR59" s="62" t="str">
        <f t="shared" si="31"/>
        <v/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/>
      </c>
      <c r="BI59" s="27" t="str">
        <f t="shared" si="37"/>
        <v/>
      </c>
      <c r="BJ59" s="69" t="str">
        <f t="shared" si="38"/>
        <v/>
      </c>
      <c r="BK59" s="49" t="str">
        <f t="shared" si="39"/>
        <v/>
      </c>
      <c r="BL59" s="43" t="s">
        <v>0</v>
      </c>
      <c r="BM59" s="48" t="str">
        <f t="shared" si="40"/>
        <v/>
      </c>
      <c r="BN59" s="27" t="str">
        <f t="shared" si="41"/>
        <v/>
      </c>
      <c r="BO59" s="69" t="str">
        <f t="shared" si="42"/>
        <v/>
      </c>
      <c r="BP59" s="69" t="str">
        <f t="shared" si="2"/>
        <v/>
      </c>
      <c r="BQ59" s="27" t="str">
        <f t="shared" si="3"/>
        <v/>
      </c>
      <c r="BR59" s="27" t="str" cm="1">
        <f t="array" ref="BR59">IFERROR(""&amp;INDEX(regNatjecatelj_klub,DI59),"")</f>
        <v/>
      </c>
      <c r="BS59" s="82" t="str">
        <f t="shared" si="43"/>
        <v/>
      </c>
      <c r="BT59" s="62" t="str">
        <f t="shared" si="44"/>
        <v/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/>
      </c>
      <c r="CL59" s="262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/>
      </c>
      <c r="CP59" s="69" t="str">
        <f t="shared" si="53"/>
        <v/>
      </c>
      <c r="CQ59" s="216" t="str">
        <f t="shared" si="54"/>
        <v/>
      </c>
      <c r="CR59" s="217" t="str">
        <f t="shared" si="80"/>
        <v/>
      </c>
      <c r="CS59" s="150" t="str">
        <f t="shared" si="5"/>
        <v/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/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/>
      </c>
      <c r="DI59" s="49" t="str">
        <f t="shared" si="60"/>
        <v/>
      </c>
      <c r="DJ59" s="43" t="s">
        <v>0</v>
      </c>
      <c r="DK59" s="48" t="str">
        <f t="shared" si="61"/>
        <v/>
      </c>
      <c r="DL59" s="49" t="str">
        <f t="shared" si="62"/>
        <v/>
      </c>
      <c r="DM59" s="43" t="s">
        <v>0</v>
      </c>
      <c r="DN59" s="48" t="str">
        <f t="shared" si="63"/>
        <v/>
      </c>
      <c r="DO59" s="49" t="str">
        <f t="shared" si="64"/>
        <v/>
      </c>
      <c r="DP59" s="43" t="s">
        <v>0</v>
      </c>
      <c r="DQ59" s="54" t="str">
        <f t="shared" si="65"/>
        <v/>
      </c>
      <c r="DR59" s="49" t="str" cm="1">
        <f t="array" ref="DR59">IF(DQ59&lt;&gt;"",INDEX(regNatjecatelj_id,DQ59,0),IF(BF59&lt;&gt;"",BF59,""))</f>
        <v/>
      </c>
      <c r="DS59" s="43" t="s">
        <v>0</v>
      </c>
      <c r="DT59" s="54" t="str">
        <f t="shared" si="66"/>
        <v/>
      </c>
      <c r="DU59" s="69" t="str">
        <f t="shared" si="9"/>
        <v/>
      </c>
      <c r="DV59" s="69" t="str">
        <f t="shared" si="67"/>
        <v/>
      </c>
      <c r="DW59" s="69" t="str">
        <f t="shared" si="68"/>
        <v/>
      </c>
      <c r="DX59" s="62" t="str">
        <f t="shared" si="69"/>
        <v/>
      </c>
      <c r="DY59" s="43" t="s">
        <v>0</v>
      </c>
      <c r="DZ59" s="54" t="str">
        <f>IF(AN59="","",MAX(DZ$12:DZ58)+1)</f>
        <v/>
      </c>
      <c r="EA59" s="69" t="str">
        <f t="shared" si="70"/>
        <v/>
      </c>
      <c r="EB59" s="69" t="str">
        <f t="shared" si="71"/>
        <v/>
      </c>
      <c r="EC59" s="69" t="str">
        <f t="shared" si="72"/>
        <v/>
      </c>
      <c r="ED59" s="69" t="str">
        <f t="shared" si="73"/>
        <v/>
      </c>
      <c r="EE59" s="69" t="str">
        <f t="shared" si="10"/>
        <v/>
      </c>
      <c r="EF59" s="69" t="str">
        <f t="shared" si="74"/>
        <v/>
      </c>
      <c r="EG59" s="69" t="str">
        <f t="shared" si="75"/>
        <v/>
      </c>
      <c r="EH59" s="69" t="str">
        <f t="shared" si="11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/>
      </c>
      <c r="EM59" s="43" t="s">
        <v>0</v>
      </c>
      <c r="EN59" s="16" t="str">
        <f t="shared" si="12"/>
        <v/>
      </c>
      <c r="EO59" s="43" t="s">
        <v>0</v>
      </c>
      <c r="EP59" s="167" t="str">
        <f t="shared" si="79"/>
        <v/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/>
      </c>
      <c r="C60" s="27" t="s">
        <v>0</v>
      </c>
      <c r="D60" s="27" t="str">
        <f>IF(csv!F50="","",TRIM(csv!F50))</f>
        <v/>
      </c>
      <c r="E60" s="27" t="str">
        <f>IF(csv!E50="","",TRIM(csv!E50))</f>
        <v/>
      </c>
      <c r="F60" s="27" t="s">
        <v>0</v>
      </c>
      <c r="G60" s="69" t="str">
        <f>IF(csv!M50="","",TRIM(csv!M50))</f>
        <v/>
      </c>
      <c r="H60" s="69" t="str">
        <f>IF(csv!N50="","",TRIM(csv!N50))</f>
        <v/>
      </c>
      <c r="I60" s="27" t="s">
        <v>0</v>
      </c>
      <c r="J60" s="27" t="str">
        <f>IF(csv!P50="","",TRIM(csv!P50))</f>
        <v/>
      </c>
      <c r="K60" s="27" t="str">
        <f>IF(csv!Q50="","",TRIM(csv!Q50))</f>
        <v/>
      </c>
      <c r="L60" s="27" t="s">
        <v>0</v>
      </c>
      <c r="M60" s="62" t="str">
        <f>IF(csv!R50="","",TRIM(csv!R50))</f>
        <v/>
      </c>
      <c r="N60" s="43" t="s">
        <v>0</v>
      </c>
      <c r="O60" s="224" t="str">
        <f t="shared" si="13"/>
        <v/>
      </c>
      <c r="P60" s="43"/>
      <c r="Q60" s="48" t="str">
        <f t="shared" si="14"/>
        <v/>
      </c>
      <c r="R60" s="69" t="str">
        <f>IF(Q60="","",IF(COUNTIF(Q$12:Q59,Q60)=0,R59+1,R59))</f>
        <v/>
      </c>
      <c r="S60" s="69" t="str">
        <f t="shared" si="15"/>
        <v/>
      </c>
      <c r="T60" s="69" t="str">
        <f t="shared" si="16"/>
        <v/>
      </c>
      <c r="U60" s="62" t="str">
        <f t="shared" si="17"/>
        <v/>
      </c>
      <c r="V60" s="43" t="s">
        <v>0</v>
      </c>
      <c r="W60" s="209" t="str">
        <f t="shared" si="18"/>
        <v/>
      </c>
      <c r="X60" s="259" t="str">
        <f t="shared" si="19"/>
        <v/>
      </c>
      <c r="Y60" s="210" t="str">
        <f t="shared" si="0"/>
        <v/>
      </c>
      <c r="Z60" s="43" t="s">
        <v>0</v>
      </c>
      <c r="AA60" s="48" t="str">
        <f t="shared" si="20"/>
        <v/>
      </c>
      <c r="AB60" s="69" t="str">
        <f t="shared" si="21"/>
        <v/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/>
      </c>
      <c r="AK60" s="150" t="str">
        <f t="shared" si="25"/>
        <v/>
      </c>
      <c r="AL60" s="43"/>
      <c r="AM60" s="48" t="str">
        <f t="shared" si="26"/>
        <v/>
      </c>
      <c r="AN60" s="27" t="str">
        <f t="shared" si="27"/>
        <v/>
      </c>
      <c r="AO60" s="69" t="str">
        <f t="shared" si="28"/>
        <v/>
      </c>
      <c r="AP60" s="69" t="str">
        <f t="shared" si="29"/>
        <v/>
      </c>
      <c r="AQ60" s="27" t="str">
        <f t="shared" si="30"/>
        <v/>
      </c>
      <c r="AR60" s="62" t="str">
        <f t="shared" si="31"/>
        <v/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/>
      </c>
      <c r="BI60" s="27" t="str">
        <f t="shared" si="37"/>
        <v/>
      </c>
      <c r="BJ60" s="69" t="str">
        <f t="shared" si="38"/>
        <v/>
      </c>
      <c r="BK60" s="49" t="str">
        <f t="shared" si="39"/>
        <v/>
      </c>
      <c r="BL60" s="43" t="s">
        <v>0</v>
      </c>
      <c r="BM60" s="48" t="str">
        <f t="shared" si="40"/>
        <v/>
      </c>
      <c r="BN60" s="27" t="str">
        <f t="shared" si="41"/>
        <v/>
      </c>
      <c r="BO60" s="69" t="str">
        <f t="shared" si="42"/>
        <v/>
      </c>
      <c r="BP60" s="69" t="str">
        <f t="shared" si="2"/>
        <v/>
      </c>
      <c r="BQ60" s="27" t="str">
        <f t="shared" si="3"/>
        <v/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/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/>
      </c>
      <c r="CL60" s="26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/>
      </c>
      <c r="CP60" s="69" t="str">
        <f t="shared" si="53"/>
        <v/>
      </c>
      <c r="CQ60" s="216" t="str">
        <f t="shared" si="54"/>
        <v/>
      </c>
      <c r="CR60" s="217" t="str">
        <f t="shared" si="80"/>
        <v/>
      </c>
      <c r="CS60" s="150" t="str">
        <f t="shared" si="5"/>
        <v/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/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/>
      </c>
      <c r="DI60" s="49" t="str">
        <f t="shared" si="60"/>
        <v/>
      </c>
      <c r="DJ60" s="43" t="s">
        <v>0</v>
      </c>
      <c r="DK60" s="48" t="str">
        <f t="shared" si="61"/>
        <v/>
      </c>
      <c r="DL60" s="49" t="str">
        <f t="shared" si="62"/>
        <v/>
      </c>
      <c r="DM60" s="43" t="s">
        <v>0</v>
      </c>
      <c r="DN60" s="48" t="str">
        <f t="shared" si="63"/>
        <v/>
      </c>
      <c r="DO60" s="49" t="str">
        <f t="shared" si="64"/>
        <v/>
      </c>
      <c r="DP60" s="43" t="s">
        <v>0</v>
      </c>
      <c r="DQ60" s="54" t="str">
        <f t="shared" si="65"/>
        <v/>
      </c>
      <c r="DR60" s="49" t="str" cm="1">
        <f t="array" ref="DR60">IF(DQ60&lt;&gt;"",INDEX(regNatjecatelj_id,DQ60,0),IF(BF60&lt;&gt;"",BF60,""))</f>
        <v/>
      </c>
      <c r="DS60" s="43" t="s">
        <v>0</v>
      </c>
      <c r="DT60" s="54" t="str">
        <f t="shared" si="66"/>
        <v/>
      </c>
      <c r="DU60" s="69" t="str">
        <f t="shared" si="9"/>
        <v/>
      </c>
      <c r="DV60" s="69" t="str">
        <f t="shared" si="67"/>
        <v/>
      </c>
      <c r="DW60" s="69" t="str">
        <f t="shared" si="68"/>
        <v/>
      </c>
      <c r="DX60" s="62" t="str">
        <f t="shared" si="69"/>
        <v/>
      </c>
      <c r="DY60" s="43" t="s">
        <v>0</v>
      </c>
      <c r="DZ60" s="54" t="str">
        <f>IF(AN60="","",MAX(DZ$12:DZ59)+1)</f>
        <v/>
      </c>
      <c r="EA60" s="69" t="str">
        <f t="shared" si="70"/>
        <v/>
      </c>
      <c r="EB60" s="69" t="str">
        <f t="shared" si="71"/>
        <v/>
      </c>
      <c r="EC60" s="69" t="str">
        <f t="shared" si="72"/>
        <v/>
      </c>
      <c r="ED60" s="69" t="str">
        <f t="shared" si="73"/>
        <v/>
      </c>
      <c r="EE60" s="69" t="str">
        <f t="shared" si="10"/>
        <v/>
      </c>
      <c r="EF60" s="69" t="str">
        <f t="shared" si="74"/>
        <v/>
      </c>
      <c r="EG60" s="69" t="str">
        <f t="shared" si="75"/>
        <v/>
      </c>
      <c r="EH60" s="69" t="str">
        <f t="shared" si="11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/>
      </c>
      <c r="EM60" s="43" t="s">
        <v>0</v>
      </c>
      <c r="EN60" s="16" t="str">
        <f t="shared" si="12"/>
        <v/>
      </c>
      <c r="EO60" s="43" t="s">
        <v>0</v>
      </c>
      <c r="EP60" s="167" t="str">
        <f t="shared" si="79"/>
        <v/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/>
      </c>
      <c r="C61" s="27" t="s">
        <v>0</v>
      </c>
      <c r="D61" s="27" t="str">
        <f>IF(csv!F51="","",TRIM(csv!F51))</f>
        <v/>
      </c>
      <c r="E61" s="27" t="str">
        <f>IF(csv!E51="","",TRIM(csv!E51))</f>
        <v/>
      </c>
      <c r="F61" s="27" t="s">
        <v>0</v>
      </c>
      <c r="G61" s="69" t="str">
        <f>IF(csv!M51="","",TRIM(csv!M51))</f>
        <v/>
      </c>
      <c r="H61" s="69" t="str">
        <f>IF(csv!N51="","",TRIM(csv!N51))</f>
        <v/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3"/>
        <v/>
      </c>
      <c r="P61" s="43"/>
      <c r="Q61" s="48" t="str">
        <f t="shared" si="14"/>
        <v/>
      </c>
      <c r="R61" s="69" t="str">
        <f>IF(Q61="","",IF(COUNTIF(Q$12:Q60,Q61)=0,R60+1,R60))</f>
        <v/>
      </c>
      <c r="S61" s="69" t="str">
        <f t="shared" si="15"/>
        <v/>
      </c>
      <c r="T61" s="69" t="str">
        <f t="shared" si="16"/>
        <v/>
      </c>
      <c r="U61" s="62" t="str">
        <f t="shared" si="17"/>
        <v/>
      </c>
      <c r="V61" s="43" t="s">
        <v>0</v>
      </c>
      <c r="W61" s="209" t="str">
        <f t="shared" si="18"/>
        <v/>
      </c>
      <c r="X61" s="259" t="str">
        <f t="shared" si="19"/>
        <v/>
      </c>
      <c r="Y61" s="210" t="str">
        <f t="shared" si="0"/>
        <v/>
      </c>
      <c r="Z61" s="43" t="s">
        <v>0</v>
      </c>
      <c r="AA61" s="48" t="str">
        <f t="shared" si="20"/>
        <v/>
      </c>
      <c r="AB61" s="69" t="str">
        <f t="shared" si="21"/>
        <v/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/>
      </c>
      <c r="AK61" s="150" t="str">
        <f t="shared" si="25"/>
        <v/>
      </c>
      <c r="AL61" s="43"/>
      <c r="AM61" s="48" t="str">
        <f t="shared" si="26"/>
        <v/>
      </c>
      <c r="AN61" s="27" t="str">
        <f t="shared" si="27"/>
        <v/>
      </c>
      <c r="AO61" s="69" t="str">
        <f t="shared" si="28"/>
        <v/>
      </c>
      <c r="AP61" s="69" t="str">
        <f t="shared" si="29"/>
        <v/>
      </c>
      <c r="AQ61" s="27" t="str">
        <f t="shared" si="30"/>
        <v/>
      </c>
      <c r="AR61" s="62" t="str">
        <f t="shared" si="31"/>
        <v/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/>
      </c>
      <c r="BI61" s="27" t="str">
        <f t="shared" si="37"/>
        <v/>
      </c>
      <c r="BJ61" s="69" t="str">
        <f t="shared" si="38"/>
        <v/>
      </c>
      <c r="BK61" s="49" t="str">
        <f t="shared" si="39"/>
        <v/>
      </c>
      <c r="BL61" s="43" t="s">
        <v>0</v>
      </c>
      <c r="BM61" s="48" t="str">
        <f t="shared" si="40"/>
        <v/>
      </c>
      <c r="BN61" s="27" t="str">
        <f t="shared" si="41"/>
        <v/>
      </c>
      <c r="BO61" s="69" t="str">
        <f t="shared" si="42"/>
        <v/>
      </c>
      <c r="BP61" s="69" t="str">
        <f t="shared" si="2"/>
        <v/>
      </c>
      <c r="BQ61" s="27" t="str">
        <f t="shared" si="3"/>
        <v/>
      </c>
      <c r="BR61" s="27" t="str" cm="1">
        <f t="array" ref="BR61">IFERROR(""&amp;INDEX(regNatjecatelj_klub,DI61),"")</f>
        <v/>
      </c>
      <c r="BS61" s="82" t="str">
        <f t="shared" si="43"/>
        <v/>
      </c>
      <c r="BT61" s="62" t="str">
        <f t="shared" si="44"/>
        <v/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/>
      </c>
      <c r="CP61" s="69" t="str">
        <f t="shared" si="53"/>
        <v/>
      </c>
      <c r="CQ61" s="216" t="str">
        <f t="shared" si="54"/>
        <v/>
      </c>
      <c r="CR61" s="217" t="str">
        <f t="shared" si="80"/>
        <v/>
      </c>
      <c r="CS61" s="150" t="str">
        <f t="shared" si="5"/>
        <v/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/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/>
      </c>
      <c r="DI61" s="49" t="str">
        <f t="shared" si="60"/>
        <v/>
      </c>
      <c r="DJ61" s="43" t="s">
        <v>0</v>
      </c>
      <c r="DK61" s="48" t="str">
        <f t="shared" si="61"/>
        <v/>
      </c>
      <c r="DL61" s="49" t="str">
        <f t="shared" si="62"/>
        <v/>
      </c>
      <c r="DM61" s="43" t="s">
        <v>0</v>
      </c>
      <c r="DN61" s="48" t="str">
        <f t="shared" si="63"/>
        <v/>
      </c>
      <c r="DO61" s="49" t="str">
        <f t="shared" si="64"/>
        <v/>
      </c>
      <c r="DP61" s="43" t="s">
        <v>0</v>
      </c>
      <c r="DQ61" s="54" t="str">
        <f t="shared" si="65"/>
        <v/>
      </c>
      <c r="DR61" s="49" t="str" cm="1">
        <f t="array" ref="DR61">IF(DQ61&lt;&gt;"",INDEX(regNatjecatelj_id,DQ61,0),IF(BF61&lt;&gt;"",BF61,""))</f>
        <v/>
      </c>
      <c r="DS61" s="43" t="s">
        <v>0</v>
      </c>
      <c r="DT61" s="54" t="str">
        <f t="shared" si="66"/>
        <v/>
      </c>
      <c r="DU61" s="69" t="str">
        <f t="shared" si="9"/>
        <v/>
      </c>
      <c r="DV61" s="69" t="str">
        <f t="shared" si="67"/>
        <v/>
      </c>
      <c r="DW61" s="69" t="str">
        <f t="shared" si="68"/>
        <v/>
      </c>
      <c r="DX61" s="62" t="str">
        <f t="shared" si="69"/>
        <v/>
      </c>
      <c r="DY61" s="43" t="s">
        <v>0</v>
      </c>
      <c r="DZ61" s="54" t="str">
        <f>IF(AN61="","",MAX(DZ$12:DZ60)+1)</f>
        <v/>
      </c>
      <c r="EA61" s="69" t="str">
        <f t="shared" si="70"/>
        <v/>
      </c>
      <c r="EB61" s="69" t="str">
        <f t="shared" si="71"/>
        <v/>
      </c>
      <c r="EC61" s="69" t="str">
        <f t="shared" si="72"/>
        <v/>
      </c>
      <c r="ED61" s="69" t="str">
        <f t="shared" si="73"/>
        <v/>
      </c>
      <c r="EE61" s="69" t="str">
        <f t="shared" si="10"/>
        <v/>
      </c>
      <c r="EF61" s="69" t="str">
        <f t="shared" si="74"/>
        <v/>
      </c>
      <c r="EG61" s="69" t="str">
        <f t="shared" si="75"/>
        <v/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/>
      </c>
      <c r="EM61" s="43" t="s">
        <v>0</v>
      </c>
      <c r="EN61" s="16" t="str">
        <f t="shared" si="12"/>
        <v/>
      </c>
      <c r="EO61" s="43" t="s">
        <v>0</v>
      </c>
      <c r="EP61" s="167" t="str">
        <f t="shared" si="79"/>
        <v/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/>
      </c>
      <c r="C62" s="27" t="s">
        <v>0</v>
      </c>
      <c r="D62" s="27" t="str">
        <f>IF(csv!F52="","",TRIM(csv!F52))</f>
        <v/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/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3"/>
        <v/>
      </c>
      <c r="P62" s="43"/>
      <c r="Q62" s="48" t="str">
        <f t="shared" si="14"/>
        <v/>
      </c>
      <c r="R62" s="69" t="str">
        <f>IF(Q62="","",IF(COUNTIF(Q$12:Q61,Q62)=0,R61+1,R61))</f>
        <v/>
      </c>
      <c r="S62" s="69" t="str">
        <f t="shared" si="15"/>
        <v/>
      </c>
      <c r="T62" s="69" t="str">
        <f t="shared" si="16"/>
        <v/>
      </c>
      <c r="U62" s="62" t="str">
        <f t="shared" si="17"/>
        <v/>
      </c>
      <c r="V62" s="43" t="s">
        <v>0</v>
      </c>
      <c r="W62" s="209" t="str">
        <f t="shared" si="18"/>
        <v/>
      </c>
      <c r="X62" s="259" t="str">
        <f t="shared" si="19"/>
        <v/>
      </c>
      <c r="Y62" s="210" t="str">
        <f t="shared" si="0"/>
        <v/>
      </c>
      <c r="Z62" s="43" t="s">
        <v>0</v>
      </c>
      <c r="AA62" s="48" t="str">
        <f t="shared" si="20"/>
        <v/>
      </c>
      <c r="AB62" s="69" t="str">
        <f t="shared" si="21"/>
        <v/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/>
      </c>
      <c r="AK62" s="150" t="str">
        <f t="shared" si="25"/>
        <v/>
      </c>
      <c r="AL62" s="43"/>
      <c r="AM62" s="48" t="str">
        <f t="shared" si="26"/>
        <v/>
      </c>
      <c r="AN62" s="27" t="str">
        <f t="shared" si="27"/>
        <v/>
      </c>
      <c r="AO62" s="69" t="str">
        <f t="shared" si="28"/>
        <v/>
      </c>
      <c r="AP62" s="69" t="str">
        <f t="shared" si="29"/>
        <v/>
      </c>
      <c r="AQ62" s="27" t="str">
        <f t="shared" si="30"/>
        <v/>
      </c>
      <c r="AR62" s="62" t="str">
        <f t="shared" si="31"/>
        <v/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/>
      </c>
      <c r="BI62" s="27" t="str">
        <f t="shared" si="37"/>
        <v/>
      </c>
      <c r="BJ62" s="69" t="str">
        <f t="shared" si="38"/>
        <v/>
      </c>
      <c r="BK62" s="49" t="str">
        <f t="shared" si="39"/>
        <v/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2"/>
        <v/>
      </c>
      <c r="BQ62" s="27" t="str">
        <f t="shared" si="3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/>
      </c>
      <c r="CP62" s="69" t="str">
        <f t="shared" si="53"/>
        <v/>
      </c>
      <c r="CQ62" s="216" t="str">
        <f t="shared" si="54"/>
        <v/>
      </c>
      <c r="CR62" s="217" t="str">
        <f t="shared" si="80"/>
        <v/>
      </c>
      <c r="CS62" s="150" t="str">
        <f t="shared" si="5"/>
        <v/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/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/>
      </c>
      <c r="DI62" s="49" t="str">
        <f t="shared" si="60"/>
        <v/>
      </c>
      <c r="DJ62" s="43" t="s">
        <v>0</v>
      </c>
      <c r="DK62" s="48" t="str">
        <f t="shared" si="61"/>
        <v/>
      </c>
      <c r="DL62" s="49" t="str">
        <f t="shared" si="62"/>
        <v/>
      </c>
      <c r="DM62" s="43" t="s">
        <v>0</v>
      </c>
      <c r="DN62" s="48" t="str">
        <f t="shared" si="63"/>
        <v/>
      </c>
      <c r="DO62" s="49" t="str">
        <f t="shared" si="64"/>
        <v/>
      </c>
      <c r="DP62" s="43" t="s">
        <v>0</v>
      </c>
      <c r="DQ62" s="54" t="str">
        <f t="shared" si="65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6"/>
        <v/>
      </c>
      <c r="DU62" s="69" t="str">
        <f t="shared" si="9"/>
        <v/>
      </c>
      <c r="DV62" s="69" t="str">
        <f t="shared" si="67"/>
        <v/>
      </c>
      <c r="DW62" s="69" t="str">
        <f t="shared" si="68"/>
        <v/>
      </c>
      <c r="DX62" s="62" t="str">
        <f t="shared" si="69"/>
        <v/>
      </c>
      <c r="DY62" s="43" t="s">
        <v>0</v>
      </c>
      <c r="DZ62" s="54" t="str">
        <f>IF(AN62="","",MAX(DZ$12:DZ61)+1)</f>
        <v/>
      </c>
      <c r="EA62" s="69" t="str">
        <f t="shared" si="70"/>
        <v/>
      </c>
      <c r="EB62" s="69" t="str">
        <f t="shared" si="71"/>
        <v/>
      </c>
      <c r="EC62" s="69" t="str">
        <f t="shared" si="72"/>
        <v/>
      </c>
      <c r="ED62" s="69" t="str">
        <f t="shared" si="73"/>
        <v/>
      </c>
      <c r="EE62" s="69" t="str">
        <f t="shared" si="10"/>
        <v/>
      </c>
      <c r="EF62" s="69" t="str">
        <f t="shared" si="74"/>
        <v/>
      </c>
      <c r="EG62" s="69" t="str">
        <f t="shared" si="75"/>
        <v/>
      </c>
      <c r="EH62" s="69" t="str">
        <f t="shared" si="11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/>
      </c>
      <c r="EM62" s="43" t="s">
        <v>0</v>
      </c>
      <c r="EN62" s="16" t="str">
        <f t="shared" si="12"/>
        <v/>
      </c>
      <c r="EO62" s="43" t="s">
        <v>0</v>
      </c>
      <c r="EP62" s="167" t="str">
        <f t="shared" si="79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/>
      </c>
      <c r="C63" s="27" t="s">
        <v>0</v>
      </c>
      <c r="D63" s="27" t="str">
        <f>IF(csv!F53="","",TRIM(csv!F53))</f>
        <v/>
      </c>
      <c r="E63" s="27" t="str">
        <f>IF(csv!E53="","",TRIM(csv!E53))</f>
        <v/>
      </c>
      <c r="F63" s="27" t="s">
        <v>0</v>
      </c>
      <c r="G63" s="69" t="str">
        <f>IF(csv!M53="","",TRIM(csv!M53))</f>
        <v/>
      </c>
      <c r="H63" s="69" t="str">
        <f>IF(csv!N53="","",TRIM(csv!N53))</f>
        <v/>
      </c>
      <c r="I63" s="27" t="s">
        <v>0</v>
      </c>
      <c r="J63" s="27" t="str">
        <f>IF(csv!P53="","",TRIM(csv!P53))</f>
        <v/>
      </c>
      <c r="K63" s="27" t="str">
        <f>IF(csv!Q53="","",TRIM(csv!Q53))</f>
        <v/>
      </c>
      <c r="L63" s="27" t="s">
        <v>0</v>
      </c>
      <c r="M63" s="62" t="str">
        <f>IF(csv!R53="","",TRIM(csv!R53))</f>
        <v/>
      </c>
      <c r="N63" s="43" t="s">
        <v>0</v>
      </c>
      <c r="O63" s="224" t="str">
        <f t="shared" si="13"/>
        <v/>
      </c>
      <c r="P63" s="43"/>
      <c r="Q63" s="48" t="str">
        <f t="shared" si="14"/>
        <v/>
      </c>
      <c r="R63" s="69" t="str">
        <f>IF(Q63="","",IF(COUNTIF(Q$12:Q62,Q63)=0,R62+1,R62))</f>
        <v/>
      </c>
      <c r="S63" s="69" t="str">
        <f t="shared" si="15"/>
        <v/>
      </c>
      <c r="T63" s="69" t="str">
        <f t="shared" si="16"/>
        <v/>
      </c>
      <c r="U63" s="62" t="str">
        <f t="shared" si="17"/>
        <v/>
      </c>
      <c r="V63" s="43" t="s">
        <v>0</v>
      </c>
      <c r="W63" s="209" t="str">
        <f t="shared" si="18"/>
        <v/>
      </c>
      <c r="X63" s="259" t="str">
        <f t="shared" si="19"/>
        <v/>
      </c>
      <c r="Y63" s="210" t="str">
        <f t="shared" si="0"/>
        <v/>
      </c>
      <c r="Z63" s="43" t="s">
        <v>0</v>
      </c>
      <c r="AA63" s="48" t="str">
        <f t="shared" si="20"/>
        <v/>
      </c>
      <c r="AB63" s="69" t="str">
        <f t="shared" si="21"/>
        <v/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/>
      </c>
      <c r="AK63" s="150" t="str">
        <f t="shared" si="25"/>
        <v/>
      </c>
      <c r="AL63" s="43"/>
      <c r="AM63" s="48" t="str">
        <f t="shared" si="26"/>
        <v/>
      </c>
      <c r="AN63" s="27" t="str">
        <f t="shared" si="27"/>
        <v/>
      </c>
      <c r="AO63" s="69" t="str">
        <f t="shared" si="28"/>
        <v/>
      </c>
      <c r="AP63" s="69" t="str">
        <f t="shared" si="29"/>
        <v/>
      </c>
      <c r="AQ63" s="27" t="str">
        <f t="shared" si="30"/>
        <v/>
      </c>
      <c r="AR63" s="62" t="str">
        <f t="shared" si="31"/>
        <v/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/>
      </c>
      <c r="BI63" s="27" t="str">
        <f t="shared" si="37"/>
        <v/>
      </c>
      <c r="BJ63" s="69" t="str">
        <f t="shared" si="38"/>
        <v/>
      </c>
      <c r="BK63" s="49" t="str">
        <f t="shared" si="39"/>
        <v/>
      </c>
      <c r="BL63" s="43" t="s">
        <v>0</v>
      </c>
      <c r="BM63" s="48" t="str">
        <f t="shared" si="40"/>
        <v/>
      </c>
      <c r="BN63" s="27" t="str">
        <f t="shared" si="41"/>
        <v/>
      </c>
      <c r="BO63" s="69" t="str">
        <f t="shared" si="42"/>
        <v/>
      </c>
      <c r="BP63" s="69" t="str">
        <f t="shared" si="2"/>
        <v/>
      </c>
      <c r="BQ63" s="27" t="str">
        <f t="shared" si="3"/>
        <v/>
      </c>
      <c r="BR63" s="27" t="str" cm="1">
        <f t="array" ref="BR63">IFERROR(""&amp;INDEX(regNatjecatelj_klub,DI63),"")</f>
        <v/>
      </c>
      <c r="BS63" s="82" t="str">
        <f t="shared" si="43"/>
        <v/>
      </c>
      <c r="BT63" s="62" t="str">
        <f t="shared" si="44"/>
        <v/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/>
      </c>
      <c r="CL63" s="262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/>
      </c>
      <c r="CP63" s="69" t="str">
        <f t="shared" si="53"/>
        <v/>
      </c>
      <c r="CQ63" s="216" t="str">
        <f t="shared" si="54"/>
        <v/>
      </c>
      <c r="CR63" s="217" t="str">
        <f t="shared" si="80"/>
        <v/>
      </c>
      <c r="CS63" s="150" t="str">
        <f t="shared" si="5"/>
        <v/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/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/>
      </c>
      <c r="DI63" s="49" t="str">
        <f t="shared" si="60"/>
        <v/>
      </c>
      <c r="DJ63" s="43" t="s">
        <v>0</v>
      </c>
      <c r="DK63" s="48" t="str">
        <f t="shared" si="61"/>
        <v/>
      </c>
      <c r="DL63" s="49" t="str">
        <f t="shared" si="62"/>
        <v/>
      </c>
      <c r="DM63" s="43" t="s">
        <v>0</v>
      </c>
      <c r="DN63" s="48" t="str">
        <f t="shared" si="63"/>
        <v/>
      </c>
      <c r="DO63" s="49" t="str">
        <f t="shared" si="64"/>
        <v/>
      </c>
      <c r="DP63" s="43" t="s">
        <v>0</v>
      </c>
      <c r="DQ63" s="54" t="str">
        <f t="shared" si="65"/>
        <v/>
      </c>
      <c r="DR63" s="49" t="str" cm="1">
        <f t="array" ref="DR63">IF(DQ63&lt;&gt;"",INDEX(regNatjecatelj_id,DQ63,0),IF(BF63&lt;&gt;"",BF63,""))</f>
        <v/>
      </c>
      <c r="DS63" s="43" t="s">
        <v>0</v>
      </c>
      <c r="DT63" s="54" t="str">
        <f t="shared" si="66"/>
        <v/>
      </c>
      <c r="DU63" s="69" t="str">
        <f t="shared" si="9"/>
        <v/>
      </c>
      <c r="DV63" s="69" t="str">
        <f t="shared" si="67"/>
        <v/>
      </c>
      <c r="DW63" s="69" t="str">
        <f t="shared" si="68"/>
        <v/>
      </c>
      <c r="DX63" s="62" t="str">
        <f t="shared" si="69"/>
        <v/>
      </c>
      <c r="DY63" s="43" t="s">
        <v>0</v>
      </c>
      <c r="DZ63" s="54" t="str">
        <f>IF(AN63="","",MAX(DZ$12:DZ62)+1)</f>
        <v/>
      </c>
      <c r="EA63" s="69" t="str">
        <f t="shared" si="70"/>
        <v/>
      </c>
      <c r="EB63" s="69" t="str">
        <f t="shared" si="71"/>
        <v/>
      </c>
      <c r="EC63" s="69" t="str">
        <f t="shared" si="72"/>
        <v/>
      </c>
      <c r="ED63" s="69" t="str">
        <f t="shared" si="73"/>
        <v/>
      </c>
      <c r="EE63" s="69" t="str">
        <f t="shared" si="10"/>
        <v/>
      </c>
      <c r="EF63" s="69" t="str">
        <f t="shared" si="74"/>
        <v/>
      </c>
      <c r="EG63" s="69" t="str">
        <f t="shared" si="75"/>
        <v/>
      </c>
      <c r="EH63" s="69" t="str">
        <f t="shared" si="11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/>
      </c>
      <c r="EM63" s="43" t="s">
        <v>0</v>
      </c>
      <c r="EN63" s="16" t="str">
        <f t="shared" si="12"/>
        <v/>
      </c>
      <c r="EO63" s="43" t="s">
        <v>0</v>
      </c>
      <c r="EP63" s="167" t="str">
        <f t="shared" si="79"/>
        <v/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/>
      </c>
      <c r="C64" s="27" t="s">
        <v>0</v>
      </c>
      <c r="D64" s="27" t="str">
        <f>IF(csv!F54="","",TRIM(csv!F54))</f>
        <v/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/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3"/>
        <v/>
      </c>
      <c r="P64" s="43"/>
      <c r="Q64" s="48" t="str">
        <f t="shared" si="14"/>
        <v/>
      </c>
      <c r="R64" s="69" t="str">
        <f>IF(Q64="","",IF(COUNTIF(Q$12:Q63,Q64)=0,R63+1,R63))</f>
        <v/>
      </c>
      <c r="S64" s="69" t="str">
        <f t="shared" si="15"/>
        <v/>
      </c>
      <c r="T64" s="69" t="str">
        <f t="shared" si="16"/>
        <v/>
      </c>
      <c r="U64" s="62" t="str">
        <f t="shared" si="17"/>
        <v/>
      </c>
      <c r="V64" s="43" t="s">
        <v>0</v>
      </c>
      <c r="W64" s="209" t="str">
        <f t="shared" si="18"/>
        <v/>
      </c>
      <c r="X64" s="259" t="str">
        <f t="shared" si="19"/>
        <v/>
      </c>
      <c r="Y64" s="210" t="str">
        <f t="shared" si="0"/>
        <v/>
      </c>
      <c r="Z64" s="43" t="s">
        <v>0</v>
      </c>
      <c r="AA64" s="48" t="str">
        <f t="shared" si="20"/>
        <v/>
      </c>
      <c r="AB64" s="69" t="str">
        <f t="shared" si="21"/>
        <v/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/>
      </c>
      <c r="AK64" s="150" t="str">
        <f t="shared" si="25"/>
        <v/>
      </c>
      <c r="AL64" s="43"/>
      <c r="AM64" s="48" t="str">
        <f t="shared" si="26"/>
        <v/>
      </c>
      <c r="AN64" s="27" t="str">
        <f t="shared" si="27"/>
        <v/>
      </c>
      <c r="AO64" s="69" t="str">
        <f t="shared" si="28"/>
        <v/>
      </c>
      <c r="AP64" s="69" t="str">
        <f t="shared" si="29"/>
        <v/>
      </c>
      <c r="AQ64" s="27" t="str">
        <f t="shared" si="30"/>
        <v/>
      </c>
      <c r="AR64" s="62" t="str">
        <f t="shared" si="31"/>
        <v/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/>
      </c>
      <c r="CP64" s="69" t="str">
        <f t="shared" si="53"/>
        <v/>
      </c>
      <c r="CQ64" s="216" t="str">
        <f t="shared" si="54"/>
        <v/>
      </c>
      <c r="CR64" s="217" t="str">
        <f t="shared" si="80"/>
        <v/>
      </c>
      <c r="CS64" s="150" t="str">
        <f t="shared" si="5"/>
        <v/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/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/>
      </c>
      <c r="DI64" s="49" t="str">
        <f t="shared" si="60"/>
        <v/>
      </c>
      <c r="DJ64" s="43" t="s">
        <v>0</v>
      </c>
      <c r="DK64" s="48" t="str">
        <f t="shared" si="61"/>
        <v/>
      </c>
      <c r="DL64" s="49" t="str">
        <f t="shared" si="62"/>
        <v/>
      </c>
      <c r="DM64" s="43" t="s">
        <v>0</v>
      </c>
      <c r="DN64" s="48" t="str">
        <f t="shared" si="63"/>
        <v/>
      </c>
      <c r="DO64" s="49" t="str">
        <f t="shared" si="64"/>
        <v/>
      </c>
      <c r="DP64" s="43" t="s">
        <v>0</v>
      </c>
      <c r="DQ64" s="54" t="str">
        <f t="shared" si="65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6"/>
        <v/>
      </c>
      <c r="DU64" s="69" t="str">
        <f t="shared" si="9"/>
        <v/>
      </c>
      <c r="DV64" s="69" t="str">
        <f t="shared" si="67"/>
        <v/>
      </c>
      <c r="DW64" s="69" t="str">
        <f t="shared" si="68"/>
        <v/>
      </c>
      <c r="DX64" s="62" t="str">
        <f t="shared" si="69"/>
        <v/>
      </c>
      <c r="DY64" s="43" t="s">
        <v>0</v>
      </c>
      <c r="DZ64" s="54" t="str">
        <f>IF(AN64="","",MAX(DZ$12:DZ63)+1)</f>
        <v/>
      </c>
      <c r="EA64" s="69" t="str">
        <f t="shared" si="70"/>
        <v/>
      </c>
      <c r="EB64" s="69" t="str">
        <f t="shared" si="71"/>
        <v/>
      </c>
      <c r="EC64" s="69" t="str">
        <f t="shared" si="72"/>
        <v/>
      </c>
      <c r="ED64" s="69" t="str">
        <f t="shared" si="73"/>
        <v/>
      </c>
      <c r="EE64" s="69" t="str">
        <f t="shared" si="10"/>
        <v/>
      </c>
      <c r="EF64" s="69" t="str">
        <f t="shared" si="74"/>
        <v/>
      </c>
      <c r="EG64" s="69" t="str">
        <f t="shared" si="75"/>
        <v/>
      </c>
      <c r="EH64" s="69" t="str">
        <f t="shared" si="11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/>
      </c>
      <c r="EM64" s="43" t="s">
        <v>0</v>
      </c>
      <c r="EN64" s="16" t="str">
        <f t="shared" si="12"/>
        <v/>
      </c>
      <c r="EO64" s="43" t="s">
        <v>0</v>
      </c>
      <c r="EP64" s="167" t="str">
        <f t="shared" si="79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/>
      </c>
      <c r="C65" s="27" t="s">
        <v>0</v>
      </c>
      <c r="D65" s="27" t="str">
        <f>IF(csv!F55="","",TRIM(csv!F55))</f>
        <v/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/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3"/>
        <v/>
      </c>
      <c r="P65" s="43"/>
      <c r="Q65" s="48" t="str">
        <f t="shared" si="14"/>
        <v/>
      </c>
      <c r="R65" s="69" t="str">
        <f>IF(Q65="","",IF(COUNTIF(Q$12:Q64,Q65)=0,R64+1,R64))</f>
        <v/>
      </c>
      <c r="S65" s="69" t="str">
        <f t="shared" si="15"/>
        <v/>
      </c>
      <c r="T65" s="69" t="str">
        <f t="shared" si="16"/>
        <v/>
      </c>
      <c r="U65" s="62" t="str">
        <f t="shared" si="17"/>
        <v/>
      </c>
      <c r="V65" s="43" t="s">
        <v>0</v>
      </c>
      <c r="W65" s="209" t="str">
        <f t="shared" si="18"/>
        <v/>
      </c>
      <c r="X65" s="259" t="str">
        <f t="shared" si="19"/>
        <v/>
      </c>
      <c r="Y65" s="210" t="str">
        <f t="shared" si="0"/>
        <v/>
      </c>
      <c r="Z65" s="43" t="s">
        <v>0</v>
      </c>
      <c r="AA65" s="48" t="str">
        <f t="shared" si="20"/>
        <v/>
      </c>
      <c r="AB65" s="69" t="str">
        <f t="shared" si="21"/>
        <v/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/>
      </c>
      <c r="AN65" s="27" t="str">
        <f t="shared" si="27"/>
        <v/>
      </c>
      <c r="AO65" s="69" t="str">
        <f t="shared" si="28"/>
        <v/>
      </c>
      <c r="AP65" s="69" t="str">
        <f t="shared" si="29"/>
        <v/>
      </c>
      <c r="AQ65" s="27" t="str">
        <f t="shared" si="30"/>
        <v/>
      </c>
      <c r="AR65" s="62" t="str">
        <f t="shared" si="31"/>
        <v/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/>
      </c>
      <c r="CP65" s="69" t="str">
        <f t="shared" si="53"/>
        <v/>
      </c>
      <c r="CQ65" s="216" t="str">
        <f t="shared" si="54"/>
        <v/>
      </c>
      <c r="CR65" s="217" t="str">
        <f t="shared" si="80"/>
        <v/>
      </c>
      <c r="CS65" s="150" t="str">
        <f t="shared" si="5"/>
        <v/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/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/>
      </c>
      <c r="DI65" s="49" t="str">
        <f t="shared" si="60"/>
        <v/>
      </c>
      <c r="DJ65" s="43" t="s">
        <v>0</v>
      </c>
      <c r="DK65" s="48" t="str">
        <f t="shared" si="61"/>
        <v/>
      </c>
      <c r="DL65" s="49" t="str">
        <f t="shared" si="62"/>
        <v/>
      </c>
      <c r="DM65" s="43" t="s">
        <v>0</v>
      </c>
      <c r="DN65" s="48" t="str">
        <f t="shared" si="63"/>
        <v/>
      </c>
      <c r="DO65" s="49" t="str">
        <f t="shared" si="64"/>
        <v/>
      </c>
      <c r="DP65" s="43" t="s">
        <v>0</v>
      </c>
      <c r="DQ65" s="54" t="str">
        <f t="shared" si="65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6"/>
        <v/>
      </c>
      <c r="DU65" s="69" t="str">
        <f t="shared" si="9"/>
        <v/>
      </c>
      <c r="DV65" s="69" t="str">
        <f t="shared" si="67"/>
        <v/>
      </c>
      <c r="DW65" s="69" t="str">
        <f t="shared" si="68"/>
        <v/>
      </c>
      <c r="DX65" s="62" t="str">
        <f t="shared" si="69"/>
        <v/>
      </c>
      <c r="DY65" s="43" t="s">
        <v>0</v>
      </c>
      <c r="DZ65" s="54" t="str">
        <f>IF(AN65="","",MAX(DZ$12:DZ64)+1)</f>
        <v/>
      </c>
      <c r="EA65" s="69" t="str">
        <f t="shared" si="70"/>
        <v/>
      </c>
      <c r="EB65" s="69" t="str">
        <f t="shared" si="71"/>
        <v/>
      </c>
      <c r="EC65" s="69" t="str">
        <f t="shared" si="72"/>
        <v/>
      </c>
      <c r="ED65" s="69" t="str">
        <f t="shared" si="73"/>
        <v/>
      </c>
      <c r="EE65" s="69" t="str">
        <f t="shared" si="10"/>
        <v/>
      </c>
      <c r="EF65" s="69" t="str">
        <f t="shared" si="74"/>
        <v/>
      </c>
      <c r="EG65" s="69" t="str">
        <f t="shared" si="75"/>
        <v/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/>
      </c>
      <c r="EM65" s="43" t="s">
        <v>0</v>
      </c>
      <c r="EN65" s="16" t="str">
        <f t="shared" si="12"/>
        <v/>
      </c>
      <c r="EO65" s="43" t="s">
        <v>0</v>
      </c>
      <c r="EP65" s="167" t="str">
        <f t="shared" si="79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/>
      </c>
      <c r="C66" s="27" t="s">
        <v>0</v>
      </c>
      <c r="D66" s="27" t="str">
        <f>IF(csv!F56="","",TRIM(csv!F56))</f>
        <v/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/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3"/>
        <v/>
      </c>
      <c r="P66" s="43"/>
      <c r="Q66" s="48" t="str">
        <f t="shared" si="14"/>
        <v/>
      </c>
      <c r="R66" s="69" t="str">
        <f>IF(Q66="","",IF(COUNTIF(Q$12:Q65,Q66)=0,R65+1,R65))</f>
        <v/>
      </c>
      <c r="S66" s="69" t="str">
        <f t="shared" si="15"/>
        <v/>
      </c>
      <c r="T66" s="69" t="str">
        <f t="shared" si="16"/>
        <v/>
      </c>
      <c r="U66" s="62" t="str">
        <f t="shared" si="17"/>
        <v/>
      </c>
      <c r="V66" s="43" t="s">
        <v>0</v>
      </c>
      <c r="W66" s="209" t="str">
        <f t="shared" si="18"/>
        <v/>
      </c>
      <c r="X66" s="259" t="str">
        <f t="shared" si="19"/>
        <v/>
      </c>
      <c r="Y66" s="210" t="str">
        <f t="shared" si="0"/>
        <v/>
      </c>
      <c r="Z66" s="43" t="s">
        <v>0</v>
      </c>
      <c r="AA66" s="48" t="str">
        <f t="shared" si="20"/>
        <v/>
      </c>
      <c r="AB66" s="69" t="str">
        <f t="shared" si="21"/>
        <v/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/>
      </c>
      <c r="AK66" s="150" t="str">
        <f t="shared" si="25"/>
        <v/>
      </c>
      <c r="AL66" s="43"/>
      <c r="AM66" s="48" t="str">
        <f t="shared" si="26"/>
        <v/>
      </c>
      <c r="AN66" s="27" t="str">
        <f t="shared" si="27"/>
        <v/>
      </c>
      <c r="AO66" s="69" t="str">
        <f t="shared" si="28"/>
        <v/>
      </c>
      <c r="AP66" s="69" t="str">
        <f t="shared" si="29"/>
        <v/>
      </c>
      <c r="AQ66" s="27" t="str">
        <f t="shared" si="30"/>
        <v/>
      </c>
      <c r="AR66" s="62" t="str">
        <f t="shared" si="31"/>
        <v/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/>
      </c>
      <c r="BI66" s="27" t="str">
        <f t="shared" si="37"/>
        <v/>
      </c>
      <c r="BJ66" s="69" t="str">
        <f t="shared" si="38"/>
        <v/>
      </c>
      <c r="BK66" s="49" t="str">
        <f t="shared" si="39"/>
        <v/>
      </c>
      <c r="BL66" s="43" t="s">
        <v>0</v>
      </c>
      <c r="BM66" s="48" t="str">
        <f t="shared" si="40"/>
        <v/>
      </c>
      <c r="BN66" s="27" t="str">
        <f t="shared" si="41"/>
        <v/>
      </c>
      <c r="BO66" s="69" t="str">
        <f t="shared" si="42"/>
        <v/>
      </c>
      <c r="BP66" s="69" t="str">
        <f t="shared" si="2"/>
        <v/>
      </c>
      <c r="BQ66" s="27" t="str">
        <f t="shared" si="3"/>
        <v/>
      </c>
      <c r="BR66" s="27" t="str" cm="1">
        <f t="array" ref="BR66">IFERROR(""&amp;INDEX(regNatjecatelj_klub,DI66),"")</f>
        <v/>
      </c>
      <c r="BS66" s="82" t="str">
        <f t="shared" si="43"/>
        <v/>
      </c>
      <c r="BT66" s="62" t="str">
        <f t="shared" si="44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/>
      </c>
      <c r="CP66" s="69" t="str">
        <f t="shared" si="53"/>
        <v/>
      </c>
      <c r="CQ66" s="216" t="str">
        <f t="shared" si="54"/>
        <v/>
      </c>
      <c r="CR66" s="217" t="str">
        <f t="shared" si="80"/>
        <v/>
      </c>
      <c r="CS66" s="150" t="str">
        <f t="shared" si="5"/>
        <v/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/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/>
      </c>
      <c r="DI66" s="49" t="str">
        <f t="shared" si="60"/>
        <v/>
      </c>
      <c r="DJ66" s="43" t="s">
        <v>0</v>
      </c>
      <c r="DK66" s="48" t="str">
        <f t="shared" si="61"/>
        <v/>
      </c>
      <c r="DL66" s="49" t="str">
        <f t="shared" si="62"/>
        <v/>
      </c>
      <c r="DM66" s="43" t="s">
        <v>0</v>
      </c>
      <c r="DN66" s="48" t="str">
        <f t="shared" si="63"/>
        <v/>
      </c>
      <c r="DO66" s="49" t="str">
        <f t="shared" si="64"/>
        <v/>
      </c>
      <c r="DP66" s="43" t="s">
        <v>0</v>
      </c>
      <c r="DQ66" s="54" t="str">
        <f t="shared" si="65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6"/>
        <v/>
      </c>
      <c r="DU66" s="69" t="str">
        <f t="shared" si="9"/>
        <v/>
      </c>
      <c r="DV66" s="69" t="str">
        <f t="shared" si="67"/>
        <v/>
      </c>
      <c r="DW66" s="69" t="str">
        <f t="shared" si="68"/>
        <v/>
      </c>
      <c r="DX66" s="62" t="str">
        <f t="shared" si="69"/>
        <v/>
      </c>
      <c r="DY66" s="43" t="s">
        <v>0</v>
      </c>
      <c r="DZ66" s="54" t="str">
        <f>IF(AN66="","",MAX(DZ$12:DZ65)+1)</f>
        <v/>
      </c>
      <c r="EA66" s="69" t="str">
        <f t="shared" si="70"/>
        <v/>
      </c>
      <c r="EB66" s="69" t="str">
        <f t="shared" si="71"/>
        <v/>
      </c>
      <c r="EC66" s="69" t="str">
        <f t="shared" si="72"/>
        <v/>
      </c>
      <c r="ED66" s="69" t="str">
        <f t="shared" si="73"/>
        <v/>
      </c>
      <c r="EE66" s="69" t="str">
        <f t="shared" si="10"/>
        <v/>
      </c>
      <c r="EF66" s="69" t="str">
        <f t="shared" si="74"/>
        <v/>
      </c>
      <c r="EG66" s="69" t="str">
        <f t="shared" si="75"/>
        <v/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/>
      </c>
      <c r="EM66" s="43" t="s">
        <v>0</v>
      </c>
      <c r="EN66" s="16" t="str">
        <f t="shared" si="12"/>
        <v/>
      </c>
      <c r="EO66" s="43" t="s">
        <v>0</v>
      </c>
      <c r="EP66" s="167" t="str">
        <f t="shared" si="79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/>
      </c>
      <c r="C67" s="27" t="s">
        <v>0</v>
      </c>
      <c r="D67" s="27" t="str">
        <f>IF(csv!F57="","",TRIM(csv!F57))</f>
        <v/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/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3"/>
        <v/>
      </c>
      <c r="P67" s="43"/>
      <c r="Q67" s="48" t="str">
        <f t="shared" si="14"/>
        <v/>
      </c>
      <c r="R67" s="69" t="str">
        <f>IF(Q67="","",IF(COUNTIF(Q$12:Q66,Q67)=0,R66+1,R66))</f>
        <v/>
      </c>
      <c r="S67" s="69" t="str">
        <f t="shared" si="15"/>
        <v/>
      </c>
      <c r="T67" s="69" t="str">
        <f t="shared" si="16"/>
        <v/>
      </c>
      <c r="U67" s="62" t="str">
        <f t="shared" si="17"/>
        <v/>
      </c>
      <c r="V67" s="43" t="s">
        <v>0</v>
      </c>
      <c r="W67" s="209" t="str">
        <f t="shared" si="18"/>
        <v/>
      </c>
      <c r="X67" s="259" t="str">
        <f t="shared" si="19"/>
        <v/>
      </c>
      <c r="Y67" s="210" t="str">
        <f t="shared" si="0"/>
        <v/>
      </c>
      <c r="Z67" s="43" t="s">
        <v>0</v>
      </c>
      <c r="AA67" s="48" t="str">
        <f t="shared" si="20"/>
        <v/>
      </c>
      <c r="AB67" s="69" t="str">
        <f t="shared" si="21"/>
        <v/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/>
      </c>
      <c r="AN67" s="27" t="str">
        <f t="shared" si="27"/>
        <v/>
      </c>
      <c r="AO67" s="69" t="str">
        <f t="shared" si="28"/>
        <v/>
      </c>
      <c r="AP67" s="69" t="str">
        <f t="shared" si="29"/>
        <v/>
      </c>
      <c r="AQ67" s="27" t="str">
        <f t="shared" si="30"/>
        <v/>
      </c>
      <c r="AR67" s="62" t="str">
        <f t="shared" si="31"/>
        <v/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/>
      </c>
      <c r="CP67" s="69" t="str">
        <f t="shared" si="53"/>
        <v/>
      </c>
      <c r="CQ67" s="216" t="str">
        <f t="shared" si="54"/>
        <v/>
      </c>
      <c r="CR67" s="217" t="str">
        <f t="shared" si="80"/>
        <v/>
      </c>
      <c r="CS67" s="150" t="str">
        <f t="shared" si="5"/>
        <v/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/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/>
      </c>
      <c r="DI67" s="49" t="str">
        <f t="shared" si="60"/>
        <v/>
      </c>
      <c r="DJ67" s="43" t="s">
        <v>0</v>
      </c>
      <c r="DK67" s="48" t="str">
        <f t="shared" si="61"/>
        <v/>
      </c>
      <c r="DL67" s="49" t="str">
        <f t="shared" si="62"/>
        <v/>
      </c>
      <c r="DM67" s="43" t="s">
        <v>0</v>
      </c>
      <c r="DN67" s="48" t="str">
        <f t="shared" si="63"/>
        <v/>
      </c>
      <c r="DO67" s="49" t="str">
        <f t="shared" si="64"/>
        <v/>
      </c>
      <c r="DP67" s="43" t="s">
        <v>0</v>
      </c>
      <c r="DQ67" s="54" t="str">
        <f t="shared" si="65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6"/>
        <v/>
      </c>
      <c r="DU67" s="69" t="str">
        <f t="shared" si="9"/>
        <v/>
      </c>
      <c r="DV67" s="69" t="str">
        <f t="shared" si="67"/>
        <v/>
      </c>
      <c r="DW67" s="69" t="str">
        <f t="shared" si="68"/>
        <v/>
      </c>
      <c r="DX67" s="62" t="str">
        <f t="shared" si="69"/>
        <v/>
      </c>
      <c r="DY67" s="43" t="s">
        <v>0</v>
      </c>
      <c r="DZ67" s="54" t="str">
        <f>IF(AN67="","",MAX(DZ$12:DZ66)+1)</f>
        <v/>
      </c>
      <c r="EA67" s="69" t="str">
        <f t="shared" si="70"/>
        <v/>
      </c>
      <c r="EB67" s="69" t="str">
        <f t="shared" si="71"/>
        <v/>
      </c>
      <c r="EC67" s="69" t="str">
        <f t="shared" si="72"/>
        <v/>
      </c>
      <c r="ED67" s="69" t="str">
        <f t="shared" si="73"/>
        <v/>
      </c>
      <c r="EE67" s="69" t="str">
        <f t="shared" si="10"/>
        <v/>
      </c>
      <c r="EF67" s="69" t="str">
        <f t="shared" si="74"/>
        <v/>
      </c>
      <c r="EG67" s="69" t="str">
        <f t="shared" si="75"/>
        <v/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/>
      </c>
      <c r="EM67" s="43" t="s">
        <v>0</v>
      </c>
      <c r="EN67" s="16" t="str">
        <f t="shared" si="12"/>
        <v/>
      </c>
      <c r="EO67" s="43" t="s">
        <v>0</v>
      </c>
      <c r="EP67" s="167" t="str">
        <f t="shared" si="79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/>
      </c>
      <c r="C68" s="27" t="s">
        <v>0</v>
      </c>
      <c r="D68" s="27" t="str">
        <f>IF(csv!F58="","",TRIM(csv!F58))</f>
        <v/>
      </c>
      <c r="E68" s="27" t="str">
        <f>IF(csv!E58="","",TRIM(csv!E58))</f>
        <v/>
      </c>
      <c r="F68" s="27" t="s">
        <v>0</v>
      </c>
      <c r="G68" s="69" t="str">
        <f>IF(csv!M58="","",TRIM(csv!M58))</f>
        <v/>
      </c>
      <c r="H68" s="69" t="str">
        <f>IF(csv!N58="","",TRIM(csv!N58))</f>
        <v/>
      </c>
      <c r="I68" s="27" t="s">
        <v>0</v>
      </c>
      <c r="J68" s="27" t="str">
        <f>IF(csv!P58="","",TRIM(csv!P58))</f>
        <v/>
      </c>
      <c r="K68" s="27" t="str">
        <f>IF(csv!Q58="","",TRIM(csv!Q58))</f>
        <v/>
      </c>
      <c r="L68" s="27" t="s">
        <v>0</v>
      </c>
      <c r="M68" s="62" t="str">
        <f>IF(csv!R58="","",TRIM(csv!R58))</f>
        <v/>
      </c>
      <c r="N68" s="43" t="s">
        <v>0</v>
      </c>
      <c r="O68" s="224" t="str">
        <f t="shared" si="13"/>
        <v/>
      </c>
      <c r="P68" s="43"/>
      <c r="Q68" s="48" t="str">
        <f t="shared" si="14"/>
        <v/>
      </c>
      <c r="R68" s="69" t="str">
        <f>IF(Q68="","",IF(COUNTIF(Q$12:Q67,Q68)=0,R67+1,R67))</f>
        <v/>
      </c>
      <c r="S68" s="69" t="str">
        <f t="shared" si="15"/>
        <v/>
      </c>
      <c r="T68" s="69" t="str">
        <f t="shared" si="16"/>
        <v/>
      </c>
      <c r="U68" s="62" t="str">
        <f t="shared" si="17"/>
        <v/>
      </c>
      <c r="V68" s="43" t="s">
        <v>0</v>
      </c>
      <c r="W68" s="209" t="str">
        <f t="shared" si="18"/>
        <v/>
      </c>
      <c r="X68" s="259" t="str">
        <f t="shared" si="19"/>
        <v/>
      </c>
      <c r="Y68" s="210" t="str">
        <f t="shared" si="0"/>
        <v/>
      </c>
      <c r="Z68" s="43" t="s">
        <v>0</v>
      </c>
      <c r="AA68" s="48" t="str">
        <f t="shared" si="20"/>
        <v/>
      </c>
      <c r="AB68" s="69" t="str">
        <f t="shared" si="21"/>
        <v/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/>
      </c>
      <c r="AK68" s="150" t="str">
        <f t="shared" si="25"/>
        <v/>
      </c>
      <c r="AL68" s="43"/>
      <c r="AM68" s="48" t="str">
        <f t="shared" si="26"/>
        <v/>
      </c>
      <c r="AN68" s="27" t="str">
        <f t="shared" si="27"/>
        <v/>
      </c>
      <c r="AO68" s="69" t="str">
        <f t="shared" si="28"/>
        <v/>
      </c>
      <c r="AP68" s="69" t="str">
        <f t="shared" si="29"/>
        <v/>
      </c>
      <c r="AQ68" s="27" t="str">
        <f t="shared" si="30"/>
        <v/>
      </c>
      <c r="AR68" s="62" t="str">
        <f t="shared" si="31"/>
        <v/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/>
      </c>
      <c r="BI68" s="27" t="str">
        <f t="shared" si="37"/>
        <v/>
      </c>
      <c r="BJ68" s="69" t="str">
        <f t="shared" si="38"/>
        <v/>
      </c>
      <c r="BK68" s="49" t="str">
        <f t="shared" si="39"/>
        <v/>
      </c>
      <c r="BL68" s="43" t="s">
        <v>0</v>
      </c>
      <c r="BM68" s="48" t="str">
        <f t="shared" si="40"/>
        <v/>
      </c>
      <c r="BN68" s="27" t="str">
        <f t="shared" si="41"/>
        <v/>
      </c>
      <c r="BO68" s="69" t="str">
        <f t="shared" si="42"/>
        <v/>
      </c>
      <c r="BP68" s="69" t="str">
        <f t="shared" si="2"/>
        <v/>
      </c>
      <c r="BQ68" s="27" t="str">
        <f t="shared" si="3"/>
        <v/>
      </c>
      <c r="BR68" s="27" t="str" cm="1">
        <f t="array" ref="BR68">IFERROR(""&amp;INDEX(regNatjecatelj_klub,DI68),"")</f>
        <v/>
      </c>
      <c r="BS68" s="82" t="str">
        <f t="shared" si="43"/>
        <v/>
      </c>
      <c r="BT68" s="62" t="str">
        <f t="shared" si="44"/>
        <v/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/>
      </c>
      <c r="CL68" s="262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/>
      </c>
      <c r="CP68" s="69" t="str">
        <f t="shared" si="53"/>
        <v/>
      </c>
      <c r="CQ68" s="216" t="str">
        <f t="shared" si="54"/>
        <v/>
      </c>
      <c r="CR68" s="217" t="str">
        <f t="shared" si="80"/>
        <v/>
      </c>
      <c r="CS68" s="150" t="str">
        <f t="shared" si="5"/>
        <v/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/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/>
      </c>
      <c r="DI68" s="49" t="str">
        <f t="shared" si="60"/>
        <v/>
      </c>
      <c r="DJ68" s="43" t="s">
        <v>0</v>
      </c>
      <c r="DK68" s="48" t="str">
        <f t="shared" si="61"/>
        <v/>
      </c>
      <c r="DL68" s="49" t="str">
        <f t="shared" si="62"/>
        <v/>
      </c>
      <c r="DM68" s="43" t="s">
        <v>0</v>
      </c>
      <c r="DN68" s="48" t="str">
        <f t="shared" si="63"/>
        <v/>
      </c>
      <c r="DO68" s="49" t="str">
        <f t="shared" si="64"/>
        <v/>
      </c>
      <c r="DP68" s="43" t="s">
        <v>0</v>
      </c>
      <c r="DQ68" s="54" t="str">
        <f t="shared" si="65"/>
        <v/>
      </c>
      <c r="DR68" s="49" t="str" cm="1">
        <f t="array" ref="DR68">IF(DQ68&lt;&gt;"",INDEX(regNatjecatelj_id,DQ68,0),IF(BF68&lt;&gt;"",BF68,""))</f>
        <v/>
      </c>
      <c r="DS68" s="43" t="s">
        <v>0</v>
      </c>
      <c r="DT68" s="54" t="str">
        <f t="shared" si="66"/>
        <v/>
      </c>
      <c r="DU68" s="69" t="str">
        <f t="shared" si="9"/>
        <v/>
      </c>
      <c r="DV68" s="69" t="str">
        <f t="shared" si="67"/>
        <v/>
      </c>
      <c r="DW68" s="69" t="str">
        <f t="shared" si="68"/>
        <v/>
      </c>
      <c r="DX68" s="62" t="str">
        <f t="shared" si="69"/>
        <v/>
      </c>
      <c r="DY68" s="43" t="s">
        <v>0</v>
      </c>
      <c r="DZ68" s="54" t="str">
        <f>IF(AN68="","",MAX(DZ$12:DZ67)+1)</f>
        <v/>
      </c>
      <c r="EA68" s="69" t="str">
        <f t="shared" si="70"/>
        <v/>
      </c>
      <c r="EB68" s="69" t="str">
        <f t="shared" si="71"/>
        <v/>
      </c>
      <c r="EC68" s="69" t="str">
        <f t="shared" si="72"/>
        <v/>
      </c>
      <c r="ED68" s="69" t="str">
        <f t="shared" si="73"/>
        <v/>
      </c>
      <c r="EE68" s="69" t="str">
        <f t="shared" si="10"/>
        <v/>
      </c>
      <c r="EF68" s="69" t="str">
        <f t="shared" si="74"/>
        <v/>
      </c>
      <c r="EG68" s="69" t="str">
        <f t="shared" si="75"/>
        <v/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/>
      </c>
      <c r="EM68" s="43" t="s">
        <v>0</v>
      </c>
      <c r="EN68" s="16" t="str">
        <f t="shared" si="12"/>
        <v/>
      </c>
      <c r="EO68" s="43" t="s">
        <v>0</v>
      </c>
      <c r="EP68" s="167" t="str">
        <f t="shared" si="79"/>
        <v/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/>
      </c>
      <c r="C69" s="27" t="s">
        <v>0</v>
      </c>
      <c r="D69" s="27" t="str">
        <f>IF(csv!F59="","",TRIM(csv!F59))</f>
        <v/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/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3"/>
        <v/>
      </c>
      <c r="P69" s="43"/>
      <c r="Q69" s="48" t="str">
        <f t="shared" si="14"/>
        <v/>
      </c>
      <c r="R69" s="69" t="str">
        <f>IF(Q69="","",IF(COUNTIF(Q$12:Q68,Q69)=0,R68+1,R68))</f>
        <v/>
      </c>
      <c r="S69" s="69" t="str">
        <f t="shared" si="15"/>
        <v/>
      </c>
      <c r="T69" s="69" t="str">
        <f t="shared" si="16"/>
        <v/>
      </c>
      <c r="U69" s="62" t="str">
        <f t="shared" si="17"/>
        <v/>
      </c>
      <c r="V69" s="43" t="s">
        <v>0</v>
      </c>
      <c r="W69" s="209" t="str">
        <f t="shared" si="18"/>
        <v/>
      </c>
      <c r="X69" s="259" t="str">
        <f t="shared" si="19"/>
        <v/>
      </c>
      <c r="Y69" s="210" t="str">
        <f t="shared" si="0"/>
        <v/>
      </c>
      <c r="Z69" s="43" t="s">
        <v>0</v>
      </c>
      <c r="AA69" s="48" t="str">
        <f t="shared" si="20"/>
        <v/>
      </c>
      <c r="AB69" s="69" t="str">
        <f t="shared" si="21"/>
        <v/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/>
      </c>
      <c r="AK69" s="150" t="str">
        <f t="shared" si="25"/>
        <v/>
      </c>
      <c r="AL69" s="43"/>
      <c r="AM69" s="48" t="str">
        <f t="shared" si="26"/>
        <v/>
      </c>
      <c r="AN69" s="27" t="str">
        <f t="shared" si="27"/>
        <v/>
      </c>
      <c r="AO69" s="69" t="str">
        <f t="shared" si="28"/>
        <v/>
      </c>
      <c r="AP69" s="69" t="str">
        <f t="shared" si="29"/>
        <v/>
      </c>
      <c r="AQ69" s="27" t="str">
        <f t="shared" si="30"/>
        <v/>
      </c>
      <c r="AR69" s="62" t="str">
        <f t="shared" si="31"/>
        <v/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/>
      </c>
      <c r="BI69" s="27" t="str">
        <f t="shared" si="37"/>
        <v/>
      </c>
      <c r="BJ69" s="69" t="str">
        <f t="shared" si="38"/>
        <v/>
      </c>
      <c r="BK69" s="49" t="str">
        <f t="shared" si="39"/>
        <v/>
      </c>
      <c r="BL69" s="43" t="s">
        <v>0</v>
      </c>
      <c r="BM69" s="48" t="str">
        <f t="shared" si="40"/>
        <v/>
      </c>
      <c r="BN69" s="27" t="str">
        <f t="shared" si="41"/>
        <v/>
      </c>
      <c r="BO69" s="69" t="str">
        <f t="shared" si="42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3"/>
        <v/>
      </c>
      <c r="BT69" s="62" t="str">
        <f t="shared" si="44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/>
      </c>
      <c r="CP69" s="69" t="str">
        <f t="shared" si="53"/>
        <v/>
      </c>
      <c r="CQ69" s="216" t="str">
        <f t="shared" si="54"/>
        <v/>
      </c>
      <c r="CR69" s="217" t="str">
        <f t="shared" si="80"/>
        <v/>
      </c>
      <c r="CS69" s="150" t="str">
        <f t="shared" si="5"/>
        <v/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/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/>
      </c>
      <c r="DI69" s="49" t="str">
        <f t="shared" si="60"/>
        <v/>
      </c>
      <c r="DJ69" s="43" t="s">
        <v>0</v>
      </c>
      <c r="DK69" s="48" t="str">
        <f t="shared" si="61"/>
        <v/>
      </c>
      <c r="DL69" s="49" t="str">
        <f t="shared" si="62"/>
        <v/>
      </c>
      <c r="DM69" s="43" t="s">
        <v>0</v>
      </c>
      <c r="DN69" s="48" t="str">
        <f t="shared" si="63"/>
        <v/>
      </c>
      <c r="DO69" s="49" t="str">
        <f t="shared" si="64"/>
        <v/>
      </c>
      <c r="DP69" s="43" t="s">
        <v>0</v>
      </c>
      <c r="DQ69" s="54" t="str">
        <f t="shared" si="65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6"/>
        <v/>
      </c>
      <c r="DU69" s="69" t="str">
        <f t="shared" si="9"/>
        <v/>
      </c>
      <c r="DV69" s="69" t="str">
        <f t="shared" si="67"/>
        <v/>
      </c>
      <c r="DW69" s="69" t="str">
        <f t="shared" si="68"/>
        <v/>
      </c>
      <c r="DX69" s="62" t="str">
        <f t="shared" si="69"/>
        <v/>
      </c>
      <c r="DY69" s="43" t="s">
        <v>0</v>
      </c>
      <c r="DZ69" s="54" t="str">
        <f>IF(AN69="","",MAX(DZ$12:DZ68)+1)</f>
        <v/>
      </c>
      <c r="EA69" s="69" t="str">
        <f t="shared" si="70"/>
        <v/>
      </c>
      <c r="EB69" s="69" t="str">
        <f t="shared" si="71"/>
        <v/>
      </c>
      <c r="EC69" s="69" t="str">
        <f t="shared" si="72"/>
        <v/>
      </c>
      <c r="ED69" s="69" t="str">
        <f t="shared" si="73"/>
        <v/>
      </c>
      <c r="EE69" s="69" t="str">
        <f t="shared" si="10"/>
        <v/>
      </c>
      <c r="EF69" s="69" t="str">
        <f t="shared" si="74"/>
        <v/>
      </c>
      <c r="EG69" s="69" t="str">
        <f t="shared" si="75"/>
        <v/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/>
      </c>
      <c r="EM69" s="43" t="s">
        <v>0</v>
      </c>
      <c r="EN69" s="16" t="str">
        <f t="shared" si="12"/>
        <v/>
      </c>
      <c r="EO69" s="43" t="s">
        <v>0</v>
      </c>
      <c r="EP69" s="167" t="str">
        <f t="shared" si="79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/>
      </c>
      <c r="C70" s="27" t="s">
        <v>0</v>
      </c>
      <c r="D70" s="27" t="str">
        <f>IF(csv!F60="","",TRIM(csv!F60))</f>
        <v/>
      </c>
      <c r="E70" s="27" t="str">
        <f>IF(csv!E60="","",TRIM(csv!E60))</f>
        <v/>
      </c>
      <c r="F70" s="27" t="s">
        <v>0</v>
      </c>
      <c r="G70" s="69" t="str">
        <f>IF(csv!M60="","",TRIM(csv!M60))</f>
        <v/>
      </c>
      <c r="H70" s="69" t="str">
        <f>IF(csv!N60="","",TRIM(csv!N60))</f>
        <v/>
      </c>
      <c r="I70" s="27" t="s">
        <v>0</v>
      </c>
      <c r="J70" s="27" t="str">
        <f>IF(csv!P60="","",TRIM(csv!P60))</f>
        <v/>
      </c>
      <c r="K70" s="27" t="str">
        <f>IF(csv!Q60="","",TRIM(csv!Q60))</f>
        <v/>
      </c>
      <c r="L70" s="27" t="s">
        <v>0</v>
      </c>
      <c r="M70" s="62" t="str">
        <f>IF(csv!R60="","",TRIM(csv!R60))</f>
        <v/>
      </c>
      <c r="N70" s="43" t="s">
        <v>0</v>
      </c>
      <c r="O70" s="224" t="str">
        <f t="shared" si="13"/>
        <v/>
      </c>
      <c r="P70" s="43"/>
      <c r="Q70" s="48" t="str">
        <f t="shared" si="14"/>
        <v/>
      </c>
      <c r="R70" s="69" t="str">
        <f>IF(Q70="","",IF(COUNTIF(Q$12:Q69,Q70)=0,R69+1,R69))</f>
        <v/>
      </c>
      <c r="S70" s="69" t="str">
        <f t="shared" si="15"/>
        <v/>
      </c>
      <c r="T70" s="69" t="str">
        <f t="shared" si="16"/>
        <v/>
      </c>
      <c r="U70" s="62" t="str">
        <f t="shared" si="17"/>
        <v/>
      </c>
      <c r="V70" s="43" t="s">
        <v>0</v>
      </c>
      <c r="W70" s="209" t="str">
        <f t="shared" si="18"/>
        <v/>
      </c>
      <c r="X70" s="259" t="str">
        <f t="shared" si="19"/>
        <v/>
      </c>
      <c r="Y70" s="210" t="str">
        <f t="shared" si="0"/>
        <v/>
      </c>
      <c r="Z70" s="43" t="s">
        <v>0</v>
      </c>
      <c r="AA70" s="48" t="str">
        <f t="shared" si="20"/>
        <v/>
      </c>
      <c r="AB70" s="69" t="str">
        <f t="shared" si="21"/>
        <v/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/>
      </c>
      <c r="AK70" s="150" t="str">
        <f t="shared" si="25"/>
        <v/>
      </c>
      <c r="AL70" s="43"/>
      <c r="AM70" s="48" t="str">
        <f t="shared" si="26"/>
        <v/>
      </c>
      <c r="AN70" s="27" t="str">
        <f t="shared" si="27"/>
        <v/>
      </c>
      <c r="AO70" s="69" t="str">
        <f t="shared" si="28"/>
        <v/>
      </c>
      <c r="AP70" s="69" t="str">
        <f t="shared" si="29"/>
        <v/>
      </c>
      <c r="AQ70" s="27" t="str">
        <f t="shared" si="30"/>
        <v/>
      </c>
      <c r="AR70" s="62" t="str">
        <f t="shared" si="31"/>
        <v/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/>
      </c>
      <c r="BI70" s="27" t="str">
        <f t="shared" si="37"/>
        <v/>
      </c>
      <c r="BJ70" s="69" t="str">
        <f t="shared" si="38"/>
        <v/>
      </c>
      <c r="BK70" s="49" t="str">
        <f t="shared" si="39"/>
        <v/>
      </c>
      <c r="BL70" s="43" t="s">
        <v>0</v>
      </c>
      <c r="BM70" s="48" t="str">
        <f t="shared" si="40"/>
        <v/>
      </c>
      <c r="BN70" s="27" t="str">
        <f t="shared" si="41"/>
        <v/>
      </c>
      <c r="BO70" s="69" t="str">
        <f t="shared" si="42"/>
        <v/>
      </c>
      <c r="BP70" s="69" t="str">
        <f t="shared" si="2"/>
        <v/>
      </c>
      <c r="BQ70" s="27" t="str">
        <f t="shared" si="3"/>
        <v/>
      </c>
      <c r="BR70" s="27" t="str" cm="1">
        <f t="array" ref="BR70">IFERROR(""&amp;INDEX(regNatjecatelj_klub,DI70),"")</f>
        <v/>
      </c>
      <c r="BS70" s="82" t="str">
        <f t="shared" si="43"/>
        <v/>
      </c>
      <c r="BT70" s="62" t="str">
        <f t="shared" si="44"/>
        <v/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/>
      </c>
      <c r="CL70" s="262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/>
      </c>
      <c r="CP70" s="69" t="str">
        <f t="shared" si="53"/>
        <v/>
      </c>
      <c r="CQ70" s="216" t="str">
        <f t="shared" si="54"/>
        <v/>
      </c>
      <c r="CR70" s="217" t="str">
        <f t="shared" si="80"/>
        <v/>
      </c>
      <c r="CS70" s="150" t="str">
        <f t="shared" si="5"/>
        <v/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/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/>
      </c>
      <c r="DI70" s="49" t="str">
        <f t="shared" si="60"/>
        <v/>
      </c>
      <c r="DJ70" s="43" t="s">
        <v>0</v>
      </c>
      <c r="DK70" s="48" t="str">
        <f t="shared" si="61"/>
        <v/>
      </c>
      <c r="DL70" s="49" t="str">
        <f t="shared" si="62"/>
        <v/>
      </c>
      <c r="DM70" s="43" t="s">
        <v>0</v>
      </c>
      <c r="DN70" s="48" t="str">
        <f t="shared" si="63"/>
        <v/>
      </c>
      <c r="DO70" s="49" t="str">
        <f t="shared" si="64"/>
        <v/>
      </c>
      <c r="DP70" s="43" t="s">
        <v>0</v>
      </c>
      <c r="DQ70" s="54" t="str">
        <f t="shared" si="65"/>
        <v/>
      </c>
      <c r="DR70" s="49" t="str" cm="1">
        <f t="array" ref="DR70">IF(DQ70&lt;&gt;"",INDEX(regNatjecatelj_id,DQ70,0),IF(BF70&lt;&gt;"",BF70,""))</f>
        <v/>
      </c>
      <c r="DS70" s="43" t="s">
        <v>0</v>
      </c>
      <c r="DT70" s="54" t="str">
        <f t="shared" si="66"/>
        <v/>
      </c>
      <c r="DU70" s="69" t="str">
        <f t="shared" si="9"/>
        <v/>
      </c>
      <c r="DV70" s="69" t="str">
        <f t="shared" si="67"/>
        <v/>
      </c>
      <c r="DW70" s="69" t="str">
        <f t="shared" si="68"/>
        <v/>
      </c>
      <c r="DX70" s="62" t="str">
        <f t="shared" si="69"/>
        <v/>
      </c>
      <c r="DY70" s="43" t="s">
        <v>0</v>
      </c>
      <c r="DZ70" s="54" t="str">
        <f>IF(AN70="","",MAX(DZ$12:DZ69)+1)</f>
        <v/>
      </c>
      <c r="EA70" s="69" t="str">
        <f t="shared" si="70"/>
        <v/>
      </c>
      <c r="EB70" s="69" t="str">
        <f t="shared" si="71"/>
        <v/>
      </c>
      <c r="EC70" s="69" t="str">
        <f t="shared" si="72"/>
        <v/>
      </c>
      <c r="ED70" s="69" t="str">
        <f t="shared" si="73"/>
        <v/>
      </c>
      <c r="EE70" s="69" t="str">
        <f t="shared" si="10"/>
        <v/>
      </c>
      <c r="EF70" s="69" t="str">
        <f t="shared" si="74"/>
        <v/>
      </c>
      <c r="EG70" s="69" t="str">
        <f t="shared" si="75"/>
        <v/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/>
      </c>
      <c r="EM70" s="43" t="s">
        <v>0</v>
      </c>
      <c r="EN70" s="16" t="str">
        <f t="shared" si="12"/>
        <v/>
      </c>
      <c r="EO70" s="43" t="s">
        <v>0</v>
      </c>
      <c r="EP70" s="167" t="str">
        <f t="shared" si="79"/>
        <v/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/>
      </c>
      <c r="C71" s="27" t="s">
        <v>0</v>
      </c>
      <c r="D71" s="27" t="str">
        <f>IF(csv!F61="","",TRIM(csv!F61))</f>
        <v/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/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3"/>
        <v/>
      </c>
      <c r="P71" s="43"/>
      <c r="Q71" s="48" t="str">
        <f t="shared" si="14"/>
        <v/>
      </c>
      <c r="R71" s="69" t="str">
        <f>IF(Q71="","",IF(COUNTIF(Q$12:Q70,Q71)=0,R70+1,R70))</f>
        <v/>
      </c>
      <c r="S71" s="69" t="str">
        <f t="shared" si="15"/>
        <v/>
      </c>
      <c r="T71" s="69" t="str">
        <f t="shared" si="16"/>
        <v/>
      </c>
      <c r="U71" s="62" t="str">
        <f t="shared" si="17"/>
        <v/>
      </c>
      <c r="V71" s="43" t="s">
        <v>0</v>
      </c>
      <c r="W71" s="209" t="str">
        <f t="shared" si="18"/>
        <v/>
      </c>
      <c r="X71" s="259" t="str">
        <f t="shared" si="19"/>
        <v/>
      </c>
      <c r="Y71" s="210" t="str">
        <f t="shared" si="0"/>
        <v/>
      </c>
      <c r="Z71" s="43" t="s">
        <v>0</v>
      </c>
      <c r="AA71" s="48" t="str">
        <f t="shared" si="20"/>
        <v/>
      </c>
      <c r="AB71" s="69" t="str">
        <f t="shared" si="21"/>
        <v/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/>
      </c>
      <c r="AK71" s="150" t="str">
        <f t="shared" si="25"/>
        <v/>
      </c>
      <c r="AL71" s="43"/>
      <c r="AM71" s="48" t="str">
        <f t="shared" si="26"/>
        <v/>
      </c>
      <c r="AN71" s="27" t="str">
        <f t="shared" si="27"/>
        <v/>
      </c>
      <c r="AO71" s="69" t="str">
        <f t="shared" si="28"/>
        <v/>
      </c>
      <c r="AP71" s="69" t="str">
        <f t="shared" si="29"/>
        <v/>
      </c>
      <c r="AQ71" s="27" t="str">
        <f t="shared" si="30"/>
        <v/>
      </c>
      <c r="AR71" s="62" t="str">
        <f t="shared" si="31"/>
        <v/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/>
      </c>
      <c r="BI71" s="27" t="str">
        <f t="shared" si="37"/>
        <v/>
      </c>
      <c r="BJ71" s="69" t="str">
        <f t="shared" si="38"/>
        <v/>
      </c>
      <c r="BK71" s="49" t="str">
        <f t="shared" si="39"/>
        <v/>
      </c>
      <c r="BL71" s="43" t="s">
        <v>0</v>
      </c>
      <c r="BM71" s="48" t="str">
        <f t="shared" si="40"/>
        <v/>
      </c>
      <c r="BN71" s="27" t="str">
        <f t="shared" si="41"/>
        <v/>
      </c>
      <c r="BO71" s="69" t="str">
        <f t="shared" si="42"/>
        <v/>
      </c>
      <c r="BP71" s="69" t="str">
        <f t="shared" si="2"/>
        <v/>
      </c>
      <c r="BQ71" s="27" t="str">
        <f t="shared" si="3"/>
        <v/>
      </c>
      <c r="BR71" s="27" t="str" cm="1">
        <f t="array" ref="BR71">IFERROR(""&amp;INDEX(regNatjecatelj_klub,DI71),"")</f>
        <v/>
      </c>
      <c r="BS71" s="82" t="str">
        <f t="shared" si="43"/>
        <v/>
      </c>
      <c r="BT71" s="62" t="str">
        <f t="shared" si="44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/>
      </c>
      <c r="CP71" s="69" t="str">
        <f t="shared" si="53"/>
        <v/>
      </c>
      <c r="CQ71" s="216" t="str">
        <f t="shared" si="54"/>
        <v/>
      </c>
      <c r="CR71" s="217" t="str">
        <f t="shared" si="80"/>
        <v/>
      </c>
      <c r="CS71" s="150" t="str">
        <f t="shared" si="5"/>
        <v/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/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/>
      </c>
      <c r="DI71" s="49" t="str">
        <f t="shared" si="60"/>
        <v/>
      </c>
      <c r="DJ71" s="43" t="s">
        <v>0</v>
      </c>
      <c r="DK71" s="48" t="str">
        <f t="shared" si="61"/>
        <v/>
      </c>
      <c r="DL71" s="49" t="str">
        <f t="shared" si="62"/>
        <v/>
      </c>
      <c r="DM71" s="43" t="s">
        <v>0</v>
      </c>
      <c r="DN71" s="48" t="str">
        <f t="shared" si="63"/>
        <v/>
      </c>
      <c r="DO71" s="49" t="str">
        <f t="shared" si="64"/>
        <v/>
      </c>
      <c r="DP71" s="43" t="s">
        <v>0</v>
      </c>
      <c r="DQ71" s="54" t="str">
        <f t="shared" si="65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6"/>
        <v/>
      </c>
      <c r="DU71" s="69" t="str">
        <f t="shared" si="9"/>
        <v/>
      </c>
      <c r="DV71" s="69" t="str">
        <f t="shared" si="67"/>
        <v/>
      </c>
      <c r="DW71" s="69" t="str">
        <f t="shared" si="68"/>
        <v/>
      </c>
      <c r="DX71" s="62" t="str">
        <f t="shared" si="69"/>
        <v/>
      </c>
      <c r="DY71" s="43" t="s">
        <v>0</v>
      </c>
      <c r="DZ71" s="54" t="str">
        <f>IF(AN71="","",MAX(DZ$12:DZ70)+1)</f>
        <v/>
      </c>
      <c r="EA71" s="69" t="str">
        <f t="shared" si="70"/>
        <v/>
      </c>
      <c r="EB71" s="69" t="str">
        <f t="shared" si="71"/>
        <v/>
      </c>
      <c r="EC71" s="69" t="str">
        <f t="shared" si="72"/>
        <v/>
      </c>
      <c r="ED71" s="69" t="str">
        <f t="shared" si="73"/>
        <v/>
      </c>
      <c r="EE71" s="69" t="str">
        <f t="shared" si="10"/>
        <v/>
      </c>
      <c r="EF71" s="69" t="str">
        <f t="shared" si="74"/>
        <v/>
      </c>
      <c r="EG71" s="69" t="str">
        <f t="shared" si="75"/>
        <v/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/>
      </c>
      <c r="EM71" s="43" t="s">
        <v>0</v>
      </c>
      <c r="EN71" s="16" t="str">
        <f t="shared" si="12"/>
        <v/>
      </c>
      <c r="EO71" s="43" t="s">
        <v>0</v>
      </c>
      <c r="EP71" s="167" t="str">
        <f t="shared" si="79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/>
      </c>
      <c r="C72" s="27" t="s">
        <v>0</v>
      </c>
      <c r="D72" s="27" t="str">
        <f>IF(csv!F62="","",TRIM(csv!F62))</f>
        <v/>
      </c>
      <c r="E72" s="27" t="str">
        <f>IF(csv!E62="","",TRIM(csv!E62))</f>
        <v/>
      </c>
      <c r="F72" s="27" t="s">
        <v>0</v>
      </c>
      <c r="G72" s="69" t="str">
        <f>IF(csv!M62="","",TRIM(csv!M62))</f>
        <v/>
      </c>
      <c r="H72" s="69" t="str">
        <f>IF(csv!N62="","",TRIM(csv!N62))</f>
        <v/>
      </c>
      <c r="I72" s="27" t="s">
        <v>0</v>
      </c>
      <c r="J72" s="27" t="str">
        <f>IF(csv!P62="","",TRIM(csv!P62))</f>
        <v/>
      </c>
      <c r="K72" s="27" t="str">
        <f>IF(csv!Q62="","",TRIM(csv!Q62))</f>
        <v/>
      </c>
      <c r="L72" s="27" t="s">
        <v>0</v>
      </c>
      <c r="M72" s="62" t="str">
        <f>IF(csv!R62="","",TRIM(csv!R62))</f>
        <v/>
      </c>
      <c r="N72" s="43" t="s">
        <v>0</v>
      </c>
      <c r="O72" s="224" t="str">
        <f t="shared" si="13"/>
        <v/>
      </c>
      <c r="P72" s="43"/>
      <c r="Q72" s="48" t="str">
        <f t="shared" si="14"/>
        <v/>
      </c>
      <c r="R72" s="69" t="str">
        <f>IF(Q72="","",IF(COUNTIF(Q$12:Q71,Q72)=0,R71+1,R71))</f>
        <v/>
      </c>
      <c r="S72" s="69" t="str">
        <f t="shared" si="15"/>
        <v/>
      </c>
      <c r="T72" s="69" t="str">
        <f t="shared" si="16"/>
        <v/>
      </c>
      <c r="U72" s="62" t="str">
        <f t="shared" si="17"/>
        <v/>
      </c>
      <c r="V72" s="43" t="s">
        <v>0</v>
      </c>
      <c r="W72" s="209" t="str">
        <f t="shared" si="18"/>
        <v/>
      </c>
      <c r="X72" s="259" t="str">
        <f t="shared" si="19"/>
        <v/>
      </c>
      <c r="Y72" s="210" t="str">
        <f t="shared" si="0"/>
        <v/>
      </c>
      <c r="Z72" s="43" t="s">
        <v>0</v>
      </c>
      <c r="AA72" s="48" t="str">
        <f t="shared" si="20"/>
        <v/>
      </c>
      <c r="AB72" s="69" t="str">
        <f t="shared" si="21"/>
        <v/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/>
      </c>
      <c r="AK72" s="150" t="str">
        <f t="shared" si="25"/>
        <v/>
      </c>
      <c r="AL72" s="43"/>
      <c r="AM72" s="48" t="str">
        <f t="shared" si="26"/>
        <v/>
      </c>
      <c r="AN72" s="27" t="str">
        <f t="shared" si="27"/>
        <v/>
      </c>
      <c r="AO72" s="69" t="str">
        <f t="shared" si="28"/>
        <v/>
      </c>
      <c r="AP72" s="69" t="str">
        <f t="shared" si="29"/>
        <v/>
      </c>
      <c r="AQ72" s="27" t="str">
        <f t="shared" si="30"/>
        <v/>
      </c>
      <c r="AR72" s="62" t="str">
        <f t="shared" si="31"/>
        <v/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/>
      </c>
      <c r="BI72" s="27" t="str">
        <f t="shared" si="37"/>
        <v/>
      </c>
      <c r="BJ72" s="69" t="str">
        <f t="shared" si="38"/>
        <v/>
      </c>
      <c r="BK72" s="49" t="str">
        <f t="shared" si="39"/>
        <v/>
      </c>
      <c r="BL72" s="43" t="s">
        <v>0</v>
      </c>
      <c r="BM72" s="48" t="str">
        <f t="shared" si="40"/>
        <v/>
      </c>
      <c r="BN72" s="27" t="str">
        <f t="shared" si="41"/>
        <v/>
      </c>
      <c r="BO72" s="69" t="str">
        <f t="shared" si="42"/>
        <v/>
      </c>
      <c r="BP72" s="69" t="str">
        <f t="shared" si="2"/>
        <v/>
      </c>
      <c r="BQ72" s="27" t="str">
        <f t="shared" si="3"/>
        <v/>
      </c>
      <c r="BR72" s="27" t="str" cm="1">
        <f t="array" ref="BR72">IFERROR(""&amp;INDEX(regNatjecatelj_klub,DI72),"")</f>
        <v/>
      </c>
      <c r="BS72" s="82" t="str">
        <f t="shared" si="43"/>
        <v/>
      </c>
      <c r="BT72" s="62" t="str">
        <f t="shared" si="44"/>
        <v/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/>
      </c>
      <c r="CL72" s="262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/>
      </c>
      <c r="CP72" s="69" t="str">
        <f t="shared" si="53"/>
        <v/>
      </c>
      <c r="CQ72" s="216" t="str">
        <f t="shared" si="54"/>
        <v/>
      </c>
      <c r="CR72" s="217" t="str">
        <f t="shared" si="80"/>
        <v/>
      </c>
      <c r="CS72" s="150" t="str">
        <f t="shared" si="5"/>
        <v/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/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/>
      </c>
      <c r="DI72" s="49" t="str">
        <f t="shared" si="60"/>
        <v/>
      </c>
      <c r="DJ72" s="43" t="s">
        <v>0</v>
      </c>
      <c r="DK72" s="48" t="str">
        <f t="shared" si="61"/>
        <v/>
      </c>
      <c r="DL72" s="49" t="str">
        <f t="shared" si="62"/>
        <v/>
      </c>
      <c r="DM72" s="43" t="s">
        <v>0</v>
      </c>
      <c r="DN72" s="48" t="str">
        <f t="shared" si="63"/>
        <v/>
      </c>
      <c r="DO72" s="49" t="str">
        <f t="shared" si="64"/>
        <v/>
      </c>
      <c r="DP72" s="43" t="s">
        <v>0</v>
      </c>
      <c r="DQ72" s="54" t="str">
        <f t="shared" si="65"/>
        <v/>
      </c>
      <c r="DR72" s="49" t="str" cm="1">
        <f t="array" ref="DR72">IF(DQ72&lt;&gt;"",INDEX(regNatjecatelj_id,DQ72,0),IF(BF72&lt;&gt;"",BF72,""))</f>
        <v/>
      </c>
      <c r="DS72" s="43" t="s">
        <v>0</v>
      </c>
      <c r="DT72" s="54" t="str">
        <f t="shared" si="66"/>
        <v/>
      </c>
      <c r="DU72" s="69" t="str">
        <f t="shared" si="9"/>
        <v/>
      </c>
      <c r="DV72" s="69" t="str">
        <f t="shared" si="67"/>
        <v/>
      </c>
      <c r="DW72" s="69" t="str">
        <f t="shared" si="68"/>
        <v/>
      </c>
      <c r="DX72" s="62" t="str">
        <f t="shared" si="69"/>
        <v/>
      </c>
      <c r="DY72" s="43" t="s">
        <v>0</v>
      </c>
      <c r="DZ72" s="54" t="str">
        <f>IF(AN72="","",MAX(DZ$12:DZ71)+1)</f>
        <v/>
      </c>
      <c r="EA72" s="69" t="str">
        <f t="shared" si="70"/>
        <v/>
      </c>
      <c r="EB72" s="69" t="str">
        <f t="shared" si="71"/>
        <v/>
      </c>
      <c r="EC72" s="69" t="str">
        <f t="shared" si="72"/>
        <v/>
      </c>
      <c r="ED72" s="69" t="str">
        <f t="shared" si="73"/>
        <v/>
      </c>
      <c r="EE72" s="69" t="str">
        <f t="shared" si="10"/>
        <v/>
      </c>
      <c r="EF72" s="69" t="str">
        <f t="shared" si="74"/>
        <v/>
      </c>
      <c r="EG72" s="69" t="str">
        <f t="shared" si="75"/>
        <v/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/>
      </c>
      <c r="EM72" s="43" t="s">
        <v>0</v>
      </c>
      <c r="EN72" s="16" t="str">
        <f t="shared" si="12"/>
        <v/>
      </c>
      <c r="EO72" s="43" t="s">
        <v>0</v>
      </c>
      <c r="EP72" s="167" t="str">
        <f t="shared" si="79"/>
        <v/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/>
      </c>
      <c r="C73" s="27" t="s">
        <v>0</v>
      </c>
      <c r="D73" s="27" t="str">
        <f>IF(csv!F63="","",TRIM(csv!F63))</f>
        <v/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/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3"/>
        <v/>
      </c>
      <c r="P73" s="43"/>
      <c r="Q73" s="48" t="str">
        <f t="shared" si="14"/>
        <v/>
      </c>
      <c r="R73" s="69" t="str">
        <f>IF(Q73="","",IF(COUNTIF(Q$12:Q72,Q73)=0,R72+1,R72))</f>
        <v/>
      </c>
      <c r="S73" s="69" t="str">
        <f t="shared" si="15"/>
        <v/>
      </c>
      <c r="T73" s="69" t="str">
        <f t="shared" si="16"/>
        <v/>
      </c>
      <c r="U73" s="62" t="str">
        <f t="shared" si="17"/>
        <v/>
      </c>
      <c r="V73" s="43" t="s">
        <v>0</v>
      </c>
      <c r="W73" s="209" t="str">
        <f t="shared" si="18"/>
        <v/>
      </c>
      <c r="X73" s="259" t="str">
        <f t="shared" si="19"/>
        <v/>
      </c>
      <c r="Y73" s="210" t="str">
        <f t="shared" si="0"/>
        <v/>
      </c>
      <c r="Z73" s="43" t="s">
        <v>0</v>
      </c>
      <c r="AA73" s="48" t="str">
        <f t="shared" si="20"/>
        <v/>
      </c>
      <c r="AB73" s="69" t="str">
        <f t="shared" si="21"/>
        <v/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/>
      </c>
      <c r="AK73" s="150" t="str">
        <f t="shared" si="25"/>
        <v/>
      </c>
      <c r="AL73" s="43"/>
      <c r="AM73" s="48" t="str">
        <f t="shared" si="26"/>
        <v/>
      </c>
      <c r="AN73" s="27" t="str">
        <f t="shared" si="27"/>
        <v/>
      </c>
      <c r="AO73" s="69" t="str">
        <f t="shared" si="28"/>
        <v/>
      </c>
      <c r="AP73" s="69" t="str">
        <f t="shared" si="29"/>
        <v/>
      </c>
      <c r="AQ73" s="27" t="str">
        <f t="shared" si="30"/>
        <v/>
      </c>
      <c r="AR73" s="62" t="str">
        <f t="shared" si="31"/>
        <v/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/>
      </c>
      <c r="BI73" s="27" t="str">
        <f t="shared" si="37"/>
        <v/>
      </c>
      <c r="BJ73" s="69" t="str">
        <f t="shared" si="38"/>
        <v/>
      </c>
      <c r="BK73" s="49" t="str">
        <f t="shared" si="39"/>
        <v/>
      </c>
      <c r="BL73" s="43" t="s">
        <v>0</v>
      </c>
      <c r="BM73" s="48" t="str">
        <f t="shared" si="40"/>
        <v/>
      </c>
      <c r="BN73" s="27" t="str">
        <f t="shared" si="41"/>
        <v/>
      </c>
      <c r="BO73" s="69" t="str">
        <f t="shared" si="42"/>
        <v/>
      </c>
      <c r="BP73" s="69" t="str">
        <f t="shared" si="2"/>
        <v/>
      </c>
      <c r="BQ73" s="27" t="str">
        <f t="shared" si="3"/>
        <v/>
      </c>
      <c r="BR73" s="27" t="str" cm="1">
        <f t="array" ref="BR73">IFERROR(""&amp;INDEX(regNatjecatelj_klub,DI73),"")</f>
        <v/>
      </c>
      <c r="BS73" s="82" t="str">
        <f t="shared" si="43"/>
        <v/>
      </c>
      <c r="BT73" s="62" t="str">
        <f t="shared" si="44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/>
      </c>
      <c r="CP73" s="69" t="str">
        <f t="shared" si="53"/>
        <v/>
      </c>
      <c r="CQ73" s="216" t="str">
        <f t="shared" si="54"/>
        <v/>
      </c>
      <c r="CR73" s="217" t="str">
        <f t="shared" si="80"/>
        <v/>
      </c>
      <c r="CS73" s="150" t="str">
        <f t="shared" si="5"/>
        <v/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/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/>
      </c>
      <c r="DI73" s="49" t="str">
        <f t="shared" si="60"/>
        <v/>
      </c>
      <c r="DJ73" s="43" t="s">
        <v>0</v>
      </c>
      <c r="DK73" s="48" t="str">
        <f t="shared" si="61"/>
        <v/>
      </c>
      <c r="DL73" s="49" t="str">
        <f t="shared" si="62"/>
        <v/>
      </c>
      <c r="DM73" s="43" t="s">
        <v>0</v>
      </c>
      <c r="DN73" s="48" t="str">
        <f t="shared" si="63"/>
        <v/>
      </c>
      <c r="DO73" s="49" t="str">
        <f t="shared" si="64"/>
        <v/>
      </c>
      <c r="DP73" s="43" t="s">
        <v>0</v>
      </c>
      <c r="DQ73" s="54" t="str">
        <f t="shared" si="65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6"/>
        <v/>
      </c>
      <c r="DU73" s="69" t="str">
        <f t="shared" si="9"/>
        <v/>
      </c>
      <c r="DV73" s="69" t="str">
        <f t="shared" si="67"/>
        <v/>
      </c>
      <c r="DW73" s="69" t="str">
        <f t="shared" si="68"/>
        <v/>
      </c>
      <c r="DX73" s="62" t="str">
        <f t="shared" si="69"/>
        <v/>
      </c>
      <c r="DY73" s="43" t="s">
        <v>0</v>
      </c>
      <c r="DZ73" s="54" t="str">
        <f>IF(AN73="","",MAX(DZ$12:DZ72)+1)</f>
        <v/>
      </c>
      <c r="EA73" s="69" t="str">
        <f t="shared" si="70"/>
        <v/>
      </c>
      <c r="EB73" s="69" t="str">
        <f t="shared" si="71"/>
        <v/>
      </c>
      <c r="EC73" s="69" t="str">
        <f t="shared" si="72"/>
        <v/>
      </c>
      <c r="ED73" s="69" t="str">
        <f t="shared" si="73"/>
        <v/>
      </c>
      <c r="EE73" s="69" t="str">
        <f t="shared" si="10"/>
        <v/>
      </c>
      <c r="EF73" s="69" t="str">
        <f t="shared" si="74"/>
        <v/>
      </c>
      <c r="EG73" s="69" t="str">
        <f t="shared" si="75"/>
        <v/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/>
      </c>
      <c r="EM73" s="43" t="s">
        <v>0</v>
      </c>
      <c r="EN73" s="16" t="str">
        <f t="shared" si="12"/>
        <v/>
      </c>
      <c r="EO73" s="43" t="s">
        <v>0</v>
      </c>
      <c r="EP73" s="167" t="str">
        <f t="shared" si="79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/>
      </c>
      <c r="C74" s="27" t="s">
        <v>0</v>
      </c>
      <c r="D74" s="27" t="str">
        <f>IF(csv!F64="","",TRIM(csv!F64))</f>
        <v/>
      </c>
      <c r="E74" s="27" t="str">
        <f>IF(csv!E64="","",TRIM(csv!E64))</f>
        <v/>
      </c>
      <c r="F74" s="27" t="s">
        <v>0</v>
      </c>
      <c r="G74" s="69" t="str">
        <f>IF(csv!M64="","",TRIM(csv!M64))</f>
        <v/>
      </c>
      <c r="H74" s="69" t="str">
        <f>IF(csv!N64="","",TRIM(csv!N64))</f>
        <v/>
      </c>
      <c r="I74" s="27" t="s">
        <v>0</v>
      </c>
      <c r="J74" s="27" t="str">
        <f>IF(csv!P64="","",TRIM(csv!P64))</f>
        <v/>
      </c>
      <c r="K74" s="27" t="str">
        <f>IF(csv!Q64="","",TRIM(csv!Q64))</f>
        <v/>
      </c>
      <c r="L74" s="27" t="s">
        <v>0</v>
      </c>
      <c r="M74" s="62" t="str">
        <f>IF(csv!R64="","",TRIM(csv!R64))</f>
        <v/>
      </c>
      <c r="N74" s="43" t="s">
        <v>0</v>
      </c>
      <c r="O74" s="224" t="str">
        <f t="shared" si="13"/>
        <v/>
      </c>
      <c r="P74" s="43"/>
      <c r="Q74" s="48" t="str">
        <f t="shared" si="14"/>
        <v/>
      </c>
      <c r="R74" s="69" t="str">
        <f>IF(Q74="","",IF(COUNTIF(Q$12:Q73,Q74)=0,R73+1,R73))</f>
        <v/>
      </c>
      <c r="S74" s="69" t="str">
        <f t="shared" si="15"/>
        <v/>
      </c>
      <c r="T74" s="69" t="str">
        <f t="shared" si="16"/>
        <v/>
      </c>
      <c r="U74" s="62" t="str">
        <f t="shared" si="17"/>
        <v/>
      </c>
      <c r="V74" s="43" t="s">
        <v>0</v>
      </c>
      <c r="W74" s="209" t="str">
        <f t="shared" si="18"/>
        <v/>
      </c>
      <c r="X74" s="259" t="str">
        <f t="shared" si="19"/>
        <v/>
      </c>
      <c r="Y74" s="210" t="str">
        <f t="shared" si="0"/>
        <v/>
      </c>
      <c r="Z74" s="43" t="s">
        <v>0</v>
      </c>
      <c r="AA74" s="48" t="str">
        <f t="shared" si="20"/>
        <v/>
      </c>
      <c r="AB74" s="69" t="str">
        <f t="shared" si="21"/>
        <v/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/>
      </c>
      <c r="AK74" s="150" t="str">
        <f t="shared" si="25"/>
        <v/>
      </c>
      <c r="AL74" s="43"/>
      <c r="AM74" s="48" t="str">
        <f t="shared" si="26"/>
        <v/>
      </c>
      <c r="AN74" s="27" t="str">
        <f t="shared" si="27"/>
        <v/>
      </c>
      <c r="AO74" s="69" t="str">
        <f t="shared" si="28"/>
        <v/>
      </c>
      <c r="AP74" s="69" t="str">
        <f t="shared" si="29"/>
        <v/>
      </c>
      <c r="AQ74" s="27" t="str">
        <f t="shared" si="30"/>
        <v/>
      </c>
      <c r="AR74" s="62" t="str">
        <f t="shared" si="31"/>
        <v/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/>
      </c>
      <c r="BI74" s="27" t="str">
        <f t="shared" si="37"/>
        <v/>
      </c>
      <c r="BJ74" s="69" t="str">
        <f t="shared" si="38"/>
        <v/>
      </c>
      <c r="BK74" s="49" t="str">
        <f t="shared" si="39"/>
        <v/>
      </c>
      <c r="BL74" s="43" t="s">
        <v>0</v>
      </c>
      <c r="BM74" s="48" t="str">
        <f t="shared" si="40"/>
        <v/>
      </c>
      <c r="BN74" s="27" t="str">
        <f t="shared" si="41"/>
        <v/>
      </c>
      <c r="BO74" s="69" t="str">
        <f t="shared" si="42"/>
        <v/>
      </c>
      <c r="BP74" s="69" t="str">
        <f t="shared" si="2"/>
        <v/>
      </c>
      <c r="BQ74" s="27" t="str">
        <f t="shared" si="3"/>
        <v/>
      </c>
      <c r="BR74" s="27" t="str" cm="1">
        <f t="array" ref="BR74">IFERROR(""&amp;INDEX(regNatjecatelj_klub,DI74),"")</f>
        <v/>
      </c>
      <c r="BS74" s="82" t="str">
        <f t="shared" si="43"/>
        <v/>
      </c>
      <c r="BT74" s="62" t="str">
        <f t="shared" si="44"/>
        <v/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/>
      </c>
      <c r="CL74" s="26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/>
      </c>
      <c r="CP74" s="69" t="str">
        <f t="shared" si="53"/>
        <v/>
      </c>
      <c r="CQ74" s="216" t="str">
        <f t="shared" si="54"/>
        <v/>
      </c>
      <c r="CR74" s="217" t="str">
        <f t="shared" si="80"/>
        <v/>
      </c>
      <c r="CS74" s="150" t="str">
        <f t="shared" si="5"/>
        <v/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/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/>
      </c>
      <c r="DI74" s="49" t="str">
        <f t="shared" si="60"/>
        <v/>
      </c>
      <c r="DJ74" s="43" t="s">
        <v>0</v>
      </c>
      <c r="DK74" s="48" t="str">
        <f t="shared" si="61"/>
        <v/>
      </c>
      <c r="DL74" s="49" t="str">
        <f t="shared" si="62"/>
        <v/>
      </c>
      <c r="DM74" s="43" t="s">
        <v>0</v>
      </c>
      <c r="DN74" s="48" t="str">
        <f t="shared" si="63"/>
        <v/>
      </c>
      <c r="DO74" s="49" t="str">
        <f t="shared" si="64"/>
        <v/>
      </c>
      <c r="DP74" s="43" t="s">
        <v>0</v>
      </c>
      <c r="DQ74" s="54" t="str">
        <f t="shared" si="65"/>
        <v/>
      </c>
      <c r="DR74" s="49" t="str" cm="1">
        <f t="array" ref="DR74">IF(DQ74&lt;&gt;"",INDEX(regNatjecatelj_id,DQ74,0),IF(BF74&lt;&gt;"",BF74,""))</f>
        <v/>
      </c>
      <c r="DS74" s="43" t="s">
        <v>0</v>
      </c>
      <c r="DT74" s="54" t="str">
        <f t="shared" si="66"/>
        <v/>
      </c>
      <c r="DU74" s="69" t="str">
        <f t="shared" si="9"/>
        <v/>
      </c>
      <c r="DV74" s="69" t="str">
        <f t="shared" si="67"/>
        <v/>
      </c>
      <c r="DW74" s="69" t="str">
        <f t="shared" si="68"/>
        <v/>
      </c>
      <c r="DX74" s="62" t="str">
        <f t="shared" si="69"/>
        <v/>
      </c>
      <c r="DY74" s="43" t="s">
        <v>0</v>
      </c>
      <c r="DZ74" s="54" t="str">
        <f>IF(AN74="","",MAX(DZ$12:DZ73)+1)</f>
        <v/>
      </c>
      <c r="EA74" s="69" t="str">
        <f t="shared" si="70"/>
        <v/>
      </c>
      <c r="EB74" s="69" t="str">
        <f t="shared" si="71"/>
        <v/>
      </c>
      <c r="EC74" s="69" t="str">
        <f t="shared" si="72"/>
        <v/>
      </c>
      <c r="ED74" s="69" t="str">
        <f t="shared" si="73"/>
        <v/>
      </c>
      <c r="EE74" s="69" t="str">
        <f t="shared" si="10"/>
        <v/>
      </c>
      <c r="EF74" s="69" t="str">
        <f t="shared" si="74"/>
        <v/>
      </c>
      <c r="EG74" s="69" t="str">
        <f t="shared" si="75"/>
        <v/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/>
      </c>
      <c r="EM74" s="43" t="s">
        <v>0</v>
      </c>
      <c r="EN74" s="16" t="str">
        <f t="shared" si="12"/>
        <v/>
      </c>
      <c r="EO74" s="43" t="s">
        <v>0</v>
      </c>
      <c r="EP74" s="167" t="str">
        <f t="shared" si="79"/>
        <v/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/>
      </c>
      <c r="C75" s="27" t="s">
        <v>0</v>
      </c>
      <c r="D75" s="27" t="str">
        <f>IF(csv!F65="","",TRIM(csv!F65))</f>
        <v/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/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3"/>
        <v/>
      </c>
      <c r="P75" s="43"/>
      <c r="Q75" s="48" t="str">
        <f t="shared" si="14"/>
        <v/>
      </c>
      <c r="R75" s="69" t="str">
        <f>IF(Q75="","",IF(COUNTIF(Q$12:Q74,Q75)=0,R74+1,R74))</f>
        <v/>
      </c>
      <c r="S75" s="69" t="str">
        <f t="shared" si="15"/>
        <v/>
      </c>
      <c r="T75" s="69" t="str">
        <f t="shared" si="16"/>
        <v/>
      </c>
      <c r="U75" s="62" t="str">
        <f t="shared" si="17"/>
        <v/>
      </c>
      <c r="V75" s="43" t="s">
        <v>0</v>
      </c>
      <c r="W75" s="209" t="str">
        <f t="shared" si="18"/>
        <v/>
      </c>
      <c r="X75" s="259" t="str">
        <f t="shared" si="19"/>
        <v/>
      </c>
      <c r="Y75" s="210" t="str">
        <f t="shared" si="0"/>
        <v/>
      </c>
      <c r="Z75" s="43" t="s">
        <v>0</v>
      </c>
      <c r="AA75" s="48" t="str">
        <f t="shared" si="20"/>
        <v/>
      </c>
      <c r="AB75" s="69" t="str">
        <f t="shared" si="21"/>
        <v/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/>
      </c>
      <c r="AK75" s="150" t="str">
        <f t="shared" si="25"/>
        <v/>
      </c>
      <c r="AL75" s="43"/>
      <c r="AM75" s="48" t="str">
        <f t="shared" si="26"/>
        <v/>
      </c>
      <c r="AN75" s="27" t="str">
        <f t="shared" si="27"/>
        <v/>
      </c>
      <c r="AO75" s="69" t="str">
        <f t="shared" si="28"/>
        <v/>
      </c>
      <c r="AP75" s="69" t="str">
        <f t="shared" si="29"/>
        <v/>
      </c>
      <c r="AQ75" s="27" t="str">
        <f t="shared" si="30"/>
        <v/>
      </c>
      <c r="AR75" s="62" t="str">
        <f t="shared" si="31"/>
        <v/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/>
      </c>
      <c r="CP75" s="69" t="str">
        <f t="shared" si="53"/>
        <v/>
      </c>
      <c r="CQ75" s="216" t="str">
        <f t="shared" si="54"/>
        <v/>
      </c>
      <c r="CR75" s="217" t="str">
        <f t="shared" si="80"/>
        <v/>
      </c>
      <c r="CS75" s="150" t="str">
        <f t="shared" si="5"/>
        <v/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/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/>
      </c>
      <c r="DI75" s="49" t="str">
        <f t="shared" si="60"/>
        <v/>
      </c>
      <c r="DJ75" s="43" t="s">
        <v>0</v>
      </c>
      <c r="DK75" s="48" t="str">
        <f t="shared" si="61"/>
        <v/>
      </c>
      <c r="DL75" s="49" t="str">
        <f t="shared" si="62"/>
        <v/>
      </c>
      <c r="DM75" s="43" t="s">
        <v>0</v>
      </c>
      <c r="DN75" s="48" t="str">
        <f t="shared" si="63"/>
        <v/>
      </c>
      <c r="DO75" s="49" t="str">
        <f t="shared" si="64"/>
        <v/>
      </c>
      <c r="DP75" s="43" t="s">
        <v>0</v>
      </c>
      <c r="DQ75" s="54" t="str">
        <f t="shared" si="65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6"/>
        <v/>
      </c>
      <c r="DU75" s="69" t="str">
        <f t="shared" si="9"/>
        <v/>
      </c>
      <c r="DV75" s="69" t="str">
        <f t="shared" si="67"/>
        <v/>
      </c>
      <c r="DW75" s="69" t="str">
        <f t="shared" si="68"/>
        <v/>
      </c>
      <c r="DX75" s="62" t="str">
        <f t="shared" si="69"/>
        <v/>
      </c>
      <c r="DY75" s="43" t="s">
        <v>0</v>
      </c>
      <c r="DZ75" s="54" t="str">
        <f>IF(AN75="","",MAX(DZ$12:DZ74)+1)</f>
        <v/>
      </c>
      <c r="EA75" s="69" t="str">
        <f t="shared" si="70"/>
        <v/>
      </c>
      <c r="EB75" s="69" t="str">
        <f t="shared" si="71"/>
        <v/>
      </c>
      <c r="EC75" s="69" t="str">
        <f t="shared" si="72"/>
        <v/>
      </c>
      <c r="ED75" s="69" t="str">
        <f t="shared" si="73"/>
        <v/>
      </c>
      <c r="EE75" s="69" t="str">
        <f t="shared" si="10"/>
        <v/>
      </c>
      <c r="EF75" s="69" t="str">
        <f t="shared" si="74"/>
        <v/>
      </c>
      <c r="EG75" s="69" t="str">
        <f t="shared" si="75"/>
        <v/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/>
      </c>
      <c r="EM75" s="43" t="s">
        <v>0</v>
      </c>
      <c r="EN75" s="16" t="str">
        <f t="shared" si="12"/>
        <v/>
      </c>
      <c r="EO75" s="43" t="s">
        <v>0</v>
      </c>
      <c r="EP75" s="167" t="str">
        <f t="shared" si="79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/>
      </c>
      <c r="C76" s="27" t="s">
        <v>0</v>
      </c>
      <c r="D76" s="27" t="str">
        <f>IF(csv!F66="","",TRIM(csv!F66))</f>
        <v/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/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3"/>
        <v/>
      </c>
      <c r="P76" s="43"/>
      <c r="Q76" s="48" t="str">
        <f t="shared" si="14"/>
        <v/>
      </c>
      <c r="R76" s="69" t="str">
        <f>IF(Q76="","",IF(COUNTIF(Q$12:Q75,Q76)=0,R75+1,R75))</f>
        <v/>
      </c>
      <c r="S76" s="69" t="str">
        <f t="shared" si="15"/>
        <v/>
      </c>
      <c r="T76" s="69" t="str">
        <f t="shared" si="16"/>
        <v/>
      </c>
      <c r="U76" s="62" t="str">
        <f t="shared" si="17"/>
        <v/>
      </c>
      <c r="V76" s="43" t="s">
        <v>0</v>
      </c>
      <c r="W76" s="209" t="str">
        <f t="shared" si="18"/>
        <v/>
      </c>
      <c r="X76" s="259" t="str">
        <f t="shared" si="19"/>
        <v/>
      </c>
      <c r="Y76" s="210" t="str">
        <f t="shared" si="0"/>
        <v/>
      </c>
      <c r="Z76" s="43" t="s">
        <v>0</v>
      </c>
      <c r="AA76" s="48" t="str">
        <f t="shared" si="20"/>
        <v/>
      </c>
      <c r="AB76" s="69" t="str">
        <f t="shared" si="21"/>
        <v/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/>
      </c>
      <c r="AK76" s="150" t="str">
        <f t="shared" si="25"/>
        <v/>
      </c>
      <c r="AL76" s="43"/>
      <c r="AM76" s="48" t="str">
        <f t="shared" si="26"/>
        <v/>
      </c>
      <c r="AN76" s="27" t="str">
        <f t="shared" si="27"/>
        <v/>
      </c>
      <c r="AO76" s="69" t="str">
        <f t="shared" si="28"/>
        <v/>
      </c>
      <c r="AP76" s="69" t="str">
        <f t="shared" si="29"/>
        <v/>
      </c>
      <c r="AQ76" s="27" t="str">
        <f t="shared" si="30"/>
        <v/>
      </c>
      <c r="AR76" s="62" t="str">
        <f t="shared" si="31"/>
        <v/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/>
      </c>
      <c r="BI76" s="27" t="str">
        <f t="shared" si="37"/>
        <v/>
      </c>
      <c r="BJ76" s="69" t="str">
        <f t="shared" si="38"/>
        <v/>
      </c>
      <c r="BK76" s="49" t="str">
        <f t="shared" si="39"/>
        <v/>
      </c>
      <c r="BL76" s="43" t="s">
        <v>0</v>
      </c>
      <c r="BM76" s="48" t="str">
        <f t="shared" si="40"/>
        <v/>
      </c>
      <c r="BN76" s="27" t="str">
        <f t="shared" si="41"/>
        <v/>
      </c>
      <c r="BO76" s="69" t="str">
        <f t="shared" si="42"/>
        <v/>
      </c>
      <c r="BP76" s="69" t="str">
        <f t="shared" si="2"/>
        <v/>
      </c>
      <c r="BQ76" s="27" t="str">
        <f t="shared" si="3"/>
        <v/>
      </c>
      <c r="BR76" s="27" t="str" cm="1">
        <f t="array" ref="BR76">IFERROR(""&amp;INDEX(regNatjecatelj_klub,DI76),"")</f>
        <v/>
      </c>
      <c r="BS76" s="82" t="str">
        <f t="shared" si="43"/>
        <v/>
      </c>
      <c r="BT76" s="62" t="str">
        <f t="shared" si="44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/>
      </c>
      <c r="CP76" s="69" t="str">
        <f t="shared" si="53"/>
        <v/>
      </c>
      <c r="CQ76" s="216" t="str">
        <f t="shared" si="54"/>
        <v/>
      </c>
      <c r="CR76" s="217" t="str">
        <f t="shared" si="80"/>
        <v/>
      </c>
      <c r="CS76" s="150" t="str">
        <f t="shared" si="5"/>
        <v/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/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/>
      </c>
      <c r="DI76" s="49" t="str">
        <f t="shared" si="60"/>
        <v/>
      </c>
      <c r="DJ76" s="43" t="s">
        <v>0</v>
      </c>
      <c r="DK76" s="48" t="str">
        <f t="shared" si="61"/>
        <v/>
      </c>
      <c r="DL76" s="49" t="str">
        <f t="shared" si="62"/>
        <v/>
      </c>
      <c r="DM76" s="43" t="s">
        <v>0</v>
      </c>
      <c r="DN76" s="48" t="str">
        <f t="shared" si="63"/>
        <v/>
      </c>
      <c r="DO76" s="49" t="str">
        <f t="shared" si="64"/>
        <v/>
      </c>
      <c r="DP76" s="43" t="s">
        <v>0</v>
      </c>
      <c r="DQ76" s="54" t="str">
        <f t="shared" si="65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6"/>
        <v/>
      </c>
      <c r="DU76" s="69" t="str">
        <f t="shared" si="9"/>
        <v/>
      </c>
      <c r="DV76" s="69" t="str">
        <f t="shared" si="67"/>
        <v/>
      </c>
      <c r="DW76" s="69" t="str">
        <f t="shared" si="68"/>
        <v/>
      </c>
      <c r="DX76" s="62" t="str">
        <f t="shared" si="69"/>
        <v/>
      </c>
      <c r="DY76" s="43" t="s">
        <v>0</v>
      </c>
      <c r="DZ76" s="54" t="str">
        <f>IF(AN76="","",MAX(DZ$12:DZ75)+1)</f>
        <v/>
      </c>
      <c r="EA76" s="69" t="str">
        <f t="shared" si="70"/>
        <v/>
      </c>
      <c r="EB76" s="69" t="str">
        <f t="shared" si="71"/>
        <v/>
      </c>
      <c r="EC76" s="69" t="str">
        <f t="shared" si="72"/>
        <v/>
      </c>
      <c r="ED76" s="69" t="str">
        <f t="shared" si="73"/>
        <v/>
      </c>
      <c r="EE76" s="69" t="str">
        <f t="shared" si="10"/>
        <v/>
      </c>
      <c r="EF76" s="69" t="str">
        <f t="shared" si="74"/>
        <v/>
      </c>
      <c r="EG76" s="69" t="str">
        <f t="shared" si="75"/>
        <v/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/>
      </c>
      <c r="EM76" s="43" t="s">
        <v>0</v>
      </c>
      <c r="EN76" s="16" t="str">
        <f t="shared" si="12"/>
        <v/>
      </c>
      <c r="EO76" s="43" t="s">
        <v>0</v>
      </c>
      <c r="EP76" s="167" t="str">
        <f t="shared" si="79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/>
      </c>
      <c r="C77" s="27" t="s">
        <v>0</v>
      </c>
      <c r="D77" s="27" t="str">
        <f>IF(csv!F67="","",TRIM(csv!F67))</f>
        <v/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/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3"/>
        <v/>
      </c>
      <c r="P77" s="43"/>
      <c r="Q77" s="48" t="str">
        <f t="shared" si="14"/>
        <v/>
      </c>
      <c r="R77" s="69" t="str">
        <f>IF(Q77="","",IF(COUNTIF(Q$12:Q76,Q77)=0,R76+1,R76))</f>
        <v/>
      </c>
      <c r="S77" s="69" t="str">
        <f t="shared" si="15"/>
        <v/>
      </c>
      <c r="T77" s="69" t="str">
        <f t="shared" si="16"/>
        <v/>
      </c>
      <c r="U77" s="62" t="str">
        <f t="shared" si="17"/>
        <v/>
      </c>
      <c r="V77" s="43" t="s">
        <v>0</v>
      </c>
      <c r="W77" s="209" t="str">
        <f t="shared" si="18"/>
        <v/>
      </c>
      <c r="X77" s="259" t="str">
        <f t="shared" si="19"/>
        <v/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/>
      </c>
      <c r="AB77" s="69" t="str">
        <f t="shared" si="21"/>
        <v/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/>
      </c>
      <c r="AK77" s="150" t="str">
        <f t="shared" si="25"/>
        <v/>
      </c>
      <c r="AL77" s="43"/>
      <c r="AM77" s="48" t="str">
        <f t="shared" si="26"/>
        <v/>
      </c>
      <c r="AN77" s="27" t="str">
        <f t="shared" si="27"/>
        <v/>
      </c>
      <c r="AO77" s="69" t="str">
        <f t="shared" si="28"/>
        <v/>
      </c>
      <c r="AP77" s="69" t="str">
        <f t="shared" si="29"/>
        <v/>
      </c>
      <c r="AQ77" s="27" t="str">
        <f t="shared" si="30"/>
        <v/>
      </c>
      <c r="AR77" s="62" t="str">
        <f t="shared" si="31"/>
        <v/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/>
      </c>
      <c r="CP77" s="69" t="str">
        <f t="shared" si="53"/>
        <v/>
      </c>
      <c r="CQ77" s="216" t="str">
        <f t="shared" si="54"/>
        <v/>
      </c>
      <c r="CR77" s="217" t="str">
        <f t="shared" si="80"/>
        <v/>
      </c>
      <c r="CS77" s="150" t="str">
        <f t="shared" ref="CS77:CS140" si="85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/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/>
      </c>
      <c r="DI77" s="49" t="str">
        <f t="shared" si="60"/>
        <v/>
      </c>
      <c r="DJ77" s="43" t="s">
        <v>0</v>
      </c>
      <c r="DK77" s="48" t="str">
        <f t="shared" si="61"/>
        <v/>
      </c>
      <c r="DL77" s="49" t="str">
        <f t="shared" si="62"/>
        <v/>
      </c>
      <c r="DM77" s="43" t="s">
        <v>0</v>
      </c>
      <c r="DN77" s="48" t="str">
        <f t="shared" si="63"/>
        <v/>
      </c>
      <c r="DO77" s="49" t="str">
        <f t="shared" si="64"/>
        <v/>
      </c>
      <c r="DP77" s="43" t="s">
        <v>0</v>
      </c>
      <c r="DQ77" s="54" t="str">
        <f t="shared" si="65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6"/>
        <v/>
      </c>
      <c r="DU77" s="69" t="str">
        <f t="shared" ref="DU77:DU140" si="89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69" t="str">
        <f t="shared" si="67"/>
        <v/>
      </c>
      <c r="DW77" s="69" t="str">
        <f t="shared" si="68"/>
        <v/>
      </c>
      <c r="DX77" s="62" t="str">
        <f t="shared" si="69"/>
        <v/>
      </c>
      <c r="DY77" s="43" t="s">
        <v>0</v>
      </c>
      <c r="DZ77" s="54" t="str">
        <f>IF(AN77="","",MAX(DZ$12:DZ76)+1)</f>
        <v/>
      </c>
      <c r="EA77" s="69" t="str">
        <f t="shared" si="70"/>
        <v/>
      </c>
      <c r="EB77" s="69" t="str">
        <f t="shared" si="71"/>
        <v/>
      </c>
      <c r="EC77" s="69" t="str">
        <f t="shared" si="72"/>
        <v/>
      </c>
      <c r="ED77" s="69" t="str">
        <f t="shared" si="73"/>
        <v/>
      </c>
      <c r="EE77" s="69" t="str">
        <f t="shared" ref="EE77:EE140" si="90">IF(O77="","",IF(data_trka_je_rangirana=0,0,IF(OR(DO77="",DO77="NEMA"),0,1)))</f>
        <v/>
      </c>
      <c r="EF77" s="69" t="str">
        <f t="shared" si="74"/>
        <v/>
      </c>
      <c r="EG77" s="69" t="str">
        <f t="shared" si="75"/>
        <v/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/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/>
      </c>
      <c r="C78" s="27" t="s">
        <v>0</v>
      </c>
      <c r="D78" s="27" t="str">
        <f>IF(csv!F68="","",TRIM(csv!F68))</f>
        <v/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/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3">IF(E78="","","ok")</f>
        <v/>
      </c>
      <c r="P78" s="43"/>
      <c r="Q78" s="48" t="str">
        <f t="shared" ref="Q78:Q141" si="94">IF(B78="","",B78)</f>
        <v/>
      </c>
      <c r="R78" s="69" t="str">
        <f>IF(Q78="","",IF(COUNTIF(Q$12:Q77,Q78)=0,R77+1,R77))</f>
        <v/>
      </c>
      <c r="S78" s="69" t="str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69" t="str">
        <f t="shared" ref="T78:T141" si="96">IF(Q78="","",IFERROR(INDEX(natStaza_id,MATCH(Q78,natStaza_kategorija,0)),""))</f>
        <v/>
      </c>
      <c r="U78" s="62" t="str">
        <f t="shared" ref="U78:U141" si="97">IF(T78="","",INDEX(natStaza_naziv,MATCH(T78,natStaza_id,0)))</f>
        <v/>
      </c>
      <c r="V78" s="43" t="s">
        <v>0</v>
      </c>
      <c r="W78" s="209" t="str">
        <f t="shared" ref="W78:W141" si="98">IF(O78="","",INDEX(regKategorija_oznaka,MATCH(S78,regKategorija_id,0)))</f>
        <v/>
      </c>
      <c r="X78" s="259" t="str">
        <f t="shared" ref="X78:X141" si="99">IF(W78="","",INDEX(natKategorija_stazaKatId,MATCH(S78,natKategorija_katRegId,0)))</f>
        <v/>
      </c>
      <c r="Y78" s="210" t="str">
        <f t="shared" si="81"/>
        <v/>
      </c>
      <c r="Z78" s="43" t="s">
        <v>0</v>
      </c>
      <c r="AA78" s="48" t="str">
        <f t="shared" ref="AA78:AA141" si="100">IF(O78="","",M78)</f>
        <v/>
      </c>
      <c r="AB78" s="69" t="str">
        <f t="shared" ref="AB78:AB141" si="101">IF(AA78="","",IFERROR(INDEX(regDrzava_id,MATCH(AA78,regDrzava_oznaka,0)),"NEMA"))</f>
        <v/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/>
      </c>
      <c r="AK78" s="150" t="str">
        <f t="shared" ref="AK78:AK141" si="105">IF(AB78="","",IF(AB78="NEMA",AD78,AB78))</f>
        <v/>
      </c>
      <c r="AL78" s="43"/>
      <c r="AM78" s="48" t="str">
        <f t="shared" ref="AM78:AM141" si="106">IF(O78="","",D78)</f>
        <v/>
      </c>
      <c r="AN78" s="27" t="str">
        <f t="shared" ref="AN78:AN141" si="107">IF(O78="","",E78)</f>
        <v/>
      </c>
      <c r="AO78" s="69" t="str">
        <f t="shared" ref="AO78:AO141" si="108">IF(AN78="","",IFERROR(INDEX(regNatjecatelj_id,MATCH(AM78&amp;" – "&amp;AN78,regNatjecatelj_imePrezime,0)),"NEMA"))</f>
        <v/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/>
      </c>
      <c r="AR78" s="62" t="str">
        <f t="shared" ref="AR78:AR141" si="111">IF(O78="","",IF(OR(AP78="",AP78="NEMA"),AN78,INDEX(regNatjecatelj_prezime,MATCH(AP78,regNatjecatelj_id,0))))</f>
        <v/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/>
      </c>
      <c r="BI78" s="27" t="str">
        <f t="shared" ref="BI78:BI141" si="117">IF(O78="","",IF(BE78="",AR78,IF(BE78="NEMA",AY78,INDEX(regNatjecatelj_prezime,MATCH(BE78,regNatjecatelj_id,0)))))</f>
        <v/>
      </c>
      <c r="BJ78" s="69" t="str">
        <f t="shared" ref="BJ78:BJ141" si="118">IF(AND(AP78&lt;&gt;"",AP78&lt;&gt;"NEMA"),AP78,IF(BD78&lt;&gt;"",BD78,""))</f>
        <v/>
      </c>
      <c r="BK78" s="49" t="str">
        <f t="shared" ref="BK78:BK141" si="119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20">IF(O78="","",J78)</f>
        <v/>
      </c>
      <c r="BN78" s="27" t="str">
        <f t="shared" ref="BN78:BN141" si="121">IF(O78="","",K78)</f>
        <v/>
      </c>
      <c r="BO78" s="69" t="str">
        <f t="shared" ref="BO78:BO141" si="122">IF(BN78="","",IFERROR(INDEX(regKlub_id,MATCH(BN78,regKlub_naziv,0)),"NEMA"))</f>
        <v/>
      </c>
      <c r="BP78" s="69" t="str">
        <f t="shared" si="83"/>
        <v/>
      </c>
      <c r="BQ78" s="27" t="str">
        <f t="shared" si="84"/>
        <v/>
      </c>
      <c r="BR78" s="27" t="str" cm="1">
        <f t="array" ref="BR78">IFERROR(""&amp;INDEX(regNatjecatelj_klub,DI78),"")</f>
        <v/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/>
      </c>
      <c r="CP78" s="69" t="str">
        <f t="shared" ref="CP78:CP141" si="133">IF(H78="","",H78)</f>
        <v/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80"/>
        <v/>
      </c>
      <c r="CS78" s="150" t="str">
        <f t="shared" si="85"/>
        <v/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/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/>
      </c>
      <c r="DI78" s="49" t="str">
        <f t="shared" ref="DI78:DI141" si="140">IF(DH78="","",IFERROR(MATCH(DH78,regNatjecatelj_imePrezime,0),"NEMA"))</f>
        <v/>
      </c>
      <c r="DJ78" s="43" t="s">
        <v>0</v>
      </c>
      <c r="DK78" s="48" t="str">
        <f t="shared" ref="DK78:DK141" si="141">IF(O78="","",DH78 &amp; IF(CK78="",""," – " &amp; CK78))</f>
        <v/>
      </c>
      <c r="DL78" s="49" t="str">
        <f t="shared" ref="DL78:DL141" si="142">IF(DK78="","",IFERROR(MATCH(DK78,regNatjecatelj_imePrezimeKlub,0),"NEMA"))</f>
        <v/>
      </c>
      <c r="DM78" s="43" t="s">
        <v>0</v>
      </c>
      <c r="DN78" s="48" t="str">
        <f t="shared" ref="DN78:DN141" si="143">IF(O78="","",DK78 &amp; IF(W78="",""," – " &amp; W78))</f>
        <v/>
      </c>
      <c r="DO78" s="49" t="str">
        <f t="shared" ref="DO78:DO141" si="144">IF(DN78="","",IFERROR(MATCH(DN78,regNatjecatelj_imePrezimeKlubKategorija,0),"NEMA"))</f>
        <v/>
      </c>
      <c r="DP78" s="43" t="s">
        <v>0</v>
      </c>
      <c r="DQ78" s="54" t="str">
        <f t="shared" ref="DQ78:DQ141" si="145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6">IF(AN78="","",IF(BF78&lt;&gt;"","novo",IF(AP78="","imepre","imepre(ali)")))</f>
        <v/>
      </c>
      <c r="DU78" s="69" t="str">
        <f t="shared" si="89"/>
        <v/>
      </c>
      <c r="DV78" s="69" t="str">
        <f t="shared" ref="DV78:DV141" si="147">IF(AN78="","","kat"&amp;IF(AND(W78&lt;&gt;Q78,Q78&lt;&gt;"Open"),"(ali)",""))</f>
        <v/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50">IF(AQ78="","",X78)</f>
        <v/>
      </c>
      <c r="EB78" s="69" t="str">
        <f t="shared" ref="EB78:EB141" si="151">IF(DR78="","",DR78)</f>
        <v/>
      </c>
      <c r="EC78" s="69" t="str">
        <f t="shared" ref="EC78:EC141" si="152">IF(CR78="","",CR78)</f>
        <v/>
      </c>
      <c r="ED78" s="69" t="str">
        <f t="shared" ref="ED78:ED141" si="153">IF(CS78="","",IF(AND(EC78="",CS78=1),6,CS78))</f>
        <v/>
      </c>
      <c r="EE78" s="69" t="str">
        <f t="shared" si="90"/>
        <v/>
      </c>
      <c r="EF78" s="69" t="str">
        <f t="shared" ref="EF78:EF141" si="154">IF(DZ78="","",INDEX(regUparivanje_id,MATCH(DX78,regUparivanje_oznaka,0)))</f>
        <v/>
      </c>
      <c r="EG78" s="69" t="str">
        <f t="shared" ref="EG78:EG141" si="155">IF(CS78="","",CP78)</f>
        <v/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2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/>
      </c>
      <c r="C79" s="27" t="s">
        <v>0</v>
      </c>
      <c r="D79" s="27" t="str">
        <f>IF(csv!F69="","",TRIM(csv!F69))</f>
        <v/>
      </c>
      <c r="E79" s="27" t="str">
        <f>IF(csv!E69="","",TRIM(csv!E69))</f>
        <v/>
      </c>
      <c r="F79" s="27" t="s">
        <v>0</v>
      </c>
      <c r="G79" s="69" t="str">
        <f>IF(csv!M69="","",TRIM(csv!M69))</f>
        <v/>
      </c>
      <c r="H79" s="69" t="str">
        <f>IF(csv!N69="","",TRIM(csv!N69))</f>
        <v/>
      </c>
      <c r="I79" s="27" t="s">
        <v>0</v>
      </c>
      <c r="J79" s="27" t="str">
        <f>IF(csv!P69="","",TRIM(csv!P69))</f>
        <v/>
      </c>
      <c r="K79" s="27" t="str">
        <f>IF(csv!Q69="","",TRIM(csv!Q69))</f>
        <v/>
      </c>
      <c r="L79" s="27" t="s">
        <v>0</v>
      </c>
      <c r="M79" s="62" t="str">
        <f>IF(csv!R69="","",TRIM(csv!R69))</f>
        <v/>
      </c>
      <c r="N79" s="43" t="s">
        <v>0</v>
      </c>
      <c r="O79" s="224" t="str">
        <f t="shared" si="93"/>
        <v/>
      </c>
      <c r="P79" s="43"/>
      <c r="Q79" s="48" t="str">
        <f t="shared" si="94"/>
        <v/>
      </c>
      <c r="R79" s="69" t="str">
        <f>IF(Q79="","",IF(COUNTIF(Q$12:Q78,Q79)=0,R78+1,R78))</f>
        <v/>
      </c>
      <c r="S79" s="69" t="str">
        <f t="shared" si="95"/>
        <v/>
      </c>
      <c r="T79" s="69" t="str">
        <f t="shared" si="96"/>
        <v/>
      </c>
      <c r="U79" s="62" t="str">
        <f t="shared" si="97"/>
        <v/>
      </c>
      <c r="V79" s="43" t="s">
        <v>0</v>
      </c>
      <c r="W79" s="209" t="str">
        <f t="shared" si="98"/>
        <v/>
      </c>
      <c r="X79" s="259" t="str">
        <f t="shared" si="99"/>
        <v/>
      </c>
      <c r="Y79" s="210" t="str">
        <f t="shared" si="81"/>
        <v/>
      </c>
      <c r="Z79" s="43" t="s">
        <v>0</v>
      </c>
      <c r="AA79" s="48" t="str">
        <f t="shared" si="100"/>
        <v/>
      </c>
      <c r="AB79" s="69" t="str">
        <f t="shared" si="101"/>
        <v/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/>
      </c>
      <c r="AK79" s="150" t="str">
        <f t="shared" si="105"/>
        <v/>
      </c>
      <c r="AL79" s="43"/>
      <c r="AM79" s="48" t="str">
        <f t="shared" si="106"/>
        <v/>
      </c>
      <c r="AN79" s="27" t="str">
        <f t="shared" si="107"/>
        <v/>
      </c>
      <c r="AO79" s="69" t="str">
        <f t="shared" si="108"/>
        <v/>
      </c>
      <c r="AP79" s="69" t="str">
        <f t="shared" si="109"/>
        <v/>
      </c>
      <c r="AQ79" s="27" t="str">
        <f t="shared" si="110"/>
        <v/>
      </c>
      <c r="AR79" s="62" t="str">
        <f t="shared" si="111"/>
        <v/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/>
      </c>
      <c r="BI79" s="27" t="str">
        <f t="shared" si="117"/>
        <v/>
      </c>
      <c r="BJ79" s="69" t="str">
        <f t="shared" si="118"/>
        <v/>
      </c>
      <c r="BK79" s="49" t="str">
        <f t="shared" si="119"/>
        <v/>
      </c>
      <c r="BL79" s="43" t="s">
        <v>0</v>
      </c>
      <c r="BM79" s="48" t="str">
        <f t="shared" si="120"/>
        <v/>
      </c>
      <c r="BN79" s="27" t="str">
        <f t="shared" si="121"/>
        <v/>
      </c>
      <c r="BO79" s="69" t="str">
        <f t="shared" si="122"/>
        <v/>
      </c>
      <c r="BP79" s="69" t="str">
        <f t="shared" si="83"/>
        <v/>
      </c>
      <c r="BQ79" s="27" t="str">
        <f t="shared" si="84"/>
        <v/>
      </c>
      <c r="BR79" s="27" t="str" cm="1">
        <f t="array" ref="BR79">IFERROR(""&amp;INDEX(regNatjecatelj_klub,DI79),"")</f>
        <v/>
      </c>
      <c r="BS79" s="82" t="str">
        <f t="shared" si="123"/>
        <v/>
      </c>
      <c r="BT79" s="62" t="str">
        <f t="shared" si="124"/>
        <v/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/>
      </c>
      <c r="CL79" s="262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/>
      </c>
      <c r="CP79" s="69" t="str">
        <f t="shared" si="133"/>
        <v/>
      </c>
      <c r="CQ79" s="216" t="str">
        <f t="shared" si="134"/>
        <v/>
      </c>
      <c r="CR79" s="217" t="str">
        <f t="shared" si="80"/>
        <v/>
      </c>
      <c r="CS79" s="150" t="str">
        <f t="shared" si="85"/>
        <v/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/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/>
      </c>
      <c r="DI79" s="49" t="str">
        <f t="shared" si="140"/>
        <v/>
      </c>
      <c r="DJ79" s="43" t="s">
        <v>0</v>
      </c>
      <c r="DK79" s="48" t="str">
        <f t="shared" si="141"/>
        <v/>
      </c>
      <c r="DL79" s="49" t="str">
        <f t="shared" si="142"/>
        <v/>
      </c>
      <c r="DM79" s="43" t="s">
        <v>0</v>
      </c>
      <c r="DN79" s="48" t="str">
        <f t="shared" si="143"/>
        <v/>
      </c>
      <c r="DO79" s="49" t="str">
        <f t="shared" si="144"/>
        <v/>
      </c>
      <c r="DP79" s="43" t="s">
        <v>0</v>
      </c>
      <c r="DQ79" s="54" t="str">
        <f t="shared" si="145"/>
        <v/>
      </c>
      <c r="DR79" s="49" t="str" cm="1">
        <f t="array" ref="DR79">IF(DQ79&lt;&gt;"",INDEX(regNatjecatelj_id,DQ79,0),IF(BF79&lt;&gt;"",BF79,""))</f>
        <v/>
      </c>
      <c r="DS79" s="43" t="s">
        <v>0</v>
      </c>
      <c r="DT79" s="54" t="str">
        <f t="shared" si="146"/>
        <v/>
      </c>
      <c r="DU79" s="69" t="str">
        <f t="shared" si="89"/>
        <v/>
      </c>
      <c r="DV79" s="69" t="str">
        <f t="shared" si="147"/>
        <v/>
      </c>
      <c r="DW79" s="69" t="str">
        <f t="shared" si="148"/>
        <v/>
      </c>
      <c r="DX79" s="62" t="str">
        <f t="shared" si="149"/>
        <v/>
      </c>
      <c r="DY79" s="43" t="s">
        <v>0</v>
      </c>
      <c r="DZ79" s="54" t="str">
        <f>IF(AN79="","",MAX(DZ$12:DZ78)+1)</f>
        <v/>
      </c>
      <c r="EA79" s="69" t="str">
        <f t="shared" si="150"/>
        <v/>
      </c>
      <c r="EB79" s="69" t="str">
        <f t="shared" si="151"/>
        <v/>
      </c>
      <c r="EC79" s="69" t="str">
        <f t="shared" si="152"/>
        <v/>
      </c>
      <c r="ED79" s="69" t="str">
        <f t="shared" si="153"/>
        <v/>
      </c>
      <c r="EE79" s="69" t="str">
        <f t="shared" si="90"/>
        <v/>
      </c>
      <c r="EF79" s="69" t="str">
        <f t="shared" si="154"/>
        <v/>
      </c>
      <c r="EG79" s="69" t="str">
        <f t="shared" si="155"/>
        <v/>
      </c>
      <c r="EH79" s="69" t="str">
        <f t="shared" si="91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/>
      </c>
      <c r="EM79" s="43" t="s">
        <v>0</v>
      </c>
      <c r="EN79" s="16" t="str">
        <f t="shared" si="92"/>
        <v/>
      </c>
      <c r="EO79" s="43" t="s">
        <v>0</v>
      </c>
      <c r="EP79" s="167" t="str">
        <f t="shared" si="159"/>
        <v/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/>
      </c>
      <c r="C80" s="27" t="s">
        <v>0</v>
      </c>
      <c r="D80" s="27" t="str">
        <f>IF(csv!F70="","",TRIM(csv!F70))</f>
        <v/>
      </c>
      <c r="E80" s="27" t="str">
        <f>IF(csv!E70="","",TRIM(csv!E70))</f>
        <v/>
      </c>
      <c r="F80" s="27" t="s">
        <v>0</v>
      </c>
      <c r="G80" s="69" t="str">
        <f>IF(csv!M70="","",TRIM(csv!M70))</f>
        <v/>
      </c>
      <c r="H80" s="69" t="str">
        <f>IF(csv!N70="","",TRIM(csv!N70))</f>
        <v/>
      </c>
      <c r="I80" s="27" t="s">
        <v>0</v>
      </c>
      <c r="J80" s="27" t="str">
        <f>IF(csv!P70="","",TRIM(csv!P70))</f>
        <v/>
      </c>
      <c r="K80" s="27" t="str">
        <f>IF(csv!Q70="","",TRIM(csv!Q70))</f>
        <v/>
      </c>
      <c r="L80" s="27" t="s">
        <v>0</v>
      </c>
      <c r="M80" s="62" t="str">
        <f>IF(csv!R70="","",TRIM(csv!R70))</f>
        <v/>
      </c>
      <c r="N80" s="43" t="s">
        <v>0</v>
      </c>
      <c r="O80" s="224" t="str">
        <f t="shared" si="93"/>
        <v/>
      </c>
      <c r="P80" s="43"/>
      <c r="Q80" s="48" t="str">
        <f t="shared" si="94"/>
        <v/>
      </c>
      <c r="R80" s="69" t="str">
        <f>IF(Q80="","",IF(COUNTIF(Q$12:Q79,Q80)=0,R79+1,R79))</f>
        <v/>
      </c>
      <c r="S80" s="69" t="str">
        <f t="shared" si="95"/>
        <v/>
      </c>
      <c r="T80" s="69" t="str">
        <f t="shared" si="96"/>
        <v/>
      </c>
      <c r="U80" s="62" t="str">
        <f t="shared" si="97"/>
        <v/>
      </c>
      <c r="V80" s="43" t="s">
        <v>0</v>
      </c>
      <c r="W80" s="209" t="str">
        <f t="shared" si="98"/>
        <v/>
      </c>
      <c r="X80" s="259" t="str">
        <f t="shared" si="99"/>
        <v/>
      </c>
      <c r="Y80" s="210" t="str">
        <f t="shared" si="81"/>
        <v/>
      </c>
      <c r="Z80" s="43" t="s">
        <v>0</v>
      </c>
      <c r="AA80" s="48" t="str">
        <f t="shared" si="100"/>
        <v/>
      </c>
      <c r="AB80" s="69" t="str">
        <f t="shared" si="101"/>
        <v/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/>
      </c>
      <c r="AK80" s="150" t="str">
        <f t="shared" si="105"/>
        <v/>
      </c>
      <c r="AL80" s="43"/>
      <c r="AM80" s="48" t="str">
        <f t="shared" si="106"/>
        <v/>
      </c>
      <c r="AN80" s="27" t="str">
        <f t="shared" si="107"/>
        <v/>
      </c>
      <c r="AO80" s="69" t="str">
        <f t="shared" si="108"/>
        <v/>
      </c>
      <c r="AP80" s="69" t="str">
        <f t="shared" si="109"/>
        <v/>
      </c>
      <c r="AQ80" s="27" t="str">
        <f t="shared" si="110"/>
        <v/>
      </c>
      <c r="AR80" s="62" t="str">
        <f t="shared" si="111"/>
        <v/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/>
      </c>
      <c r="BI80" s="27" t="str">
        <f t="shared" si="117"/>
        <v/>
      </c>
      <c r="BJ80" s="69" t="str">
        <f t="shared" si="118"/>
        <v/>
      </c>
      <c r="BK80" s="49" t="str">
        <f t="shared" si="119"/>
        <v/>
      </c>
      <c r="BL80" s="43" t="s">
        <v>0</v>
      </c>
      <c r="BM80" s="48" t="str">
        <f t="shared" si="120"/>
        <v/>
      </c>
      <c r="BN80" s="27" t="str">
        <f t="shared" si="121"/>
        <v/>
      </c>
      <c r="BO80" s="69" t="str">
        <f t="shared" si="122"/>
        <v/>
      </c>
      <c r="BP80" s="69" t="str">
        <f t="shared" si="83"/>
        <v/>
      </c>
      <c r="BQ80" s="27" t="str">
        <f t="shared" si="84"/>
        <v/>
      </c>
      <c r="BR80" s="27" t="str" cm="1">
        <f t="array" ref="BR80">IFERROR(""&amp;INDEX(regNatjecatelj_klub,DI80),"")</f>
        <v/>
      </c>
      <c r="BS80" s="82" t="str">
        <f t="shared" si="123"/>
        <v/>
      </c>
      <c r="BT80" s="62" t="str">
        <f t="shared" si="124"/>
        <v/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/>
      </c>
      <c r="CL80" s="262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/>
      </c>
      <c r="CP80" s="69" t="str">
        <f t="shared" si="133"/>
        <v/>
      </c>
      <c r="CQ80" s="216" t="str">
        <f t="shared" si="134"/>
        <v/>
      </c>
      <c r="CR80" s="217" t="str">
        <f t="shared" si="80"/>
        <v/>
      </c>
      <c r="CS80" s="150" t="str">
        <f t="shared" si="85"/>
        <v/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/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/>
      </c>
      <c r="DI80" s="49" t="str">
        <f t="shared" si="140"/>
        <v/>
      </c>
      <c r="DJ80" s="43" t="s">
        <v>0</v>
      </c>
      <c r="DK80" s="48" t="str">
        <f t="shared" si="141"/>
        <v/>
      </c>
      <c r="DL80" s="49" t="str">
        <f t="shared" si="142"/>
        <v/>
      </c>
      <c r="DM80" s="43" t="s">
        <v>0</v>
      </c>
      <c r="DN80" s="48" t="str">
        <f t="shared" si="143"/>
        <v/>
      </c>
      <c r="DO80" s="49" t="str">
        <f t="shared" si="144"/>
        <v/>
      </c>
      <c r="DP80" s="43" t="s">
        <v>0</v>
      </c>
      <c r="DQ80" s="54" t="str">
        <f t="shared" si="145"/>
        <v/>
      </c>
      <c r="DR80" s="49" t="str" cm="1">
        <f t="array" ref="DR80">IF(DQ80&lt;&gt;"",INDEX(regNatjecatelj_id,DQ80,0),IF(BF80&lt;&gt;"",BF80,""))</f>
        <v/>
      </c>
      <c r="DS80" s="43" t="s">
        <v>0</v>
      </c>
      <c r="DT80" s="54" t="str">
        <f t="shared" si="146"/>
        <v/>
      </c>
      <c r="DU80" s="69" t="str">
        <f t="shared" si="89"/>
        <v/>
      </c>
      <c r="DV80" s="69" t="str">
        <f t="shared" si="147"/>
        <v/>
      </c>
      <c r="DW80" s="69" t="str">
        <f t="shared" si="148"/>
        <v/>
      </c>
      <c r="DX80" s="62" t="str">
        <f t="shared" si="149"/>
        <v/>
      </c>
      <c r="DY80" s="43" t="s">
        <v>0</v>
      </c>
      <c r="DZ80" s="54" t="str">
        <f>IF(AN80="","",MAX(DZ$12:DZ79)+1)</f>
        <v/>
      </c>
      <c r="EA80" s="69" t="str">
        <f t="shared" si="150"/>
        <v/>
      </c>
      <c r="EB80" s="69" t="str">
        <f t="shared" si="151"/>
        <v/>
      </c>
      <c r="EC80" s="69" t="str">
        <f t="shared" si="152"/>
        <v/>
      </c>
      <c r="ED80" s="69" t="str">
        <f t="shared" si="153"/>
        <v/>
      </c>
      <c r="EE80" s="69" t="str">
        <f t="shared" si="90"/>
        <v/>
      </c>
      <c r="EF80" s="69" t="str">
        <f t="shared" si="154"/>
        <v/>
      </c>
      <c r="EG80" s="69" t="str">
        <f t="shared" si="155"/>
        <v/>
      </c>
      <c r="EH80" s="69" t="str">
        <f t="shared" si="91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/>
      </c>
      <c r="EM80" s="43" t="s">
        <v>0</v>
      </c>
      <c r="EN80" s="16" t="str">
        <f t="shared" si="92"/>
        <v/>
      </c>
      <c r="EO80" s="43" t="s">
        <v>0</v>
      </c>
      <c r="EP80" s="167" t="str">
        <f t="shared" si="159"/>
        <v/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/>
      </c>
      <c r="C81" s="27" t="s">
        <v>0</v>
      </c>
      <c r="D81" s="27" t="str">
        <f>IF(csv!F71="","",TRIM(csv!F71))</f>
        <v/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/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3"/>
        <v/>
      </c>
      <c r="P81" s="43"/>
      <c r="Q81" s="48" t="str">
        <f t="shared" si="94"/>
        <v/>
      </c>
      <c r="R81" s="69" t="str">
        <f>IF(Q81="","",IF(COUNTIF(Q$12:Q80,Q81)=0,R80+1,R80))</f>
        <v/>
      </c>
      <c r="S81" s="69" t="str">
        <f t="shared" si="95"/>
        <v/>
      </c>
      <c r="T81" s="69" t="str">
        <f t="shared" si="96"/>
        <v/>
      </c>
      <c r="U81" s="62" t="str">
        <f t="shared" si="97"/>
        <v/>
      </c>
      <c r="V81" s="43" t="s">
        <v>0</v>
      </c>
      <c r="W81" s="209" t="str">
        <f t="shared" si="98"/>
        <v/>
      </c>
      <c r="X81" s="259" t="str">
        <f t="shared" si="99"/>
        <v/>
      </c>
      <c r="Y81" s="210" t="str">
        <f t="shared" si="81"/>
        <v/>
      </c>
      <c r="Z81" s="43" t="s">
        <v>0</v>
      </c>
      <c r="AA81" s="48" t="str">
        <f t="shared" si="100"/>
        <v/>
      </c>
      <c r="AB81" s="69" t="str">
        <f t="shared" si="101"/>
        <v/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/>
      </c>
      <c r="AK81" s="150" t="str">
        <f t="shared" si="105"/>
        <v/>
      </c>
      <c r="AL81" s="43"/>
      <c r="AM81" s="48" t="str">
        <f t="shared" si="106"/>
        <v/>
      </c>
      <c r="AN81" s="27" t="str">
        <f t="shared" si="107"/>
        <v/>
      </c>
      <c r="AO81" s="69" t="str">
        <f t="shared" si="108"/>
        <v/>
      </c>
      <c r="AP81" s="69" t="str">
        <f t="shared" si="109"/>
        <v/>
      </c>
      <c r="AQ81" s="27" t="str">
        <f t="shared" si="110"/>
        <v/>
      </c>
      <c r="AR81" s="62" t="str">
        <f t="shared" si="111"/>
        <v/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/>
      </c>
      <c r="BI81" s="27" t="str">
        <f t="shared" si="117"/>
        <v/>
      </c>
      <c r="BJ81" s="69" t="str">
        <f t="shared" si="118"/>
        <v/>
      </c>
      <c r="BK81" s="49" t="str">
        <f t="shared" si="119"/>
        <v/>
      </c>
      <c r="BL81" s="43" t="s">
        <v>0</v>
      </c>
      <c r="BM81" s="48" t="str">
        <f t="shared" si="120"/>
        <v/>
      </c>
      <c r="BN81" s="27" t="str">
        <f t="shared" si="121"/>
        <v/>
      </c>
      <c r="BO81" s="69" t="str">
        <f t="shared" si="122"/>
        <v/>
      </c>
      <c r="BP81" s="69" t="str">
        <f t="shared" si="83"/>
        <v/>
      </c>
      <c r="BQ81" s="27" t="str">
        <f t="shared" si="84"/>
        <v/>
      </c>
      <c r="BR81" s="27" t="str" cm="1">
        <f t="array" ref="BR81">IFERROR(""&amp;INDEX(regNatjecatelj_klub,DI81),"")</f>
        <v/>
      </c>
      <c r="BS81" s="82" t="str">
        <f t="shared" si="123"/>
        <v/>
      </c>
      <c r="BT81" s="62" t="str">
        <f t="shared" si="124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/>
      </c>
      <c r="CP81" s="69" t="str">
        <f t="shared" si="133"/>
        <v/>
      </c>
      <c r="CQ81" s="216" t="str">
        <f t="shared" si="134"/>
        <v/>
      </c>
      <c r="CR81" s="217" t="str">
        <f t="shared" si="80"/>
        <v/>
      </c>
      <c r="CS81" s="150" t="str">
        <f t="shared" si="85"/>
        <v/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/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/>
      </c>
      <c r="DI81" s="49" t="str">
        <f t="shared" si="140"/>
        <v/>
      </c>
      <c r="DJ81" s="43" t="s">
        <v>0</v>
      </c>
      <c r="DK81" s="48" t="str">
        <f t="shared" si="141"/>
        <v/>
      </c>
      <c r="DL81" s="49" t="str">
        <f t="shared" si="142"/>
        <v/>
      </c>
      <c r="DM81" s="43" t="s">
        <v>0</v>
      </c>
      <c r="DN81" s="48" t="str">
        <f t="shared" si="143"/>
        <v/>
      </c>
      <c r="DO81" s="49" t="str">
        <f t="shared" si="144"/>
        <v/>
      </c>
      <c r="DP81" s="43" t="s">
        <v>0</v>
      </c>
      <c r="DQ81" s="54" t="str">
        <f t="shared" si="145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6"/>
        <v/>
      </c>
      <c r="DU81" s="69" t="str">
        <f t="shared" si="89"/>
        <v/>
      </c>
      <c r="DV81" s="69" t="str">
        <f t="shared" si="147"/>
        <v/>
      </c>
      <c r="DW81" s="69" t="str">
        <f t="shared" si="148"/>
        <v/>
      </c>
      <c r="DX81" s="62" t="str">
        <f t="shared" si="149"/>
        <v/>
      </c>
      <c r="DY81" s="43" t="s">
        <v>0</v>
      </c>
      <c r="DZ81" s="54" t="str">
        <f>IF(AN81="","",MAX(DZ$12:DZ80)+1)</f>
        <v/>
      </c>
      <c r="EA81" s="69" t="str">
        <f t="shared" si="150"/>
        <v/>
      </c>
      <c r="EB81" s="69" t="str">
        <f t="shared" si="151"/>
        <v/>
      </c>
      <c r="EC81" s="69" t="str">
        <f t="shared" si="152"/>
        <v/>
      </c>
      <c r="ED81" s="69" t="str">
        <f t="shared" si="153"/>
        <v/>
      </c>
      <c r="EE81" s="69" t="str">
        <f t="shared" si="90"/>
        <v/>
      </c>
      <c r="EF81" s="69" t="str">
        <f t="shared" si="154"/>
        <v/>
      </c>
      <c r="EG81" s="69" t="str">
        <f t="shared" si="155"/>
        <v/>
      </c>
      <c r="EH81" s="69" t="str">
        <f t="shared" si="91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/>
      </c>
      <c r="EM81" s="43" t="s">
        <v>0</v>
      </c>
      <c r="EN81" s="16" t="str">
        <f t="shared" si="92"/>
        <v/>
      </c>
      <c r="EO81" s="43" t="s">
        <v>0</v>
      </c>
      <c r="EP81" s="167" t="str">
        <f t="shared" si="159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/>
      </c>
      <c r="C82" s="27" t="s">
        <v>0</v>
      </c>
      <c r="D82" s="27" t="str">
        <f>IF(csv!F72="","",TRIM(csv!F72))</f>
        <v/>
      </c>
      <c r="E82" s="27" t="str">
        <f>IF(csv!E72="","",TRIM(csv!E72))</f>
        <v/>
      </c>
      <c r="F82" s="27" t="s">
        <v>0</v>
      </c>
      <c r="G82" s="69" t="str">
        <f>IF(csv!M72="","",TRIM(csv!M72))</f>
        <v/>
      </c>
      <c r="H82" s="69" t="str">
        <f>IF(csv!N72="","",TRIM(csv!N72))</f>
        <v/>
      </c>
      <c r="I82" s="27" t="s">
        <v>0</v>
      </c>
      <c r="J82" s="27" t="str">
        <f>IF(csv!P72="","",TRIM(csv!P72))</f>
        <v/>
      </c>
      <c r="K82" s="27" t="str">
        <f>IF(csv!Q72="","",TRIM(csv!Q72))</f>
        <v/>
      </c>
      <c r="L82" s="27" t="s">
        <v>0</v>
      </c>
      <c r="M82" s="62" t="str">
        <f>IF(csv!R72="","",TRIM(csv!R72))</f>
        <v/>
      </c>
      <c r="N82" s="43" t="s">
        <v>0</v>
      </c>
      <c r="O82" s="224" t="str">
        <f t="shared" si="93"/>
        <v/>
      </c>
      <c r="P82" s="43"/>
      <c r="Q82" s="48" t="str">
        <f t="shared" si="94"/>
        <v/>
      </c>
      <c r="R82" s="69" t="str">
        <f>IF(Q82="","",IF(COUNTIF(Q$12:Q81,Q82)=0,R81+1,R81))</f>
        <v/>
      </c>
      <c r="S82" s="69" t="str">
        <f t="shared" si="95"/>
        <v/>
      </c>
      <c r="T82" s="69" t="str">
        <f t="shared" si="96"/>
        <v/>
      </c>
      <c r="U82" s="62" t="str">
        <f t="shared" si="97"/>
        <v/>
      </c>
      <c r="V82" s="43" t="s">
        <v>0</v>
      </c>
      <c r="W82" s="209" t="str">
        <f t="shared" si="98"/>
        <v/>
      </c>
      <c r="X82" s="259" t="str">
        <f t="shared" si="99"/>
        <v/>
      </c>
      <c r="Y82" s="210" t="str">
        <f t="shared" si="81"/>
        <v/>
      </c>
      <c r="Z82" s="43" t="s">
        <v>0</v>
      </c>
      <c r="AA82" s="48" t="str">
        <f t="shared" si="100"/>
        <v/>
      </c>
      <c r="AB82" s="69" t="str">
        <f t="shared" si="101"/>
        <v/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/>
      </c>
      <c r="AK82" s="150" t="str">
        <f t="shared" si="105"/>
        <v/>
      </c>
      <c r="AL82" s="43"/>
      <c r="AM82" s="48" t="str">
        <f t="shared" si="106"/>
        <v/>
      </c>
      <c r="AN82" s="27" t="str">
        <f t="shared" si="107"/>
        <v/>
      </c>
      <c r="AO82" s="69" t="str">
        <f t="shared" si="108"/>
        <v/>
      </c>
      <c r="AP82" s="69" t="str">
        <f t="shared" si="109"/>
        <v/>
      </c>
      <c r="AQ82" s="27" t="str">
        <f t="shared" si="110"/>
        <v/>
      </c>
      <c r="AR82" s="62" t="str">
        <f t="shared" si="111"/>
        <v/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/>
      </c>
      <c r="BI82" s="27" t="str">
        <f t="shared" si="117"/>
        <v/>
      </c>
      <c r="BJ82" s="69" t="str">
        <f t="shared" si="118"/>
        <v/>
      </c>
      <c r="BK82" s="49" t="str">
        <f t="shared" si="119"/>
        <v/>
      </c>
      <c r="BL82" s="43" t="s">
        <v>0</v>
      </c>
      <c r="BM82" s="48" t="str">
        <f t="shared" si="120"/>
        <v/>
      </c>
      <c r="BN82" s="27" t="str">
        <f t="shared" si="121"/>
        <v/>
      </c>
      <c r="BO82" s="69" t="str">
        <f t="shared" si="122"/>
        <v/>
      </c>
      <c r="BP82" s="69" t="str">
        <f t="shared" si="83"/>
        <v/>
      </c>
      <c r="BQ82" s="27" t="str">
        <f t="shared" si="84"/>
        <v/>
      </c>
      <c r="BR82" s="27" t="str" cm="1">
        <f t="array" ref="BR82">IFERROR(""&amp;INDEX(regNatjecatelj_klub,DI82),"")</f>
        <v/>
      </c>
      <c r="BS82" s="82" t="str">
        <f t="shared" si="123"/>
        <v/>
      </c>
      <c r="BT82" s="62" t="str">
        <f t="shared" si="124"/>
        <v/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/>
      </c>
      <c r="CL82" s="262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/>
      </c>
      <c r="CP82" s="69" t="str">
        <f t="shared" si="133"/>
        <v/>
      </c>
      <c r="CQ82" s="216" t="str">
        <f t="shared" si="134"/>
        <v/>
      </c>
      <c r="CR82" s="217" t="str">
        <f t="shared" si="80"/>
        <v/>
      </c>
      <c r="CS82" s="150" t="str">
        <f t="shared" si="85"/>
        <v/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/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/>
      </c>
      <c r="DI82" s="49" t="str">
        <f t="shared" si="140"/>
        <v/>
      </c>
      <c r="DJ82" s="43" t="s">
        <v>0</v>
      </c>
      <c r="DK82" s="48" t="str">
        <f t="shared" si="141"/>
        <v/>
      </c>
      <c r="DL82" s="49" t="str">
        <f t="shared" si="142"/>
        <v/>
      </c>
      <c r="DM82" s="43" t="s">
        <v>0</v>
      </c>
      <c r="DN82" s="48" t="str">
        <f t="shared" si="143"/>
        <v/>
      </c>
      <c r="DO82" s="49" t="str">
        <f t="shared" si="144"/>
        <v/>
      </c>
      <c r="DP82" s="43" t="s">
        <v>0</v>
      </c>
      <c r="DQ82" s="54" t="str">
        <f t="shared" si="145"/>
        <v/>
      </c>
      <c r="DR82" s="49" t="str" cm="1">
        <f t="array" ref="DR82">IF(DQ82&lt;&gt;"",INDEX(regNatjecatelj_id,DQ82,0),IF(BF82&lt;&gt;"",BF82,""))</f>
        <v/>
      </c>
      <c r="DS82" s="43" t="s">
        <v>0</v>
      </c>
      <c r="DT82" s="54" t="str">
        <f t="shared" si="146"/>
        <v/>
      </c>
      <c r="DU82" s="69" t="str">
        <f t="shared" si="89"/>
        <v/>
      </c>
      <c r="DV82" s="69" t="str">
        <f t="shared" si="147"/>
        <v/>
      </c>
      <c r="DW82" s="69" t="str">
        <f t="shared" si="148"/>
        <v/>
      </c>
      <c r="DX82" s="62" t="str">
        <f t="shared" si="149"/>
        <v/>
      </c>
      <c r="DY82" s="43" t="s">
        <v>0</v>
      </c>
      <c r="DZ82" s="54" t="str">
        <f>IF(AN82="","",MAX(DZ$12:DZ81)+1)</f>
        <v/>
      </c>
      <c r="EA82" s="69" t="str">
        <f t="shared" si="150"/>
        <v/>
      </c>
      <c r="EB82" s="69" t="str">
        <f t="shared" si="151"/>
        <v/>
      </c>
      <c r="EC82" s="69" t="str">
        <f t="shared" si="152"/>
        <v/>
      </c>
      <c r="ED82" s="69" t="str">
        <f t="shared" si="153"/>
        <v/>
      </c>
      <c r="EE82" s="69" t="str">
        <f t="shared" si="90"/>
        <v/>
      </c>
      <c r="EF82" s="69" t="str">
        <f t="shared" si="154"/>
        <v/>
      </c>
      <c r="EG82" s="69" t="str">
        <f t="shared" si="155"/>
        <v/>
      </c>
      <c r="EH82" s="69" t="str">
        <f t="shared" si="91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/>
      </c>
      <c r="EM82" s="43" t="s">
        <v>0</v>
      </c>
      <c r="EN82" s="16" t="str">
        <f t="shared" si="92"/>
        <v/>
      </c>
      <c r="EO82" s="43" t="s">
        <v>0</v>
      </c>
      <c r="EP82" s="167" t="str">
        <f t="shared" si="159"/>
        <v/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/>
      </c>
      <c r="C83" s="27" t="s">
        <v>0</v>
      </c>
      <c r="D83" s="27" t="str">
        <f>IF(csv!F73="","",TRIM(csv!F73))</f>
        <v/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/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3"/>
        <v/>
      </c>
      <c r="P83" s="43"/>
      <c r="Q83" s="48" t="str">
        <f t="shared" si="94"/>
        <v/>
      </c>
      <c r="R83" s="69" t="str">
        <f>IF(Q83="","",IF(COUNTIF(Q$12:Q82,Q83)=0,R82+1,R82))</f>
        <v/>
      </c>
      <c r="S83" s="69" t="str">
        <f t="shared" si="95"/>
        <v/>
      </c>
      <c r="T83" s="69" t="str">
        <f t="shared" si="96"/>
        <v/>
      </c>
      <c r="U83" s="62" t="str">
        <f t="shared" si="97"/>
        <v/>
      </c>
      <c r="V83" s="43" t="s">
        <v>0</v>
      </c>
      <c r="W83" s="209" t="str">
        <f t="shared" si="98"/>
        <v/>
      </c>
      <c r="X83" s="259" t="str">
        <f t="shared" si="99"/>
        <v/>
      </c>
      <c r="Y83" s="210" t="str">
        <f t="shared" si="81"/>
        <v/>
      </c>
      <c r="Z83" s="43" t="s">
        <v>0</v>
      </c>
      <c r="AA83" s="48" t="str">
        <f t="shared" si="100"/>
        <v/>
      </c>
      <c r="AB83" s="69" t="str">
        <f t="shared" si="101"/>
        <v/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/>
      </c>
      <c r="AK83" s="150" t="str">
        <f t="shared" si="105"/>
        <v/>
      </c>
      <c r="AL83" s="43"/>
      <c r="AM83" s="48" t="str">
        <f t="shared" si="106"/>
        <v/>
      </c>
      <c r="AN83" s="27" t="str">
        <f t="shared" si="107"/>
        <v/>
      </c>
      <c r="AO83" s="69" t="str">
        <f t="shared" si="108"/>
        <v/>
      </c>
      <c r="AP83" s="69" t="str">
        <f t="shared" si="109"/>
        <v/>
      </c>
      <c r="AQ83" s="27" t="str">
        <f t="shared" si="110"/>
        <v/>
      </c>
      <c r="AR83" s="62" t="str">
        <f t="shared" si="111"/>
        <v/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/>
      </c>
      <c r="BI83" s="27" t="str">
        <f t="shared" si="117"/>
        <v/>
      </c>
      <c r="BJ83" s="69" t="str">
        <f t="shared" si="118"/>
        <v/>
      </c>
      <c r="BK83" s="49" t="str">
        <f t="shared" si="119"/>
        <v/>
      </c>
      <c r="BL83" s="43" t="s">
        <v>0</v>
      </c>
      <c r="BM83" s="48" t="str">
        <f t="shared" si="120"/>
        <v/>
      </c>
      <c r="BN83" s="27" t="str">
        <f t="shared" si="121"/>
        <v/>
      </c>
      <c r="BO83" s="69" t="str">
        <f t="shared" si="122"/>
        <v/>
      </c>
      <c r="BP83" s="69" t="str">
        <f t="shared" si="83"/>
        <v/>
      </c>
      <c r="BQ83" s="27" t="str">
        <f t="shared" si="84"/>
        <v/>
      </c>
      <c r="BR83" s="27" t="str" cm="1">
        <f t="array" ref="BR83">IFERROR(""&amp;INDEX(regNatjecatelj_klub,DI83),"")</f>
        <v/>
      </c>
      <c r="BS83" s="82" t="str">
        <f t="shared" si="123"/>
        <v/>
      </c>
      <c r="BT83" s="62" t="str">
        <f t="shared" si="124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/>
      </c>
      <c r="CP83" s="69" t="str">
        <f t="shared" si="133"/>
        <v/>
      </c>
      <c r="CQ83" s="216" t="str">
        <f t="shared" si="134"/>
        <v/>
      </c>
      <c r="CR83" s="217" t="str">
        <f t="shared" si="80"/>
        <v/>
      </c>
      <c r="CS83" s="150" t="str">
        <f t="shared" si="85"/>
        <v/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/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/>
      </c>
      <c r="DI83" s="49" t="str">
        <f t="shared" si="140"/>
        <v/>
      </c>
      <c r="DJ83" s="43" t="s">
        <v>0</v>
      </c>
      <c r="DK83" s="48" t="str">
        <f t="shared" si="141"/>
        <v/>
      </c>
      <c r="DL83" s="49" t="str">
        <f t="shared" si="142"/>
        <v/>
      </c>
      <c r="DM83" s="43" t="s">
        <v>0</v>
      </c>
      <c r="DN83" s="48" t="str">
        <f t="shared" si="143"/>
        <v/>
      </c>
      <c r="DO83" s="49" t="str">
        <f t="shared" si="144"/>
        <v/>
      </c>
      <c r="DP83" s="43" t="s">
        <v>0</v>
      </c>
      <c r="DQ83" s="54" t="str">
        <f t="shared" si="145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6"/>
        <v/>
      </c>
      <c r="DU83" s="69" t="str">
        <f t="shared" si="89"/>
        <v/>
      </c>
      <c r="DV83" s="69" t="str">
        <f t="shared" si="147"/>
        <v/>
      </c>
      <c r="DW83" s="69" t="str">
        <f t="shared" si="148"/>
        <v/>
      </c>
      <c r="DX83" s="62" t="str">
        <f t="shared" si="149"/>
        <v/>
      </c>
      <c r="DY83" s="43" t="s">
        <v>0</v>
      </c>
      <c r="DZ83" s="54" t="str">
        <f>IF(AN83="","",MAX(DZ$12:DZ82)+1)</f>
        <v/>
      </c>
      <c r="EA83" s="69" t="str">
        <f t="shared" si="150"/>
        <v/>
      </c>
      <c r="EB83" s="69" t="str">
        <f t="shared" si="151"/>
        <v/>
      </c>
      <c r="EC83" s="69" t="str">
        <f t="shared" si="152"/>
        <v/>
      </c>
      <c r="ED83" s="69" t="str">
        <f t="shared" si="153"/>
        <v/>
      </c>
      <c r="EE83" s="69" t="str">
        <f t="shared" si="90"/>
        <v/>
      </c>
      <c r="EF83" s="69" t="str">
        <f t="shared" si="154"/>
        <v/>
      </c>
      <c r="EG83" s="69" t="str">
        <f t="shared" si="155"/>
        <v/>
      </c>
      <c r="EH83" s="69" t="str">
        <f t="shared" si="91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/>
      </c>
      <c r="EM83" s="43" t="s">
        <v>0</v>
      </c>
      <c r="EN83" s="16" t="str">
        <f t="shared" si="92"/>
        <v/>
      </c>
      <c r="EO83" s="43" t="s">
        <v>0</v>
      </c>
      <c r="EP83" s="167" t="str">
        <f t="shared" si="159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/>
      </c>
      <c r="C84" s="27" t="s">
        <v>0</v>
      </c>
      <c r="D84" s="27" t="str">
        <f>IF(csv!F74="","",TRIM(csv!F74))</f>
        <v/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/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3"/>
        <v/>
      </c>
      <c r="P84" s="43"/>
      <c r="Q84" s="48" t="str">
        <f t="shared" si="94"/>
        <v/>
      </c>
      <c r="R84" s="69" t="str">
        <f>IF(Q84="","",IF(COUNTIF(Q$12:Q83,Q84)=0,R83+1,R83))</f>
        <v/>
      </c>
      <c r="S84" s="69" t="str">
        <f t="shared" si="95"/>
        <v/>
      </c>
      <c r="T84" s="69" t="str">
        <f t="shared" si="96"/>
        <v/>
      </c>
      <c r="U84" s="62" t="str">
        <f t="shared" si="97"/>
        <v/>
      </c>
      <c r="V84" s="43" t="s">
        <v>0</v>
      </c>
      <c r="W84" s="209" t="str">
        <f t="shared" si="98"/>
        <v/>
      </c>
      <c r="X84" s="259" t="str">
        <f t="shared" si="99"/>
        <v/>
      </c>
      <c r="Y84" s="210" t="str">
        <f t="shared" si="81"/>
        <v/>
      </c>
      <c r="Z84" s="43" t="s">
        <v>0</v>
      </c>
      <c r="AA84" s="48" t="str">
        <f t="shared" si="100"/>
        <v/>
      </c>
      <c r="AB84" s="69" t="str">
        <f t="shared" si="101"/>
        <v/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/>
      </c>
      <c r="AK84" s="150" t="str">
        <f t="shared" si="105"/>
        <v/>
      </c>
      <c r="AL84" s="43"/>
      <c r="AM84" s="48" t="str">
        <f t="shared" si="106"/>
        <v/>
      </c>
      <c r="AN84" s="27" t="str">
        <f t="shared" si="107"/>
        <v/>
      </c>
      <c r="AO84" s="69" t="str">
        <f t="shared" si="108"/>
        <v/>
      </c>
      <c r="AP84" s="69" t="str">
        <f t="shared" si="109"/>
        <v/>
      </c>
      <c r="AQ84" s="27" t="str">
        <f t="shared" si="110"/>
        <v/>
      </c>
      <c r="AR84" s="62" t="str">
        <f t="shared" si="111"/>
        <v/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/>
      </c>
      <c r="BI84" s="27" t="str">
        <f t="shared" si="117"/>
        <v/>
      </c>
      <c r="BJ84" s="69" t="str">
        <f t="shared" si="118"/>
        <v/>
      </c>
      <c r="BK84" s="49" t="str">
        <f t="shared" si="119"/>
        <v/>
      </c>
      <c r="BL84" s="43" t="s">
        <v>0</v>
      </c>
      <c r="BM84" s="48" t="str">
        <f t="shared" si="120"/>
        <v/>
      </c>
      <c r="BN84" s="27" t="str">
        <f t="shared" si="121"/>
        <v/>
      </c>
      <c r="BO84" s="69" t="str">
        <f t="shared" si="122"/>
        <v/>
      </c>
      <c r="BP84" s="69" t="str">
        <f t="shared" si="83"/>
        <v/>
      </c>
      <c r="BQ84" s="27" t="str">
        <f t="shared" si="84"/>
        <v/>
      </c>
      <c r="BR84" s="27" t="str" cm="1">
        <f t="array" ref="BR84">IFERROR(""&amp;INDEX(regNatjecatelj_klub,DI84),"")</f>
        <v/>
      </c>
      <c r="BS84" s="82" t="str">
        <f t="shared" si="123"/>
        <v/>
      </c>
      <c r="BT84" s="62" t="str">
        <f t="shared" si="124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/>
      </c>
      <c r="CP84" s="69" t="str">
        <f t="shared" si="133"/>
        <v/>
      </c>
      <c r="CQ84" s="216" t="str">
        <f t="shared" si="134"/>
        <v/>
      </c>
      <c r="CR84" s="217" t="str">
        <f t="shared" si="80"/>
        <v/>
      </c>
      <c r="CS84" s="150" t="str">
        <f t="shared" si="85"/>
        <v/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/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/>
      </c>
      <c r="DI84" s="49" t="str">
        <f t="shared" si="140"/>
        <v/>
      </c>
      <c r="DJ84" s="43" t="s">
        <v>0</v>
      </c>
      <c r="DK84" s="48" t="str">
        <f t="shared" si="141"/>
        <v/>
      </c>
      <c r="DL84" s="49" t="str">
        <f t="shared" si="142"/>
        <v/>
      </c>
      <c r="DM84" s="43" t="s">
        <v>0</v>
      </c>
      <c r="DN84" s="48" t="str">
        <f t="shared" si="143"/>
        <v/>
      </c>
      <c r="DO84" s="49" t="str">
        <f t="shared" si="144"/>
        <v/>
      </c>
      <c r="DP84" s="43" t="s">
        <v>0</v>
      </c>
      <c r="DQ84" s="54" t="str">
        <f t="shared" si="145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6"/>
        <v/>
      </c>
      <c r="DU84" s="69" t="str">
        <f t="shared" si="89"/>
        <v/>
      </c>
      <c r="DV84" s="69" t="str">
        <f t="shared" si="147"/>
        <v/>
      </c>
      <c r="DW84" s="69" t="str">
        <f t="shared" si="148"/>
        <v/>
      </c>
      <c r="DX84" s="62" t="str">
        <f t="shared" si="149"/>
        <v/>
      </c>
      <c r="DY84" s="43" t="s">
        <v>0</v>
      </c>
      <c r="DZ84" s="54" t="str">
        <f>IF(AN84="","",MAX(DZ$12:DZ83)+1)</f>
        <v/>
      </c>
      <c r="EA84" s="69" t="str">
        <f t="shared" si="150"/>
        <v/>
      </c>
      <c r="EB84" s="69" t="str">
        <f t="shared" si="151"/>
        <v/>
      </c>
      <c r="EC84" s="69" t="str">
        <f t="shared" si="152"/>
        <v/>
      </c>
      <c r="ED84" s="69" t="str">
        <f t="shared" si="153"/>
        <v/>
      </c>
      <c r="EE84" s="69" t="str">
        <f t="shared" si="90"/>
        <v/>
      </c>
      <c r="EF84" s="69" t="str">
        <f t="shared" si="154"/>
        <v/>
      </c>
      <c r="EG84" s="69" t="str">
        <f t="shared" si="155"/>
        <v/>
      </c>
      <c r="EH84" s="69" t="str">
        <f t="shared" si="91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/>
      </c>
      <c r="EM84" s="43" t="s">
        <v>0</v>
      </c>
      <c r="EN84" s="16" t="str">
        <f t="shared" si="92"/>
        <v/>
      </c>
      <c r="EO84" s="43" t="s">
        <v>0</v>
      </c>
      <c r="EP84" s="167" t="str">
        <f t="shared" si="159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/>
      </c>
      <c r="C85" s="27" t="s">
        <v>0</v>
      </c>
      <c r="D85" s="27" t="str">
        <f>IF(csv!F75="","",TRIM(csv!F75))</f>
        <v/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/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3"/>
        <v/>
      </c>
      <c r="P85" s="43"/>
      <c r="Q85" s="48" t="str">
        <f t="shared" si="94"/>
        <v/>
      </c>
      <c r="R85" s="69" t="str">
        <f>IF(Q85="","",IF(COUNTIF(Q$12:Q84,Q85)=0,R84+1,R84))</f>
        <v/>
      </c>
      <c r="S85" s="69" t="str">
        <f t="shared" si="95"/>
        <v/>
      </c>
      <c r="T85" s="69" t="str">
        <f t="shared" si="96"/>
        <v/>
      </c>
      <c r="U85" s="62" t="str">
        <f t="shared" si="97"/>
        <v/>
      </c>
      <c r="V85" s="43" t="s">
        <v>0</v>
      </c>
      <c r="W85" s="209" t="str">
        <f t="shared" si="98"/>
        <v/>
      </c>
      <c r="X85" s="259" t="str">
        <f t="shared" si="99"/>
        <v/>
      </c>
      <c r="Y85" s="210" t="str">
        <f t="shared" si="81"/>
        <v/>
      </c>
      <c r="Z85" s="43" t="s">
        <v>0</v>
      </c>
      <c r="AA85" s="48" t="str">
        <f t="shared" si="100"/>
        <v/>
      </c>
      <c r="AB85" s="69" t="str">
        <f t="shared" si="101"/>
        <v/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/>
      </c>
      <c r="AK85" s="150" t="str">
        <f t="shared" si="105"/>
        <v/>
      </c>
      <c r="AL85" s="43"/>
      <c r="AM85" s="48" t="str">
        <f t="shared" si="106"/>
        <v/>
      </c>
      <c r="AN85" s="27" t="str">
        <f t="shared" si="107"/>
        <v/>
      </c>
      <c r="AO85" s="69" t="str">
        <f t="shared" si="108"/>
        <v/>
      </c>
      <c r="AP85" s="69" t="str">
        <f t="shared" si="109"/>
        <v/>
      </c>
      <c r="AQ85" s="27" t="str">
        <f t="shared" si="110"/>
        <v/>
      </c>
      <c r="AR85" s="62" t="str">
        <f t="shared" si="111"/>
        <v/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/>
      </c>
      <c r="BI85" s="27" t="str">
        <f t="shared" si="117"/>
        <v/>
      </c>
      <c r="BJ85" s="69" t="str">
        <f t="shared" si="118"/>
        <v/>
      </c>
      <c r="BK85" s="49" t="str">
        <f t="shared" si="119"/>
        <v/>
      </c>
      <c r="BL85" s="43" t="s">
        <v>0</v>
      </c>
      <c r="BM85" s="48" t="str">
        <f t="shared" si="120"/>
        <v/>
      </c>
      <c r="BN85" s="27" t="str">
        <f t="shared" si="121"/>
        <v/>
      </c>
      <c r="BO85" s="69" t="str">
        <f t="shared" si="122"/>
        <v/>
      </c>
      <c r="BP85" s="69" t="str">
        <f t="shared" si="83"/>
        <v/>
      </c>
      <c r="BQ85" s="27" t="str">
        <f t="shared" si="84"/>
        <v/>
      </c>
      <c r="BR85" s="27" t="str" cm="1">
        <f t="array" ref="BR85">IFERROR(""&amp;INDEX(regNatjecatelj_klub,DI85),"")</f>
        <v/>
      </c>
      <c r="BS85" s="82" t="str">
        <f t="shared" si="123"/>
        <v/>
      </c>
      <c r="BT85" s="62" t="str">
        <f t="shared" si="124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/>
      </c>
      <c r="CP85" s="69" t="str">
        <f t="shared" si="133"/>
        <v/>
      </c>
      <c r="CQ85" s="216" t="str">
        <f t="shared" si="134"/>
        <v/>
      </c>
      <c r="CR85" s="217" t="str">
        <f t="shared" si="80"/>
        <v/>
      </c>
      <c r="CS85" s="150" t="str">
        <f t="shared" si="85"/>
        <v/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/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/>
      </c>
      <c r="DI85" s="49" t="str">
        <f t="shared" si="140"/>
        <v/>
      </c>
      <c r="DJ85" s="43" t="s">
        <v>0</v>
      </c>
      <c r="DK85" s="48" t="str">
        <f t="shared" si="141"/>
        <v/>
      </c>
      <c r="DL85" s="49" t="str">
        <f t="shared" si="142"/>
        <v/>
      </c>
      <c r="DM85" s="43" t="s">
        <v>0</v>
      </c>
      <c r="DN85" s="48" t="str">
        <f t="shared" si="143"/>
        <v/>
      </c>
      <c r="DO85" s="49" t="str">
        <f t="shared" si="144"/>
        <v/>
      </c>
      <c r="DP85" s="43" t="s">
        <v>0</v>
      </c>
      <c r="DQ85" s="54" t="str">
        <f t="shared" si="145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6"/>
        <v/>
      </c>
      <c r="DU85" s="69" t="str">
        <f t="shared" si="89"/>
        <v/>
      </c>
      <c r="DV85" s="69" t="str">
        <f t="shared" si="147"/>
        <v/>
      </c>
      <c r="DW85" s="69" t="str">
        <f t="shared" si="148"/>
        <v/>
      </c>
      <c r="DX85" s="62" t="str">
        <f t="shared" si="149"/>
        <v/>
      </c>
      <c r="DY85" s="43" t="s">
        <v>0</v>
      </c>
      <c r="DZ85" s="54" t="str">
        <f>IF(AN85="","",MAX(DZ$12:DZ84)+1)</f>
        <v/>
      </c>
      <c r="EA85" s="69" t="str">
        <f t="shared" si="150"/>
        <v/>
      </c>
      <c r="EB85" s="69" t="str">
        <f t="shared" si="151"/>
        <v/>
      </c>
      <c r="EC85" s="69" t="str">
        <f t="shared" si="152"/>
        <v/>
      </c>
      <c r="ED85" s="69" t="str">
        <f t="shared" si="153"/>
        <v/>
      </c>
      <c r="EE85" s="69" t="str">
        <f t="shared" si="90"/>
        <v/>
      </c>
      <c r="EF85" s="69" t="str">
        <f t="shared" si="154"/>
        <v/>
      </c>
      <c r="EG85" s="69" t="str">
        <f t="shared" si="155"/>
        <v/>
      </c>
      <c r="EH85" s="69" t="str">
        <f t="shared" si="91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/>
      </c>
      <c r="EM85" s="43" t="s">
        <v>0</v>
      </c>
      <c r="EN85" s="16" t="str">
        <f t="shared" si="92"/>
        <v/>
      </c>
      <c r="EO85" s="43" t="s">
        <v>0</v>
      </c>
      <c r="EP85" s="167" t="str">
        <f t="shared" si="159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/>
      </c>
      <c r="C86" s="27" t="s">
        <v>0</v>
      </c>
      <c r="D86" s="27" t="str">
        <f>IF(csv!F76="","",TRIM(csv!F76))</f>
        <v/>
      </c>
      <c r="E86" s="27" t="str">
        <f>IF(csv!E76="","",TRIM(csv!E76))</f>
        <v/>
      </c>
      <c r="F86" s="27" t="s">
        <v>0</v>
      </c>
      <c r="G86" s="69" t="str">
        <f>IF(csv!M76="","",TRIM(csv!M76))</f>
        <v/>
      </c>
      <c r="H86" s="69" t="str">
        <f>IF(csv!N76="","",TRIM(csv!N76))</f>
        <v/>
      </c>
      <c r="I86" s="27" t="s">
        <v>0</v>
      </c>
      <c r="J86" s="27" t="str">
        <f>IF(csv!P76="","",TRIM(csv!P76))</f>
        <v/>
      </c>
      <c r="K86" s="27" t="str">
        <f>IF(csv!Q76="","",TRIM(csv!Q76))</f>
        <v/>
      </c>
      <c r="L86" s="27" t="s">
        <v>0</v>
      </c>
      <c r="M86" s="62" t="str">
        <f>IF(csv!R76="","",TRIM(csv!R76))</f>
        <v/>
      </c>
      <c r="N86" s="43" t="s">
        <v>0</v>
      </c>
      <c r="O86" s="224" t="str">
        <f t="shared" si="93"/>
        <v/>
      </c>
      <c r="P86" s="43"/>
      <c r="Q86" s="48" t="str">
        <f t="shared" si="94"/>
        <v/>
      </c>
      <c r="R86" s="69" t="str">
        <f>IF(Q86="","",IF(COUNTIF(Q$12:Q85,Q86)=0,R85+1,R85))</f>
        <v/>
      </c>
      <c r="S86" s="69" t="str">
        <f t="shared" si="95"/>
        <v/>
      </c>
      <c r="T86" s="69" t="str">
        <f t="shared" si="96"/>
        <v/>
      </c>
      <c r="U86" s="62" t="str">
        <f t="shared" si="97"/>
        <v/>
      </c>
      <c r="V86" s="43" t="s">
        <v>0</v>
      </c>
      <c r="W86" s="209" t="str">
        <f t="shared" si="98"/>
        <v/>
      </c>
      <c r="X86" s="259" t="str">
        <f t="shared" si="99"/>
        <v/>
      </c>
      <c r="Y86" s="210" t="str">
        <f t="shared" si="81"/>
        <v/>
      </c>
      <c r="Z86" s="43" t="s">
        <v>0</v>
      </c>
      <c r="AA86" s="48" t="str">
        <f t="shared" si="100"/>
        <v/>
      </c>
      <c r="AB86" s="69" t="str">
        <f t="shared" si="101"/>
        <v/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/>
      </c>
      <c r="AK86" s="150" t="str">
        <f t="shared" si="105"/>
        <v/>
      </c>
      <c r="AL86" s="43"/>
      <c r="AM86" s="48" t="str">
        <f t="shared" si="106"/>
        <v/>
      </c>
      <c r="AN86" s="27" t="str">
        <f t="shared" si="107"/>
        <v/>
      </c>
      <c r="AO86" s="69" t="str">
        <f t="shared" si="108"/>
        <v/>
      </c>
      <c r="AP86" s="69" t="str">
        <f t="shared" si="109"/>
        <v/>
      </c>
      <c r="AQ86" s="27" t="str">
        <f t="shared" si="110"/>
        <v/>
      </c>
      <c r="AR86" s="62" t="str">
        <f t="shared" si="111"/>
        <v/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/>
      </c>
      <c r="BI86" s="27" t="str">
        <f t="shared" si="117"/>
        <v/>
      </c>
      <c r="BJ86" s="69" t="str">
        <f t="shared" si="118"/>
        <v/>
      </c>
      <c r="BK86" s="49" t="str">
        <f t="shared" si="119"/>
        <v/>
      </c>
      <c r="BL86" s="43" t="s">
        <v>0</v>
      </c>
      <c r="BM86" s="48" t="str">
        <f t="shared" si="120"/>
        <v/>
      </c>
      <c r="BN86" s="27" t="str">
        <f t="shared" si="121"/>
        <v/>
      </c>
      <c r="BO86" s="69" t="str">
        <f t="shared" si="122"/>
        <v/>
      </c>
      <c r="BP86" s="69" t="str">
        <f t="shared" si="83"/>
        <v/>
      </c>
      <c r="BQ86" s="27" t="str">
        <f t="shared" si="84"/>
        <v/>
      </c>
      <c r="BR86" s="27" t="str" cm="1">
        <f t="array" ref="BR86">IFERROR(""&amp;INDEX(regNatjecatelj_klub,DI86),"")</f>
        <v/>
      </c>
      <c r="BS86" s="82" t="str">
        <f t="shared" si="123"/>
        <v/>
      </c>
      <c r="BT86" s="62" t="str">
        <f t="shared" si="124"/>
        <v/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/>
      </c>
      <c r="CL86" s="262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/>
      </c>
      <c r="CP86" s="69" t="str">
        <f t="shared" si="133"/>
        <v/>
      </c>
      <c r="CQ86" s="216" t="str">
        <f t="shared" si="134"/>
        <v/>
      </c>
      <c r="CR86" s="217" t="str">
        <f t="shared" si="80"/>
        <v/>
      </c>
      <c r="CS86" s="150" t="str">
        <f t="shared" si="85"/>
        <v/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/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/>
      </c>
      <c r="DI86" s="49" t="str">
        <f t="shared" si="140"/>
        <v/>
      </c>
      <c r="DJ86" s="43" t="s">
        <v>0</v>
      </c>
      <c r="DK86" s="48" t="str">
        <f t="shared" si="141"/>
        <v/>
      </c>
      <c r="DL86" s="49" t="str">
        <f t="shared" si="142"/>
        <v/>
      </c>
      <c r="DM86" s="43" t="s">
        <v>0</v>
      </c>
      <c r="DN86" s="48" t="str">
        <f t="shared" si="143"/>
        <v/>
      </c>
      <c r="DO86" s="49" t="str">
        <f t="shared" si="144"/>
        <v/>
      </c>
      <c r="DP86" s="43" t="s">
        <v>0</v>
      </c>
      <c r="DQ86" s="54" t="str">
        <f t="shared" si="145"/>
        <v/>
      </c>
      <c r="DR86" s="49" t="str" cm="1">
        <f t="array" ref="DR86">IF(DQ86&lt;&gt;"",INDEX(regNatjecatelj_id,DQ86,0),IF(BF86&lt;&gt;"",BF86,""))</f>
        <v/>
      </c>
      <c r="DS86" s="43" t="s">
        <v>0</v>
      </c>
      <c r="DT86" s="54" t="str">
        <f t="shared" si="146"/>
        <v/>
      </c>
      <c r="DU86" s="69" t="str">
        <f t="shared" si="89"/>
        <v/>
      </c>
      <c r="DV86" s="69" t="str">
        <f t="shared" si="147"/>
        <v/>
      </c>
      <c r="DW86" s="69" t="str">
        <f t="shared" si="148"/>
        <v/>
      </c>
      <c r="DX86" s="62" t="str">
        <f t="shared" si="149"/>
        <v/>
      </c>
      <c r="DY86" s="43" t="s">
        <v>0</v>
      </c>
      <c r="DZ86" s="54" t="str">
        <f>IF(AN86="","",MAX(DZ$12:DZ85)+1)</f>
        <v/>
      </c>
      <c r="EA86" s="69" t="str">
        <f t="shared" si="150"/>
        <v/>
      </c>
      <c r="EB86" s="69" t="str">
        <f t="shared" si="151"/>
        <v/>
      </c>
      <c r="EC86" s="69" t="str">
        <f t="shared" si="152"/>
        <v/>
      </c>
      <c r="ED86" s="69" t="str">
        <f t="shared" si="153"/>
        <v/>
      </c>
      <c r="EE86" s="69" t="str">
        <f t="shared" si="90"/>
        <v/>
      </c>
      <c r="EF86" s="69" t="str">
        <f t="shared" si="154"/>
        <v/>
      </c>
      <c r="EG86" s="69" t="str">
        <f t="shared" si="155"/>
        <v/>
      </c>
      <c r="EH86" s="69" t="str">
        <f t="shared" si="91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/>
      </c>
      <c r="EM86" s="43" t="s">
        <v>0</v>
      </c>
      <c r="EN86" s="16" t="str">
        <f t="shared" si="92"/>
        <v/>
      </c>
      <c r="EO86" s="43" t="s">
        <v>0</v>
      </c>
      <c r="EP86" s="167" t="str">
        <f t="shared" si="159"/>
        <v/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/>
      </c>
      <c r="C87" s="27" t="s">
        <v>0</v>
      </c>
      <c r="D87" s="27" t="str">
        <f>IF(csv!F77="","",TRIM(csv!F77))</f>
        <v/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/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3"/>
        <v/>
      </c>
      <c r="P87" s="43"/>
      <c r="Q87" s="48" t="str">
        <f t="shared" si="94"/>
        <v/>
      </c>
      <c r="R87" s="69" t="str">
        <f>IF(Q87="","",IF(COUNTIF(Q$12:Q86,Q87)=0,R86+1,R86))</f>
        <v/>
      </c>
      <c r="S87" s="69" t="str">
        <f t="shared" si="95"/>
        <v/>
      </c>
      <c r="T87" s="69" t="str">
        <f t="shared" si="96"/>
        <v/>
      </c>
      <c r="U87" s="62" t="str">
        <f t="shared" si="97"/>
        <v/>
      </c>
      <c r="V87" s="43" t="s">
        <v>0</v>
      </c>
      <c r="W87" s="209" t="str">
        <f t="shared" si="98"/>
        <v/>
      </c>
      <c r="X87" s="259" t="str">
        <f t="shared" si="99"/>
        <v/>
      </c>
      <c r="Y87" s="210" t="str">
        <f t="shared" si="81"/>
        <v/>
      </c>
      <c r="Z87" s="43" t="s">
        <v>0</v>
      </c>
      <c r="AA87" s="48" t="str">
        <f t="shared" si="100"/>
        <v/>
      </c>
      <c r="AB87" s="69" t="str">
        <f t="shared" si="101"/>
        <v/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/>
      </c>
      <c r="AK87" s="150" t="str">
        <f t="shared" si="105"/>
        <v/>
      </c>
      <c r="AL87" s="43"/>
      <c r="AM87" s="48" t="str">
        <f t="shared" si="106"/>
        <v/>
      </c>
      <c r="AN87" s="27" t="str">
        <f t="shared" si="107"/>
        <v/>
      </c>
      <c r="AO87" s="69" t="str">
        <f t="shared" si="108"/>
        <v/>
      </c>
      <c r="AP87" s="69" t="str">
        <f t="shared" si="109"/>
        <v/>
      </c>
      <c r="AQ87" s="27" t="str">
        <f t="shared" si="110"/>
        <v/>
      </c>
      <c r="AR87" s="62" t="str">
        <f t="shared" si="111"/>
        <v/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/>
      </c>
      <c r="BI87" s="27" t="str">
        <f t="shared" si="117"/>
        <v/>
      </c>
      <c r="BJ87" s="69" t="str">
        <f t="shared" si="118"/>
        <v/>
      </c>
      <c r="BK87" s="49" t="str">
        <f t="shared" si="119"/>
        <v/>
      </c>
      <c r="BL87" s="43" t="s">
        <v>0</v>
      </c>
      <c r="BM87" s="48" t="str">
        <f t="shared" si="120"/>
        <v/>
      </c>
      <c r="BN87" s="27" t="str">
        <f t="shared" si="121"/>
        <v/>
      </c>
      <c r="BO87" s="69" t="str">
        <f t="shared" si="122"/>
        <v/>
      </c>
      <c r="BP87" s="69" t="str">
        <f t="shared" si="83"/>
        <v/>
      </c>
      <c r="BQ87" s="27" t="str">
        <f t="shared" si="84"/>
        <v/>
      </c>
      <c r="BR87" s="27" t="str" cm="1">
        <f t="array" ref="BR87">IFERROR(""&amp;INDEX(regNatjecatelj_klub,DI87),"")</f>
        <v/>
      </c>
      <c r="BS87" s="82" t="str">
        <f t="shared" si="123"/>
        <v/>
      </c>
      <c r="BT87" s="62" t="str">
        <f t="shared" si="124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/>
      </c>
      <c r="CP87" s="69" t="str">
        <f t="shared" si="133"/>
        <v/>
      </c>
      <c r="CQ87" s="216" t="str">
        <f t="shared" si="134"/>
        <v/>
      </c>
      <c r="CR87" s="217" t="str">
        <f t="shared" si="80"/>
        <v/>
      </c>
      <c r="CS87" s="150" t="str">
        <f t="shared" si="85"/>
        <v/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/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/>
      </c>
      <c r="DI87" s="49" t="str">
        <f t="shared" si="140"/>
        <v/>
      </c>
      <c r="DJ87" s="43" t="s">
        <v>0</v>
      </c>
      <c r="DK87" s="48" t="str">
        <f t="shared" si="141"/>
        <v/>
      </c>
      <c r="DL87" s="49" t="str">
        <f t="shared" si="142"/>
        <v/>
      </c>
      <c r="DM87" s="43" t="s">
        <v>0</v>
      </c>
      <c r="DN87" s="48" t="str">
        <f t="shared" si="143"/>
        <v/>
      </c>
      <c r="DO87" s="49" t="str">
        <f t="shared" si="144"/>
        <v/>
      </c>
      <c r="DP87" s="43" t="s">
        <v>0</v>
      </c>
      <c r="DQ87" s="54" t="str">
        <f t="shared" si="145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6"/>
        <v/>
      </c>
      <c r="DU87" s="69" t="str">
        <f t="shared" si="89"/>
        <v/>
      </c>
      <c r="DV87" s="69" t="str">
        <f t="shared" si="147"/>
        <v/>
      </c>
      <c r="DW87" s="69" t="str">
        <f t="shared" si="148"/>
        <v/>
      </c>
      <c r="DX87" s="62" t="str">
        <f t="shared" si="149"/>
        <v/>
      </c>
      <c r="DY87" s="43" t="s">
        <v>0</v>
      </c>
      <c r="DZ87" s="54" t="str">
        <f>IF(AN87="","",MAX(DZ$12:DZ86)+1)</f>
        <v/>
      </c>
      <c r="EA87" s="69" t="str">
        <f t="shared" si="150"/>
        <v/>
      </c>
      <c r="EB87" s="69" t="str">
        <f t="shared" si="151"/>
        <v/>
      </c>
      <c r="EC87" s="69" t="str">
        <f t="shared" si="152"/>
        <v/>
      </c>
      <c r="ED87" s="69" t="str">
        <f t="shared" si="153"/>
        <v/>
      </c>
      <c r="EE87" s="69" t="str">
        <f t="shared" si="90"/>
        <v/>
      </c>
      <c r="EF87" s="69" t="str">
        <f t="shared" si="154"/>
        <v/>
      </c>
      <c r="EG87" s="69" t="str">
        <f t="shared" si="155"/>
        <v/>
      </c>
      <c r="EH87" s="69" t="str">
        <f t="shared" si="91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/>
      </c>
      <c r="EM87" s="43" t="s">
        <v>0</v>
      </c>
      <c r="EN87" s="16" t="str">
        <f t="shared" si="92"/>
        <v/>
      </c>
      <c r="EO87" s="43" t="s">
        <v>0</v>
      </c>
      <c r="EP87" s="167" t="str">
        <f t="shared" si="159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/>
      </c>
      <c r="C88" s="27" t="s">
        <v>0</v>
      </c>
      <c r="D88" s="27" t="str">
        <f>IF(csv!F78="","",TRIM(csv!F78))</f>
        <v/>
      </c>
      <c r="E88" s="27" t="str">
        <f>IF(csv!E78="","",TRIM(csv!E78))</f>
        <v/>
      </c>
      <c r="F88" s="27" t="s">
        <v>0</v>
      </c>
      <c r="G88" s="69" t="str">
        <f>IF(csv!M78="","",TRIM(csv!M78))</f>
        <v/>
      </c>
      <c r="H88" s="69" t="str">
        <f>IF(csv!N78="","",TRIM(csv!N78))</f>
        <v/>
      </c>
      <c r="I88" s="27" t="s">
        <v>0</v>
      </c>
      <c r="J88" s="27" t="str">
        <f>IF(csv!P78="","",TRIM(csv!P78))</f>
        <v/>
      </c>
      <c r="K88" s="27" t="str">
        <f>IF(csv!Q78="","",TRIM(csv!Q78))</f>
        <v/>
      </c>
      <c r="L88" s="27" t="s">
        <v>0</v>
      </c>
      <c r="M88" s="62" t="str">
        <f>IF(csv!R78="","",TRIM(csv!R78))</f>
        <v/>
      </c>
      <c r="N88" s="43" t="s">
        <v>0</v>
      </c>
      <c r="O88" s="224" t="str">
        <f t="shared" si="93"/>
        <v/>
      </c>
      <c r="P88" s="43"/>
      <c r="Q88" s="48" t="str">
        <f t="shared" si="94"/>
        <v/>
      </c>
      <c r="R88" s="69" t="str">
        <f>IF(Q88="","",IF(COUNTIF(Q$12:Q87,Q88)=0,R87+1,R87))</f>
        <v/>
      </c>
      <c r="S88" s="69" t="str">
        <f t="shared" si="95"/>
        <v/>
      </c>
      <c r="T88" s="69" t="str">
        <f t="shared" si="96"/>
        <v/>
      </c>
      <c r="U88" s="62" t="str">
        <f t="shared" si="97"/>
        <v/>
      </c>
      <c r="V88" s="43" t="s">
        <v>0</v>
      </c>
      <c r="W88" s="209" t="str">
        <f t="shared" si="98"/>
        <v/>
      </c>
      <c r="X88" s="259" t="str">
        <f t="shared" si="99"/>
        <v/>
      </c>
      <c r="Y88" s="210" t="str">
        <f t="shared" si="81"/>
        <v/>
      </c>
      <c r="Z88" s="43" t="s">
        <v>0</v>
      </c>
      <c r="AA88" s="48" t="str">
        <f t="shared" si="100"/>
        <v/>
      </c>
      <c r="AB88" s="69" t="str">
        <f t="shared" si="101"/>
        <v/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/>
      </c>
      <c r="AK88" s="150" t="str">
        <f t="shared" si="105"/>
        <v/>
      </c>
      <c r="AL88" s="43"/>
      <c r="AM88" s="48" t="str">
        <f t="shared" si="106"/>
        <v/>
      </c>
      <c r="AN88" s="27" t="str">
        <f t="shared" si="107"/>
        <v/>
      </c>
      <c r="AO88" s="69" t="str">
        <f t="shared" si="108"/>
        <v/>
      </c>
      <c r="AP88" s="69" t="str">
        <f t="shared" si="109"/>
        <v/>
      </c>
      <c r="AQ88" s="27" t="str">
        <f t="shared" si="110"/>
        <v/>
      </c>
      <c r="AR88" s="62" t="str">
        <f t="shared" si="111"/>
        <v/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/>
      </c>
      <c r="BI88" s="27" t="str">
        <f t="shared" si="117"/>
        <v/>
      </c>
      <c r="BJ88" s="69" t="str">
        <f t="shared" si="118"/>
        <v/>
      </c>
      <c r="BK88" s="49" t="str">
        <f t="shared" si="119"/>
        <v/>
      </c>
      <c r="BL88" s="43" t="s">
        <v>0</v>
      </c>
      <c r="BM88" s="48" t="str">
        <f t="shared" si="120"/>
        <v/>
      </c>
      <c r="BN88" s="27" t="str">
        <f t="shared" si="121"/>
        <v/>
      </c>
      <c r="BO88" s="69" t="str">
        <f t="shared" si="122"/>
        <v/>
      </c>
      <c r="BP88" s="69" t="str">
        <f t="shared" si="83"/>
        <v/>
      </c>
      <c r="BQ88" s="27" t="str">
        <f t="shared" si="84"/>
        <v/>
      </c>
      <c r="BR88" s="27" t="str" cm="1">
        <f t="array" ref="BR88">IFERROR(""&amp;INDEX(regNatjecatelj_klub,DI88),"")</f>
        <v/>
      </c>
      <c r="BS88" s="82" t="str">
        <f t="shared" si="123"/>
        <v/>
      </c>
      <c r="BT88" s="62" t="str">
        <f t="shared" si="124"/>
        <v/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/>
      </c>
      <c r="CL88" s="262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/>
      </c>
      <c r="CP88" s="69" t="str">
        <f t="shared" si="133"/>
        <v/>
      </c>
      <c r="CQ88" s="216" t="str">
        <f t="shared" si="134"/>
        <v/>
      </c>
      <c r="CR88" s="217" t="str">
        <f t="shared" si="80"/>
        <v/>
      </c>
      <c r="CS88" s="150" t="str">
        <f t="shared" si="85"/>
        <v/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/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/>
      </c>
      <c r="DI88" s="49" t="str">
        <f t="shared" si="140"/>
        <v/>
      </c>
      <c r="DJ88" s="43" t="s">
        <v>0</v>
      </c>
      <c r="DK88" s="48" t="str">
        <f t="shared" si="141"/>
        <v/>
      </c>
      <c r="DL88" s="49" t="str">
        <f t="shared" si="142"/>
        <v/>
      </c>
      <c r="DM88" s="43" t="s">
        <v>0</v>
      </c>
      <c r="DN88" s="48" t="str">
        <f t="shared" si="143"/>
        <v/>
      </c>
      <c r="DO88" s="49" t="str">
        <f t="shared" si="144"/>
        <v/>
      </c>
      <c r="DP88" s="43" t="s">
        <v>0</v>
      </c>
      <c r="DQ88" s="54" t="str">
        <f t="shared" si="145"/>
        <v/>
      </c>
      <c r="DR88" s="49" t="str" cm="1">
        <f t="array" ref="DR88">IF(DQ88&lt;&gt;"",INDEX(regNatjecatelj_id,DQ88,0),IF(BF88&lt;&gt;"",BF88,""))</f>
        <v/>
      </c>
      <c r="DS88" s="43" t="s">
        <v>0</v>
      </c>
      <c r="DT88" s="54" t="str">
        <f t="shared" si="146"/>
        <v/>
      </c>
      <c r="DU88" s="69" t="str">
        <f t="shared" si="89"/>
        <v/>
      </c>
      <c r="DV88" s="69" t="str">
        <f t="shared" si="147"/>
        <v/>
      </c>
      <c r="DW88" s="69" t="str">
        <f t="shared" si="148"/>
        <v/>
      </c>
      <c r="DX88" s="62" t="str">
        <f t="shared" si="149"/>
        <v/>
      </c>
      <c r="DY88" s="43" t="s">
        <v>0</v>
      </c>
      <c r="DZ88" s="54" t="str">
        <f>IF(AN88="","",MAX(DZ$12:DZ87)+1)</f>
        <v/>
      </c>
      <c r="EA88" s="69" t="str">
        <f t="shared" si="150"/>
        <v/>
      </c>
      <c r="EB88" s="69" t="str">
        <f t="shared" si="151"/>
        <v/>
      </c>
      <c r="EC88" s="69" t="str">
        <f t="shared" si="152"/>
        <v/>
      </c>
      <c r="ED88" s="69" t="str">
        <f t="shared" si="153"/>
        <v/>
      </c>
      <c r="EE88" s="69" t="str">
        <f t="shared" si="90"/>
        <v/>
      </c>
      <c r="EF88" s="69" t="str">
        <f t="shared" si="154"/>
        <v/>
      </c>
      <c r="EG88" s="69" t="str">
        <f t="shared" si="155"/>
        <v/>
      </c>
      <c r="EH88" s="69" t="str">
        <f t="shared" si="91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/>
      </c>
      <c r="EM88" s="43" t="s">
        <v>0</v>
      </c>
      <c r="EN88" s="16" t="str">
        <f t="shared" si="92"/>
        <v/>
      </c>
      <c r="EO88" s="43" t="s">
        <v>0</v>
      </c>
      <c r="EP88" s="167" t="str">
        <f t="shared" si="159"/>
        <v/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/>
      </c>
      <c r="C89" s="27" t="s">
        <v>0</v>
      </c>
      <c r="D89" s="27" t="str">
        <f>IF(csv!F79="","",TRIM(csv!F79))</f>
        <v/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/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3"/>
        <v/>
      </c>
      <c r="P89" s="43"/>
      <c r="Q89" s="48" t="str">
        <f t="shared" si="94"/>
        <v/>
      </c>
      <c r="R89" s="69" t="str">
        <f>IF(Q89="","",IF(COUNTIF(Q$12:Q88,Q89)=0,R88+1,R88))</f>
        <v/>
      </c>
      <c r="S89" s="69" t="str">
        <f t="shared" si="95"/>
        <v/>
      </c>
      <c r="T89" s="69" t="str">
        <f t="shared" si="96"/>
        <v/>
      </c>
      <c r="U89" s="62" t="str">
        <f t="shared" si="97"/>
        <v/>
      </c>
      <c r="V89" s="43" t="s">
        <v>0</v>
      </c>
      <c r="W89" s="209" t="str">
        <f t="shared" si="98"/>
        <v/>
      </c>
      <c r="X89" s="259" t="str">
        <f t="shared" si="99"/>
        <v/>
      </c>
      <c r="Y89" s="210" t="str">
        <f t="shared" si="81"/>
        <v/>
      </c>
      <c r="Z89" s="43" t="s">
        <v>0</v>
      </c>
      <c r="AA89" s="48" t="str">
        <f t="shared" si="100"/>
        <v/>
      </c>
      <c r="AB89" s="69" t="str">
        <f t="shared" si="101"/>
        <v/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/>
      </c>
      <c r="AK89" s="150" t="str">
        <f t="shared" si="105"/>
        <v/>
      </c>
      <c r="AL89" s="43"/>
      <c r="AM89" s="48" t="str">
        <f t="shared" si="106"/>
        <v/>
      </c>
      <c r="AN89" s="27" t="str">
        <f t="shared" si="107"/>
        <v/>
      </c>
      <c r="AO89" s="69" t="str">
        <f t="shared" si="108"/>
        <v/>
      </c>
      <c r="AP89" s="69" t="str">
        <f t="shared" si="109"/>
        <v/>
      </c>
      <c r="AQ89" s="27" t="str">
        <f t="shared" si="110"/>
        <v/>
      </c>
      <c r="AR89" s="62" t="str">
        <f t="shared" si="111"/>
        <v/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/>
      </c>
      <c r="BI89" s="27" t="str">
        <f t="shared" si="117"/>
        <v/>
      </c>
      <c r="BJ89" s="69" t="str">
        <f t="shared" si="118"/>
        <v/>
      </c>
      <c r="BK89" s="49" t="str">
        <f t="shared" si="119"/>
        <v/>
      </c>
      <c r="BL89" s="43" t="s">
        <v>0</v>
      </c>
      <c r="BM89" s="48" t="str">
        <f t="shared" si="120"/>
        <v/>
      </c>
      <c r="BN89" s="27" t="str">
        <f t="shared" si="121"/>
        <v/>
      </c>
      <c r="BO89" s="69" t="str">
        <f t="shared" si="122"/>
        <v/>
      </c>
      <c r="BP89" s="69" t="str">
        <f t="shared" si="83"/>
        <v/>
      </c>
      <c r="BQ89" s="27" t="str">
        <f t="shared" si="84"/>
        <v/>
      </c>
      <c r="BR89" s="27" t="str" cm="1">
        <f t="array" ref="BR89">IFERROR(""&amp;INDEX(regNatjecatelj_klub,DI89),"")</f>
        <v/>
      </c>
      <c r="BS89" s="82" t="str">
        <f t="shared" si="123"/>
        <v/>
      </c>
      <c r="BT89" s="62" t="str">
        <f t="shared" si="124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/>
      </c>
      <c r="CP89" s="69" t="str">
        <f t="shared" si="133"/>
        <v/>
      </c>
      <c r="CQ89" s="216" t="str">
        <f t="shared" si="134"/>
        <v/>
      </c>
      <c r="CR89" s="217" t="str">
        <f t="shared" si="80"/>
        <v/>
      </c>
      <c r="CS89" s="150" t="str">
        <f t="shared" si="85"/>
        <v/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/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/>
      </c>
      <c r="DI89" s="49" t="str">
        <f t="shared" si="140"/>
        <v/>
      </c>
      <c r="DJ89" s="43" t="s">
        <v>0</v>
      </c>
      <c r="DK89" s="48" t="str">
        <f t="shared" si="141"/>
        <v/>
      </c>
      <c r="DL89" s="49" t="str">
        <f t="shared" si="142"/>
        <v/>
      </c>
      <c r="DM89" s="43" t="s">
        <v>0</v>
      </c>
      <c r="DN89" s="48" t="str">
        <f t="shared" si="143"/>
        <v/>
      </c>
      <c r="DO89" s="49" t="str">
        <f t="shared" si="144"/>
        <v/>
      </c>
      <c r="DP89" s="43" t="s">
        <v>0</v>
      </c>
      <c r="DQ89" s="54" t="str">
        <f t="shared" si="145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6"/>
        <v/>
      </c>
      <c r="DU89" s="69" t="str">
        <f t="shared" si="89"/>
        <v/>
      </c>
      <c r="DV89" s="69" t="str">
        <f t="shared" si="147"/>
        <v/>
      </c>
      <c r="DW89" s="69" t="str">
        <f t="shared" si="148"/>
        <v/>
      </c>
      <c r="DX89" s="62" t="str">
        <f t="shared" si="149"/>
        <v/>
      </c>
      <c r="DY89" s="43" t="s">
        <v>0</v>
      </c>
      <c r="DZ89" s="54" t="str">
        <f>IF(AN89="","",MAX(DZ$12:DZ88)+1)</f>
        <v/>
      </c>
      <c r="EA89" s="69" t="str">
        <f t="shared" si="150"/>
        <v/>
      </c>
      <c r="EB89" s="69" t="str">
        <f t="shared" si="151"/>
        <v/>
      </c>
      <c r="EC89" s="69" t="str">
        <f t="shared" si="152"/>
        <v/>
      </c>
      <c r="ED89" s="69" t="str">
        <f t="shared" si="153"/>
        <v/>
      </c>
      <c r="EE89" s="69" t="str">
        <f t="shared" si="90"/>
        <v/>
      </c>
      <c r="EF89" s="69" t="str">
        <f t="shared" si="154"/>
        <v/>
      </c>
      <c r="EG89" s="69" t="str">
        <f t="shared" si="155"/>
        <v/>
      </c>
      <c r="EH89" s="69" t="str">
        <f t="shared" si="91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/>
      </c>
      <c r="EM89" s="43" t="s">
        <v>0</v>
      </c>
      <c r="EN89" s="16" t="str">
        <f t="shared" si="92"/>
        <v/>
      </c>
      <c r="EO89" s="43" t="s">
        <v>0</v>
      </c>
      <c r="EP89" s="167" t="str">
        <f t="shared" si="159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/>
      </c>
      <c r="C90" s="27" t="s">
        <v>0</v>
      </c>
      <c r="D90" s="27" t="str">
        <f>IF(csv!F80="","",TRIM(csv!F80))</f>
        <v/>
      </c>
      <c r="E90" s="27" t="str">
        <f>IF(csv!E80="","",TRIM(csv!E80))</f>
        <v/>
      </c>
      <c r="F90" s="27" t="s">
        <v>0</v>
      </c>
      <c r="G90" s="69" t="str">
        <f>IF(csv!M80="","",TRIM(csv!M80))</f>
        <v/>
      </c>
      <c r="H90" s="69" t="str">
        <f>IF(csv!N80="","",TRIM(csv!N80))</f>
        <v/>
      </c>
      <c r="I90" s="27" t="s">
        <v>0</v>
      </c>
      <c r="J90" s="27" t="str">
        <f>IF(csv!P80="","",TRIM(csv!P80))</f>
        <v/>
      </c>
      <c r="K90" s="27" t="str">
        <f>IF(csv!Q80="","",TRIM(csv!Q80))</f>
        <v/>
      </c>
      <c r="L90" s="27" t="s">
        <v>0</v>
      </c>
      <c r="M90" s="62" t="str">
        <f>IF(csv!R80="","",TRIM(csv!R80))</f>
        <v/>
      </c>
      <c r="N90" s="43" t="s">
        <v>0</v>
      </c>
      <c r="O90" s="224" t="str">
        <f t="shared" si="93"/>
        <v/>
      </c>
      <c r="P90" s="43"/>
      <c r="Q90" s="48" t="str">
        <f t="shared" si="94"/>
        <v/>
      </c>
      <c r="R90" s="69" t="str">
        <f>IF(Q90="","",IF(COUNTIF(Q$12:Q89,Q90)=0,R89+1,R89))</f>
        <v/>
      </c>
      <c r="S90" s="69" t="str">
        <f t="shared" si="95"/>
        <v/>
      </c>
      <c r="T90" s="69" t="str">
        <f t="shared" si="96"/>
        <v/>
      </c>
      <c r="U90" s="62" t="str">
        <f t="shared" si="97"/>
        <v/>
      </c>
      <c r="V90" s="43" t="s">
        <v>0</v>
      </c>
      <c r="W90" s="209" t="str">
        <f t="shared" si="98"/>
        <v/>
      </c>
      <c r="X90" s="259" t="str">
        <f t="shared" si="99"/>
        <v/>
      </c>
      <c r="Y90" s="210" t="str">
        <f t="shared" si="81"/>
        <v/>
      </c>
      <c r="Z90" s="43" t="s">
        <v>0</v>
      </c>
      <c r="AA90" s="48" t="str">
        <f t="shared" si="100"/>
        <v/>
      </c>
      <c r="AB90" s="69" t="str">
        <f t="shared" si="101"/>
        <v/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/>
      </c>
      <c r="AK90" s="150" t="str">
        <f t="shared" si="105"/>
        <v/>
      </c>
      <c r="AL90" s="43"/>
      <c r="AM90" s="48" t="str">
        <f t="shared" si="106"/>
        <v/>
      </c>
      <c r="AN90" s="27" t="str">
        <f t="shared" si="107"/>
        <v/>
      </c>
      <c r="AO90" s="69" t="str">
        <f t="shared" si="108"/>
        <v/>
      </c>
      <c r="AP90" s="69" t="str">
        <f t="shared" si="109"/>
        <v/>
      </c>
      <c r="AQ90" s="27" t="str">
        <f t="shared" si="110"/>
        <v/>
      </c>
      <c r="AR90" s="62" t="str">
        <f t="shared" si="111"/>
        <v/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/>
      </c>
      <c r="BI90" s="27" t="str">
        <f t="shared" si="117"/>
        <v/>
      </c>
      <c r="BJ90" s="69" t="str">
        <f t="shared" si="118"/>
        <v/>
      </c>
      <c r="BK90" s="49" t="str">
        <f t="shared" si="119"/>
        <v/>
      </c>
      <c r="BL90" s="43" t="s">
        <v>0</v>
      </c>
      <c r="BM90" s="48" t="str">
        <f t="shared" si="120"/>
        <v/>
      </c>
      <c r="BN90" s="27" t="str">
        <f t="shared" si="121"/>
        <v/>
      </c>
      <c r="BO90" s="69" t="str">
        <f t="shared" si="122"/>
        <v/>
      </c>
      <c r="BP90" s="69" t="str">
        <f t="shared" si="83"/>
        <v/>
      </c>
      <c r="BQ90" s="27" t="str">
        <f t="shared" si="84"/>
        <v/>
      </c>
      <c r="BR90" s="27" t="str" cm="1">
        <f t="array" ref="BR90">IFERROR(""&amp;INDEX(regNatjecatelj_klub,DI90),"")</f>
        <v/>
      </c>
      <c r="BS90" s="82" t="str">
        <f t="shared" si="123"/>
        <v/>
      </c>
      <c r="BT90" s="62" t="str">
        <f t="shared" si="124"/>
        <v/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/>
      </c>
      <c r="CL90" s="262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/>
      </c>
      <c r="CP90" s="69" t="str">
        <f t="shared" si="133"/>
        <v/>
      </c>
      <c r="CQ90" s="216" t="str">
        <f t="shared" si="134"/>
        <v/>
      </c>
      <c r="CR90" s="217" t="str">
        <f t="shared" si="80"/>
        <v/>
      </c>
      <c r="CS90" s="150" t="str">
        <f t="shared" si="85"/>
        <v/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/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/>
      </c>
      <c r="DI90" s="49" t="str">
        <f t="shared" si="140"/>
        <v/>
      </c>
      <c r="DJ90" s="43" t="s">
        <v>0</v>
      </c>
      <c r="DK90" s="48" t="str">
        <f t="shared" si="141"/>
        <v/>
      </c>
      <c r="DL90" s="49" t="str">
        <f t="shared" si="142"/>
        <v/>
      </c>
      <c r="DM90" s="43" t="s">
        <v>0</v>
      </c>
      <c r="DN90" s="48" t="str">
        <f t="shared" si="143"/>
        <v/>
      </c>
      <c r="DO90" s="49" t="str">
        <f t="shared" si="144"/>
        <v/>
      </c>
      <c r="DP90" s="43" t="s">
        <v>0</v>
      </c>
      <c r="DQ90" s="54" t="str">
        <f t="shared" si="145"/>
        <v/>
      </c>
      <c r="DR90" s="49" t="str" cm="1">
        <f t="array" ref="DR90">IF(DQ90&lt;&gt;"",INDEX(regNatjecatelj_id,DQ90,0),IF(BF90&lt;&gt;"",BF90,""))</f>
        <v/>
      </c>
      <c r="DS90" s="43" t="s">
        <v>0</v>
      </c>
      <c r="DT90" s="54" t="str">
        <f t="shared" si="146"/>
        <v/>
      </c>
      <c r="DU90" s="69" t="str">
        <f t="shared" si="89"/>
        <v/>
      </c>
      <c r="DV90" s="69" t="str">
        <f t="shared" si="147"/>
        <v/>
      </c>
      <c r="DW90" s="69" t="str">
        <f t="shared" si="148"/>
        <v/>
      </c>
      <c r="DX90" s="62" t="str">
        <f t="shared" si="149"/>
        <v/>
      </c>
      <c r="DY90" s="43" t="s">
        <v>0</v>
      </c>
      <c r="DZ90" s="54" t="str">
        <f>IF(AN90="","",MAX(DZ$12:DZ89)+1)</f>
        <v/>
      </c>
      <c r="EA90" s="69" t="str">
        <f t="shared" si="150"/>
        <v/>
      </c>
      <c r="EB90" s="69" t="str">
        <f t="shared" si="151"/>
        <v/>
      </c>
      <c r="EC90" s="69" t="str">
        <f t="shared" si="152"/>
        <v/>
      </c>
      <c r="ED90" s="69" t="str">
        <f t="shared" si="153"/>
        <v/>
      </c>
      <c r="EE90" s="69" t="str">
        <f t="shared" si="90"/>
        <v/>
      </c>
      <c r="EF90" s="69" t="str">
        <f t="shared" si="154"/>
        <v/>
      </c>
      <c r="EG90" s="69" t="str">
        <f t="shared" si="155"/>
        <v/>
      </c>
      <c r="EH90" s="69" t="str">
        <f t="shared" si="91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/>
      </c>
      <c r="EM90" s="43" t="s">
        <v>0</v>
      </c>
      <c r="EN90" s="16" t="str">
        <f t="shared" si="92"/>
        <v/>
      </c>
      <c r="EO90" s="43" t="s">
        <v>0</v>
      </c>
      <c r="EP90" s="167" t="str">
        <f t="shared" si="159"/>
        <v/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/>
      </c>
      <c r="C91" s="27" t="s">
        <v>0</v>
      </c>
      <c r="D91" s="27" t="str">
        <f>IF(csv!F81="","",TRIM(csv!F81))</f>
        <v/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/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3"/>
        <v/>
      </c>
      <c r="P91" s="43"/>
      <c r="Q91" s="48" t="str">
        <f t="shared" si="94"/>
        <v/>
      </c>
      <c r="R91" s="69" t="str">
        <f>IF(Q91="","",IF(COUNTIF(Q$12:Q90,Q91)=0,R90+1,R90))</f>
        <v/>
      </c>
      <c r="S91" s="69" t="str">
        <f t="shared" si="95"/>
        <v/>
      </c>
      <c r="T91" s="69" t="str">
        <f t="shared" si="96"/>
        <v/>
      </c>
      <c r="U91" s="62" t="str">
        <f t="shared" si="97"/>
        <v/>
      </c>
      <c r="V91" s="43" t="s">
        <v>0</v>
      </c>
      <c r="W91" s="209" t="str">
        <f t="shared" si="98"/>
        <v/>
      </c>
      <c r="X91" s="259" t="str">
        <f t="shared" si="99"/>
        <v/>
      </c>
      <c r="Y91" s="210" t="str">
        <f t="shared" si="81"/>
        <v/>
      </c>
      <c r="Z91" s="43" t="s">
        <v>0</v>
      </c>
      <c r="AA91" s="48" t="str">
        <f t="shared" si="100"/>
        <v/>
      </c>
      <c r="AB91" s="69" t="str">
        <f t="shared" si="101"/>
        <v/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/>
      </c>
      <c r="AK91" s="150" t="str">
        <f t="shared" si="105"/>
        <v/>
      </c>
      <c r="AL91" s="43"/>
      <c r="AM91" s="48" t="str">
        <f t="shared" si="106"/>
        <v/>
      </c>
      <c r="AN91" s="27" t="str">
        <f t="shared" si="107"/>
        <v/>
      </c>
      <c r="AO91" s="69" t="str">
        <f t="shared" si="108"/>
        <v/>
      </c>
      <c r="AP91" s="69" t="str">
        <f t="shared" si="109"/>
        <v/>
      </c>
      <c r="AQ91" s="27" t="str">
        <f t="shared" si="110"/>
        <v/>
      </c>
      <c r="AR91" s="62" t="str">
        <f t="shared" si="111"/>
        <v/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/>
      </c>
      <c r="BI91" s="27" t="str">
        <f t="shared" si="117"/>
        <v/>
      </c>
      <c r="BJ91" s="69" t="str">
        <f t="shared" si="118"/>
        <v/>
      </c>
      <c r="BK91" s="49" t="str">
        <f t="shared" si="119"/>
        <v/>
      </c>
      <c r="BL91" s="43" t="s">
        <v>0</v>
      </c>
      <c r="BM91" s="48" t="str">
        <f t="shared" si="120"/>
        <v/>
      </c>
      <c r="BN91" s="27" t="str">
        <f t="shared" si="121"/>
        <v/>
      </c>
      <c r="BO91" s="69" t="str">
        <f t="shared" si="122"/>
        <v/>
      </c>
      <c r="BP91" s="69" t="str">
        <f t="shared" si="83"/>
        <v/>
      </c>
      <c r="BQ91" s="27" t="str">
        <f t="shared" si="84"/>
        <v/>
      </c>
      <c r="BR91" s="27" t="str" cm="1">
        <f t="array" ref="BR91">IFERROR(""&amp;INDEX(regNatjecatelj_klub,DI91),"")</f>
        <v/>
      </c>
      <c r="BS91" s="82" t="str">
        <f t="shared" si="123"/>
        <v/>
      </c>
      <c r="BT91" s="62" t="str">
        <f t="shared" si="124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/>
      </c>
      <c r="CP91" s="69" t="str">
        <f t="shared" si="133"/>
        <v/>
      </c>
      <c r="CQ91" s="216" t="str">
        <f t="shared" si="134"/>
        <v/>
      </c>
      <c r="CR91" s="217" t="str">
        <f t="shared" si="80"/>
        <v/>
      </c>
      <c r="CS91" s="150" t="str">
        <f t="shared" si="85"/>
        <v/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/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/>
      </c>
      <c r="DI91" s="49" t="str">
        <f t="shared" si="140"/>
        <v/>
      </c>
      <c r="DJ91" s="43" t="s">
        <v>0</v>
      </c>
      <c r="DK91" s="48" t="str">
        <f t="shared" si="141"/>
        <v/>
      </c>
      <c r="DL91" s="49" t="str">
        <f t="shared" si="142"/>
        <v/>
      </c>
      <c r="DM91" s="43" t="s">
        <v>0</v>
      </c>
      <c r="DN91" s="48" t="str">
        <f t="shared" si="143"/>
        <v/>
      </c>
      <c r="DO91" s="49" t="str">
        <f t="shared" si="144"/>
        <v/>
      </c>
      <c r="DP91" s="43" t="s">
        <v>0</v>
      </c>
      <c r="DQ91" s="54" t="str">
        <f t="shared" si="145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6"/>
        <v/>
      </c>
      <c r="DU91" s="69" t="str">
        <f t="shared" si="89"/>
        <v/>
      </c>
      <c r="DV91" s="69" t="str">
        <f t="shared" si="147"/>
        <v/>
      </c>
      <c r="DW91" s="69" t="str">
        <f t="shared" si="148"/>
        <v/>
      </c>
      <c r="DX91" s="62" t="str">
        <f t="shared" si="149"/>
        <v/>
      </c>
      <c r="DY91" s="43" t="s">
        <v>0</v>
      </c>
      <c r="DZ91" s="54" t="str">
        <f>IF(AN91="","",MAX(DZ$12:DZ90)+1)</f>
        <v/>
      </c>
      <c r="EA91" s="69" t="str">
        <f t="shared" si="150"/>
        <v/>
      </c>
      <c r="EB91" s="69" t="str">
        <f t="shared" si="151"/>
        <v/>
      </c>
      <c r="EC91" s="69" t="str">
        <f t="shared" si="152"/>
        <v/>
      </c>
      <c r="ED91" s="69" t="str">
        <f t="shared" si="153"/>
        <v/>
      </c>
      <c r="EE91" s="69" t="str">
        <f t="shared" si="90"/>
        <v/>
      </c>
      <c r="EF91" s="69" t="str">
        <f t="shared" si="154"/>
        <v/>
      </c>
      <c r="EG91" s="69" t="str">
        <f t="shared" si="155"/>
        <v/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/>
      </c>
      <c r="EM91" s="43" t="s">
        <v>0</v>
      </c>
      <c r="EN91" s="16" t="str">
        <f t="shared" si="92"/>
        <v/>
      </c>
      <c r="EO91" s="43" t="s">
        <v>0</v>
      </c>
      <c r="EP91" s="167" t="str">
        <f t="shared" si="159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/>
      </c>
      <c r="C92" s="27" t="s">
        <v>0</v>
      </c>
      <c r="D92" s="27" t="str">
        <f>IF(csv!F82="","",TRIM(csv!F82))</f>
        <v/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/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3"/>
        <v/>
      </c>
      <c r="P92" s="43"/>
      <c r="Q92" s="48" t="str">
        <f t="shared" si="94"/>
        <v/>
      </c>
      <c r="R92" s="69" t="str">
        <f>IF(Q92="","",IF(COUNTIF(Q$12:Q91,Q92)=0,R91+1,R91))</f>
        <v/>
      </c>
      <c r="S92" s="69" t="str">
        <f t="shared" si="95"/>
        <v/>
      </c>
      <c r="T92" s="69" t="str">
        <f t="shared" si="96"/>
        <v/>
      </c>
      <c r="U92" s="62" t="str">
        <f t="shared" si="97"/>
        <v/>
      </c>
      <c r="V92" s="43" t="s">
        <v>0</v>
      </c>
      <c r="W92" s="209" t="str">
        <f t="shared" si="98"/>
        <v/>
      </c>
      <c r="X92" s="259" t="str">
        <f t="shared" si="99"/>
        <v/>
      </c>
      <c r="Y92" s="210" t="str">
        <f t="shared" si="81"/>
        <v/>
      </c>
      <c r="Z92" s="43" t="s">
        <v>0</v>
      </c>
      <c r="AA92" s="48" t="str">
        <f t="shared" si="100"/>
        <v/>
      </c>
      <c r="AB92" s="69" t="str">
        <f t="shared" si="101"/>
        <v/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/>
      </c>
      <c r="AK92" s="150" t="str">
        <f t="shared" si="105"/>
        <v/>
      </c>
      <c r="AL92" s="43"/>
      <c r="AM92" s="48" t="str">
        <f t="shared" si="106"/>
        <v/>
      </c>
      <c r="AN92" s="27" t="str">
        <f t="shared" si="107"/>
        <v/>
      </c>
      <c r="AO92" s="69" t="str">
        <f t="shared" si="108"/>
        <v/>
      </c>
      <c r="AP92" s="69" t="str">
        <f t="shared" si="109"/>
        <v/>
      </c>
      <c r="AQ92" s="27" t="str">
        <f t="shared" si="110"/>
        <v/>
      </c>
      <c r="AR92" s="62" t="str">
        <f t="shared" si="111"/>
        <v/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/>
      </c>
      <c r="BI92" s="27" t="str">
        <f t="shared" si="117"/>
        <v/>
      </c>
      <c r="BJ92" s="69" t="str">
        <f t="shared" si="118"/>
        <v/>
      </c>
      <c r="BK92" s="49" t="str">
        <f t="shared" si="119"/>
        <v/>
      </c>
      <c r="BL92" s="43" t="s">
        <v>0</v>
      </c>
      <c r="BM92" s="48" t="str">
        <f t="shared" si="120"/>
        <v/>
      </c>
      <c r="BN92" s="27" t="str">
        <f t="shared" si="121"/>
        <v/>
      </c>
      <c r="BO92" s="69" t="str">
        <f t="shared" si="122"/>
        <v/>
      </c>
      <c r="BP92" s="69" t="str">
        <f t="shared" si="83"/>
        <v/>
      </c>
      <c r="BQ92" s="27" t="str">
        <f t="shared" si="84"/>
        <v/>
      </c>
      <c r="BR92" s="27" t="str" cm="1">
        <f t="array" ref="BR92">IFERROR(""&amp;INDEX(regNatjecatelj_klub,DI92),"")</f>
        <v/>
      </c>
      <c r="BS92" s="82" t="str">
        <f t="shared" si="123"/>
        <v/>
      </c>
      <c r="BT92" s="62" t="str">
        <f t="shared" si="124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/>
      </c>
      <c r="CP92" s="69" t="str">
        <f t="shared" si="133"/>
        <v/>
      </c>
      <c r="CQ92" s="216" t="str">
        <f t="shared" si="134"/>
        <v/>
      </c>
      <c r="CR92" s="217" t="str">
        <f t="shared" si="80"/>
        <v/>
      </c>
      <c r="CS92" s="150" t="str">
        <f t="shared" si="85"/>
        <v/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/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/>
      </c>
      <c r="DI92" s="49" t="str">
        <f t="shared" si="140"/>
        <v/>
      </c>
      <c r="DJ92" s="43" t="s">
        <v>0</v>
      </c>
      <c r="DK92" s="48" t="str">
        <f t="shared" si="141"/>
        <v/>
      </c>
      <c r="DL92" s="49" t="str">
        <f t="shared" si="142"/>
        <v/>
      </c>
      <c r="DM92" s="43" t="s">
        <v>0</v>
      </c>
      <c r="DN92" s="48" t="str">
        <f t="shared" si="143"/>
        <v/>
      </c>
      <c r="DO92" s="49" t="str">
        <f t="shared" si="144"/>
        <v/>
      </c>
      <c r="DP92" s="43" t="s">
        <v>0</v>
      </c>
      <c r="DQ92" s="54" t="str">
        <f t="shared" si="145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6"/>
        <v/>
      </c>
      <c r="DU92" s="69" t="str">
        <f t="shared" si="89"/>
        <v/>
      </c>
      <c r="DV92" s="69" t="str">
        <f t="shared" si="147"/>
        <v/>
      </c>
      <c r="DW92" s="69" t="str">
        <f t="shared" si="148"/>
        <v/>
      </c>
      <c r="DX92" s="62" t="str">
        <f t="shared" si="149"/>
        <v/>
      </c>
      <c r="DY92" s="43" t="s">
        <v>0</v>
      </c>
      <c r="DZ92" s="54" t="str">
        <f>IF(AN92="","",MAX(DZ$12:DZ91)+1)</f>
        <v/>
      </c>
      <c r="EA92" s="69" t="str">
        <f t="shared" si="150"/>
        <v/>
      </c>
      <c r="EB92" s="69" t="str">
        <f t="shared" si="151"/>
        <v/>
      </c>
      <c r="EC92" s="69" t="str">
        <f t="shared" si="152"/>
        <v/>
      </c>
      <c r="ED92" s="69" t="str">
        <f t="shared" si="153"/>
        <v/>
      </c>
      <c r="EE92" s="69" t="str">
        <f t="shared" si="90"/>
        <v/>
      </c>
      <c r="EF92" s="69" t="str">
        <f t="shared" si="154"/>
        <v/>
      </c>
      <c r="EG92" s="69" t="str">
        <f t="shared" si="155"/>
        <v/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/>
      </c>
      <c r="EM92" s="43" t="s">
        <v>0</v>
      </c>
      <c r="EN92" s="16" t="str">
        <f t="shared" si="92"/>
        <v/>
      </c>
      <c r="EO92" s="43" t="s">
        <v>0</v>
      </c>
      <c r="EP92" s="167" t="str">
        <f t="shared" si="159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/>
      </c>
      <c r="C93" s="27" t="s">
        <v>0</v>
      </c>
      <c r="D93" s="27" t="str">
        <f>IF(csv!F83="","",TRIM(csv!F83))</f>
        <v/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/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3"/>
        <v/>
      </c>
      <c r="P93" s="43"/>
      <c r="Q93" s="48" t="str">
        <f t="shared" si="94"/>
        <v/>
      </c>
      <c r="R93" s="69" t="str">
        <f>IF(Q93="","",IF(COUNTIF(Q$12:Q92,Q93)=0,R92+1,R92))</f>
        <v/>
      </c>
      <c r="S93" s="69" t="str">
        <f t="shared" si="95"/>
        <v/>
      </c>
      <c r="T93" s="69" t="str">
        <f t="shared" si="96"/>
        <v/>
      </c>
      <c r="U93" s="62" t="str">
        <f t="shared" si="97"/>
        <v/>
      </c>
      <c r="V93" s="43" t="s">
        <v>0</v>
      </c>
      <c r="W93" s="209" t="str">
        <f t="shared" si="98"/>
        <v/>
      </c>
      <c r="X93" s="259" t="str">
        <f t="shared" si="99"/>
        <v/>
      </c>
      <c r="Y93" s="210" t="str">
        <f t="shared" si="81"/>
        <v/>
      </c>
      <c r="Z93" s="43" t="s">
        <v>0</v>
      </c>
      <c r="AA93" s="48" t="str">
        <f t="shared" si="100"/>
        <v/>
      </c>
      <c r="AB93" s="69" t="str">
        <f t="shared" si="101"/>
        <v/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/>
      </c>
      <c r="AK93" s="150" t="str">
        <f t="shared" si="105"/>
        <v/>
      </c>
      <c r="AL93" s="43"/>
      <c r="AM93" s="48" t="str">
        <f t="shared" si="106"/>
        <v/>
      </c>
      <c r="AN93" s="27" t="str">
        <f t="shared" si="107"/>
        <v/>
      </c>
      <c r="AO93" s="69" t="str">
        <f t="shared" si="108"/>
        <v/>
      </c>
      <c r="AP93" s="69" t="str">
        <f t="shared" si="109"/>
        <v/>
      </c>
      <c r="AQ93" s="27" t="str">
        <f t="shared" si="110"/>
        <v/>
      </c>
      <c r="AR93" s="62" t="str">
        <f t="shared" si="111"/>
        <v/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/>
      </c>
      <c r="BI93" s="27" t="str">
        <f t="shared" si="117"/>
        <v/>
      </c>
      <c r="BJ93" s="69" t="str">
        <f t="shared" si="118"/>
        <v/>
      </c>
      <c r="BK93" s="49" t="str">
        <f t="shared" si="119"/>
        <v/>
      </c>
      <c r="BL93" s="43" t="s">
        <v>0</v>
      </c>
      <c r="BM93" s="48" t="str">
        <f t="shared" si="120"/>
        <v/>
      </c>
      <c r="BN93" s="27" t="str">
        <f t="shared" si="121"/>
        <v/>
      </c>
      <c r="BO93" s="69" t="str">
        <f t="shared" si="122"/>
        <v/>
      </c>
      <c r="BP93" s="69" t="str">
        <f t="shared" si="83"/>
        <v/>
      </c>
      <c r="BQ93" s="27" t="str">
        <f t="shared" si="84"/>
        <v/>
      </c>
      <c r="BR93" s="27" t="str" cm="1">
        <f t="array" ref="BR93">IFERROR(""&amp;INDEX(regNatjecatelj_klub,DI93),"")</f>
        <v/>
      </c>
      <c r="BS93" s="82" t="str">
        <f t="shared" si="123"/>
        <v/>
      </c>
      <c r="BT93" s="62" t="str">
        <f t="shared" si="124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/>
      </c>
      <c r="CP93" s="69" t="str">
        <f t="shared" si="133"/>
        <v/>
      </c>
      <c r="CQ93" s="216" t="str">
        <f t="shared" si="134"/>
        <v/>
      </c>
      <c r="CR93" s="217" t="str">
        <f t="shared" si="80"/>
        <v/>
      </c>
      <c r="CS93" s="150" t="str">
        <f t="shared" si="85"/>
        <v/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/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/>
      </c>
      <c r="DI93" s="49" t="str">
        <f t="shared" si="140"/>
        <v/>
      </c>
      <c r="DJ93" s="43" t="s">
        <v>0</v>
      </c>
      <c r="DK93" s="48" t="str">
        <f t="shared" si="141"/>
        <v/>
      </c>
      <c r="DL93" s="49" t="str">
        <f t="shared" si="142"/>
        <v/>
      </c>
      <c r="DM93" s="43" t="s">
        <v>0</v>
      </c>
      <c r="DN93" s="48" t="str">
        <f t="shared" si="143"/>
        <v/>
      </c>
      <c r="DO93" s="49" t="str">
        <f t="shared" si="144"/>
        <v/>
      </c>
      <c r="DP93" s="43" t="s">
        <v>0</v>
      </c>
      <c r="DQ93" s="54" t="str">
        <f t="shared" si="145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6"/>
        <v/>
      </c>
      <c r="DU93" s="69" t="str">
        <f t="shared" si="89"/>
        <v/>
      </c>
      <c r="DV93" s="69" t="str">
        <f t="shared" si="147"/>
        <v/>
      </c>
      <c r="DW93" s="69" t="str">
        <f t="shared" si="148"/>
        <v/>
      </c>
      <c r="DX93" s="62" t="str">
        <f t="shared" si="149"/>
        <v/>
      </c>
      <c r="DY93" s="43" t="s">
        <v>0</v>
      </c>
      <c r="DZ93" s="54" t="str">
        <f>IF(AN93="","",MAX(DZ$12:DZ92)+1)</f>
        <v/>
      </c>
      <c r="EA93" s="69" t="str">
        <f t="shared" si="150"/>
        <v/>
      </c>
      <c r="EB93" s="69" t="str">
        <f t="shared" si="151"/>
        <v/>
      </c>
      <c r="EC93" s="69" t="str">
        <f t="shared" si="152"/>
        <v/>
      </c>
      <c r="ED93" s="69" t="str">
        <f t="shared" si="153"/>
        <v/>
      </c>
      <c r="EE93" s="69" t="str">
        <f t="shared" si="90"/>
        <v/>
      </c>
      <c r="EF93" s="69" t="str">
        <f t="shared" si="154"/>
        <v/>
      </c>
      <c r="EG93" s="69" t="str">
        <f t="shared" si="155"/>
        <v/>
      </c>
      <c r="EH93" s="69" t="str">
        <f t="shared" si="91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/>
      </c>
      <c r="EM93" s="43" t="s">
        <v>0</v>
      </c>
      <c r="EN93" s="16" t="str">
        <f t="shared" si="92"/>
        <v/>
      </c>
      <c r="EO93" s="43" t="s">
        <v>0</v>
      </c>
      <c r="EP93" s="167" t="str">
        <f t="shared" si="159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/>
      </c>
      <c r="C94" s="27" t="s">
        <v>0</v>
      </c>
      <c r="D94" s="27" t="str">
        <f>IF(csv!F84="","",TRIM(csv!F84))</f>
        <v/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/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3"/>
        <v/>
      </c>
      <c r="P94" s="43"/>
      <c r="Q94" s="48" t="str">
        <f t="shared" si="94"/>
        <v/>
      </c>
      <c r="R94" s="69" t="str">
        <f>IF(Q94="","",IF(COUNTIF(Q$12:Q93,Q94)=0,R93+1,R93))</f>
        <v/>
      </c>
      <c r="S94" s="69" t="str">
        <f t="shared" si="95"/>
        <v/>
      </c>
      <c r="T94" s="69" t="str">
        <f t="shared" si="96"/>
        <v/>
      </c>
      <c r="U94" s="62" t="str">
        <f t="shared" si="97"/>
        <v/>
      </c>
      <c r="V94" s="43" t="s">
        <v>0</v>
      </c>
      <c r="W94" s="209" t="str">
        <f t="shared" si="98"/>
        <v/>
      </c>
      <c r="X94" s="259" t="str">
        <f t="shared" si="99"/>
        <v/>
      </c>
      <c r="Y94" s="210" t="str">
        <f t="shared" si="81"/>
        <v/>
      </c>
      <c r="Z94" s="43" t="s">
        <v>0</v>
      </c>
      <c r="AA94" s="48" t="str">
        <f t="shared" si="100"/>
        <v/>
      </c>
      <c r="AB94" s="69" t="str">
        <f t="shared" si="101"/>
        <v/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/>
      </c>
      <c r="AK94" s="150" t="str">
        <f t="shared" si="105"/>
        <v/>
      </c>
      <c r="AL94" s="43"/>
      <c r="AM94" s="48" t="str">
        <f t="shared" si="106"/>
        <v/>
      </c>
      <c r="AN94" s="27" t="str">
        <f t="shared" si="107"/>
        <v/>
      </c>
      <c r="AO94" s="69" t="str">
        <f t="shared" si="108"/>
        <v/>
      </c>
      <c r="AP94" s="69" t="str">
        <f t="shared" si="109"/>
        <v/>
      </c>
      <c r="AQ94" s="27" t="str">
        <f t="shared" si="110"/>
        <v/>
      </c>
      <c r="AR94" s="62" t="str">
        <f t="shared" si="111"/>
        <v/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/>
      </c>
      <c r="BI94" s="27" t="str">
        <f t="shared" si="117"/>
        <v/>
      </c>
      <c r="BJ94" s="69" t="str">
        <f t="shared" si="118"/>
        <v/>
      </c>
      <c r="BK94" s="49" t="str">
        <f t="shared" si="119"/>
        <v/>
      </c>
      <c r="BL94" s="43" t="s">
        <v>0</v>
      </c>
      <c r="BM94" s="48" t="str">
        <f t="shared" si="120"/>
        <v/>
      </c>
      <c r="BN94" s="27" t="str">
        <f t="shared" si="121"/>
        <v/>
      </c>
      <c r="BO94" s="69" t="str">
        <f t="shared" si="122"/>
        <v/>
      </c>
      <c r="BP94" s="69" t="str">
        <f t="shared" si="83"/>
        <v/>
      </c>
      <c r="BQ94" s="27" t="str">
        <f t="shared" si="84"/>
        <v/>
      </c>
      <c r="BR94" s="27" t="str" cm="1">
        <f t="array" ref="BR94">IFERROR(""&amp;INDEX(regNatjecatelj_klub,DI94),"")</f>
        <v/>
      </c>
      <c r="BS94" s="82" t="str">
        <f t="shared" si="123"/>
        <v/>
      </c>
      <c r="BT94" s="62" t="str">
        <f t="shared" si="124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/>
      </c>
      <c r="CP94" s="69" t="str">
        <f t="shared" si="133"/>
        <v/>
      </c>
      <c r="CQ94" s="216" t="str">
        <f t="shared" si="134"/>
        <v/>
      </c>
      <c r="CR94" s="217" t="str">
        <f t="shared" si="80"/>
        <v/>
      </c>
      <c r="CS94" s="150" t="str">
        <f t="shared" si="85"/>
        <v/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/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/>
      </c>
      <c r="DI94" s="49" t="str">
        <f t="shared" si="140"/>
        <v/>
      </c>
      <c r="DJ94" s="43" t="s">
        <v>0</v>
      </c>
      <c r="DK94" s="48" t="str">
        <f t="shared" si="141"/>
        <v/>
      </c>
      <c r="DL94" s="49" t="str">
        <f t="shared" si="142"/>
        <v/>
      </c>
      <c r="DM94" s="43" t="s">
        <v>0</v>
      </c>
      <c r="DN94" s="48" t="str">
        <f t="shared" si="143"/>
        <v/>
      </c>
      <c r="DO94" s="49" t="str">
        <f t="shared" si="144"/>
        <v/>
      </c>
      <c r="DP94" s="43" t="s">
        <v>0</v>
      </c>
      <c r="DQ94" s="54" t="str">
        <f t="shared" si="145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6"/>
        <v/>
      </c>
      <c r="DU94" s="69" t="str">
        <f t="shared" si="89"/>
        <v/>
      </c>
      <c r="DV94" s="69" t="str">
        <f t="shared" si="147"/>
        <v/>
      </c>
      <c r="DW94" s="69" t="str">
        <f t="shared" si="148"/>
        <v/>
      </c>
      <c r="DX94" s="62" t="str">
        <f t="shared" si="149"/>
        <v/>
      </c>
      <c r="DY94" s="43" t="s">
        <v>0</v>
      </c>
      <c r="DZ94" s="54" t="str">
        <f>IF(AN94="","",MAX(DZ$12:DZ93)+1)</f>
        <v/>
      </c>
      <c r="EA94" s="69" t="str">
        <f t="shared" si="150"/>
        <v/>
      </c>
      <c r="EB94" s="69" t="str">
        <f t="shared" si="151"/>
        <v/>
      </c>
      <c r="EC94" s="69" t="str">
        <f t="shared" si="152"/>
        <v/>
      </c>
      <c r="ED94" s="69" t="str">
        <f t="shared" si="153"/>
        <v/>
      </c>
      <c r="EE94" s="69" t="str">
        <f t="shared" si="90"/>
        <v/>
      </c>
      <c r="EF94" s="69" t="str">
        <f t="shared" si="154"/>
        <v/>
      </c>
      <c r="EG94" s="69" t="str">
        <f t="shared" si="155"/>
        <v/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/>
      </c>
      <c r="EM94" s="43" t="s">
        <v>0</v>
      </c>
      <c r="EN94" s="16" t="str">
        <f t="shared" si="92"/>
        <v/>
      </c>
      <c r="EO94" s="43" t="s">
        <v>0</v>
      </c>
      <c r="EP94" s="167" t="str">
        <f t="shared" si="159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/>
      </c>
      <c r="C95" s="27" t="s">
        <v>0</v>
      </c>
      <c r="D95" s="27" t="str">
        <f>IF(csv!F85="","",TRIM(csv!F85))</f>
        <v/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/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3"/>
        <v/>
      </c>
      <c r="P95" s="43"/>
      <c r="Q95" s="48" t="str">
        <f t="shared" si="94"/>
        <v/>
      </c>
      <c r="R95" s="69" t="str">
        <f>IF(Q95="","",IF(COUNTIF(Q$12:Q94,Q95)=0,R94+1,R94))</f>
        <v/>
      </c>
      <c r="S95" s="69" t="str">
        <f t="shared" si="95"/>
        <v/>
      </c>
      <c r="T95" s="69" t="str">
        <f t="shared" si="96"/>
        <v/>
      </c>
      <c r="U95" s="62" t="str">
        <f t="shared" si="97"/>
        <v/>
      </c>
      <c r="V95" s="43" t="s">
        <v>0</v>
      </c>
      <c r="W95" s="209" t="str">
        <f t="shared" si="98"/>
        <v/>
      </c>
      <c r="X95" s="259" t="str">
        <f t="shared" si="99"/>
        <v/>
      </c>
      <c r="Y95" s="210" t="str">
        <f t="shared" si="81"/>
        <v/>
      </c>
      <c r="Z95" s="43" t="s">
        <v>0</v>
      </c>
      <c r="AA95" s="48" t="str">
        <f t="shared" si="100"/>
        <v/>
      </c>
      <c r="AB95" s="69" t="str">
        <f t="shared" si="101"/>
        <v/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/>
      </c>
      <c r="AK95" s="150" t="str">
        <f t="shared" si="105"/>
        <v/>
      </c>
      <c r="AL95" s="43"/>
      <c r="AM95" s="48" t="str">
        <f t="shared" si="106"/>
        <v/>
      </c>
      <c r="AN95" s="27" t="str">
        <f t="shared" si="107"/>
        <v/>
      </c>
      <c r="AO95" s="69" t="str">
        <f t="shared" si="108"/>
        <v/>
      </c>
      <c r="AP95" s="69" t="str">
        <f t="shared" si="109"/>
        <v/>
      </c>
      <c r="AQ95" s="27" t="str">
        <f t="shared" si="110"/>
        <v/>
      </c>
      <c r="AR95" s="62" t="str">
        <f t="shared" si="111"/>
        <v/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/>
      </c>
      <c r="BI95" s="27" t="str">
        <f t="shared" si="117"/>
        <v/>
      </c>
      <c r="BJ95" s="69" t="str">
        <f t="shared" si="118"/>
        <v/>
      </c>
      <c r="BK95" s="49" t="str">
        <f t="shared" si="119"/>
        <v/>
      </c>
      <c r="BL95" s="43" t="s">
        <v>0</v>
      </c>
      <c r="BM95" s="48" t="str">
        <f t="shared" si="120"/>
        <v/>
      </c>
      <c r="BN95" s="27" t="str">
        <f t="shared" si="121"/>
        <v/>
      </c>
      <c r="BO95" s="69" t="str">
        <f t="shared" si="122"/>
        <v/>
      </c>
      <c r="BP95" s="69" t="str">
        <f t="shared" si="83"/>
        <v/>
      </c>
      <c r="BQ95" s="27" t="str">
        <f t="shared" si="84"/>
        <v/>
      </c>
      <c r="BR95" s="27" t="str" cm="1">
        <f t="array" ref="BR95">IFERROR(""&amp;INDEX(regNatjecatelj_klub,DI95),"")</f>
        <v/>
      </c>
      <c r="BS95" s="82" t="str">
        <f t="shared" si="123"/>
        <v/>
      </c>
      <c r="BT95" s="62" t="str">
        <f t="shared" si="124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/>
      </c>
      <c r="CP95" s="69" t="str">
        <f t="shared" si="133"/>
        <v/>
      </c>
      <c r="CQ95" s="216" t="str">
        <f t="shared" si="134"/>
        <v/>
      </c>
      <c r="CR95" s="217" t="str">
        <f t="shared" si="80"/>
        <v/>
      </c>
      <c r="CS95" s="150" t="str">
        <f t="shared" si="85"/>
        <v/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/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/>
      </c>
      <c r="DI95" s="49" t="str">
        <f t="shared" si="140"/>
        <v/>
      </c>
      <c r="DJ95" s="43" t="s">
        <v>0</v>
      </c>
      <c r="DK95" s="48" t="str">
        <f t="shared" si="141"/>
        <v/>
      </c>
      <c r="DL95" s="49" t="str">
        <f t="shared" si="142"/>
        <v/>
      </c>
      <c r="DM95" s="43" t="s">
        <v>0</v>
      </c>
      <c r="DN95" s="48" t="str">
        <f t="shared" si="143"/>
        <v/>
      </c>
      <c r="DO95" s="49" t="str">
        <f t="shared" si="144"/>
        <v/>
      </c>
      <c r="DP95" s="43" t="s">
        <v>0</v>
      </c>
      <c r="DQ95" s="54" t="str">
        <f t="shared" si="145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6"/>
        <v/>
      </c>
      <c r="DU95" s="69" t="str">
        <f t="shared" si="89"/>
        <v/>
      </c>
      <c r="DV95" s="69" t="str">
        <f t="shared" si="147"/>
        <v/>
      </c>
      <c r="DW95" s="69" t="str">
        <f t="shared" si="148"/>
        <v/>
      </c>
      <c r="DX95" s="62" t="str">
        <f t="shared" si="149"/>
        <v/>
      </c>
      <c r="DY95" s="43" t="s">
        <v>0</v>
      </c>
      <c r="DZ95" s="54" t="str">
        <f>IF(AN95="","",MAX(DZ$12:DZ94)+1)</f>
        <v/>
      </c>
      <c r="EA95" s="69" t="str">
        <f t="shared" si="150"/>
        <v/>
      </c>
      <c r="EB95" s="69" t="str">
        <f t="shared" si="151"/>
        <v/>
      </c>
      <c r="EC95" s="69" t="str">
        <f t="shared" si="152"/>
        <v/>
      </c>
      <c r="ED95" s="69" t="str">
        <f t="shared" si="153"/>
        <v/>
      </c>
      <c r="EE95" s="69" t="str">
        <f t="shared" si="90"/>
        <v/>
      </c>
      <c r="EF95" s="69" t="str">
        <f t="shared" si="154"/>
        <v/>
      </c>
      <c r="EG95" s="69" t="str">
        <f t="shared" si="155"/>
        <v/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/>
      </c>
      <c r="EM95" s="43" t="s">
        <v>0</v>
      </c>
      <c r="EN95" s="16" t="str">
        <f t="shared" si="92"/>
        <v/>
      </c>
      <c r="EO95" s="43" t="s">
        <v>0</v>
      </c>
      <c r="EP95" s="167" t="str">
        <f t="shared" si="159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/>
      </c>
      <c r="C96" s="27" t="s">
        <v>0</v>
      </c>
      <c r="D96" s="27" t="str">
        <f>IF(csv!F86="","",TRIM(csv!F86))</f>
        <v/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/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3"/>
        <v/>
      </c>
      <c r="P96" s="43"/>
      <c r="Q96" s="48" t="str">
        <f t="shared" si="94"/>
        <v/>
      </c>
      <c r="R96" s="69" t="str">
        <f>IF(Q96="","",IF(COUNTIF(Q$12:Q95,Q96)=0,R95+1,R95))</f>
        <v/>
      </c>
      <c r="S96" s="69" t="str">
        <f t="shared" si="95"/>
        <v/>
      </c>
      <c r="T96" s="69" t="str">
        <f t="shared" si="96"/>
        <v/>
      </c>
      <c r="U96" s="62" t="str">
        <f t="shared" si="97"/>
        <v/>
      </c>
      <c r="V96" s="43" t="s">
        <v>0</v>
      </c>
      <c r="W96" s="209" t="str">
        <f t="shared" si="98"/>
        <v/>
      </c>
      <c r="X96" s="259" t="str">
        <f t="shared" si="99"/>
        <v/>
      </c>
      <c r="Y96" s="210" t="str">
        <f t="shared" si="81"/>
        <v/>
      </c>
      <c r="Z96" s="43" t="s">
        <v>0</v>
      </c>
      <c r="AA96" s="48" t="str">
        <f t="shared" si="100"/>
        <v/>
      </c>
      <c r="AB96" s="69" t="str">
        <f t="shared" si="101"/>
        <v/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/>
      </c>
      <c r="AK96" s="150" t="str">
        <f t="shared" si="105"/>
        <v/>
      </c>
      <c r="AL96" s="43"/>
      <c r="AM96" s="48" t="str">
        <f t="shared" si="106"/>
        <v/>
      </c>
      <c r="AN96" s="27" t="str">
        <f t="shared" si="107"/>
        <v/>
      </c>
      <c r="AO96" s="69" t="str">
        <f t="shared" si="108"/>
        <v/>
      </c>
      <c r="AP96" s="69" t="str">
        <f t="shared" si="109"/>
        <v/>
      </c>
      <c r="AQ96" s="27" t="str">
        <f t="shared" si="110"/>
        <v/>
      </c>
      <c r="AR96" s="62" t="str">
        <f t="shared" si="111"/>
        <v/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/>
      </c>
      <c r="BI96" s="27" t="str">
        <f t="shared" si="117"/>
        <v/>
      </c>
      <c r="BJ96" s="69" t="str">
        <f t="shared" si="118"/>
        <v/>
      </c>
      <c r="BK96" s="49" t="str">
        <f t="shared" si="119"/>
        <v/>
      </c>
      <c r="BL96" s="43" t="s">
        <v>0</v>
      </c>
      <c r="BM96" s="48" t="str">
        <f t="shared" si="120"/>
        <v/>
      </c>
      <c r="BN96" s="27" t="str">
        <f t="shared" si="121"/>
        <v/>
      </c>
      <c r="BO96" s="69" t="str">
        <f t="shared" si="122"/>
        <v/>
      </c>
      <c r="BP96" s="69" t="str">
        <f t="shared" si="83"/>
        <v/>
      </c>
      <c r="BQ96" s="27" t="str">
        <f t="shared" si="84"/>
        <v/>
      </c>
      <c r="BR96" s="27" t="str" cm="1">
        <f t="array" ref="BR96">IFERROR(""&amp;INDEX(regNatjecatelj_klub,DI96),"")</f>
        <v/>
      </c>
      <c r="BS96" s="82" t="str">
        <f t="shared" si="123"/>
        <v/>
      </c>
      <c r="BT96" s="62" t="str">
        <f t="shared" si="124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/>
      </c>
      <c r="CP96" s="69" t="str">
        <f t="shared" si="133"/>
        <v/>
      </c>
      <c r="CQ96" s="216" t="str">
        <f t="shared" si="134"/>
        <v/>
      </c>
      <c r="CR96" s="217" t="str">
        <f t="shared" si="80"/>
        <v/>
      </c>
      <c r="CS96" s="150" t="str">
        <f t="shared" si="85"/>
        <v/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/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/>
      </c>
      <c r="DI96" s="49" t="str">
        <f t="shared" si="140"/>
        <v/>
      </c>
      <c r="DJ96" s="43" t="s">
        <v>0</v>
      </c>
      <c r="DK96" s="48" t="str">
        <f t="shared" si="141"/>
        <v/>
      </c>
      <c r="DL96" s="49" t="str">
        <f t="shared" si="142"/>
        <v/>
      </c>
      <c r="DM96" s="43" t="s">
        <v>0</v>
      </c>
      <c r="DN96" s="48" t="str">
        <f t="shared" si="143"/>
        <v/>
      </c>
      <c r="DO96" s="49" t="str">
        <f t="shared" si="144"/>
        <v/>
      </c>
      <c r="DP96" s="43" t="s">
        <v>0</v>
      </c>
      <c r="DQ96" s="54" t="str">
        <f t="shared" si="145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6"/>
        <v/>
      </c>
      <c r="DU96" s="69" t="str">
        <f t="shared" si="89"/>
        <v/>
      </c>
      <c r="DV96" s="69" t="str">
        <f t="shared" si="147"/>
        <v/>
      </c>
      <c r="DW96" s="69" t="str">
        <f t="shared" si="148"/>
        <v/>
      </c>
      <c r="DX96" s="62" t="str">
        <f t="shared" si="149"/>
        <v/>
      </c>
      <c r="DY96" s="43" t="s">
        <v>0</v>
      </c>
      <c r="DZ96" s="54" t="str">
        <f>IF(AN96="","",MAX(DZ$12:DZ95)+1)</f>
        <v/>
      </c>
      <c r="EA96" s="69" t="str">
        <f t="shared" si="150"/>
        <v/>
      </c>
      <c r="EB96" s="69" t="str">
        <f t="shared" si="151"/>
        <v/>
      </c>
      <c r="EC96" s="69" t="str">
        <f t="shared" si="152"/>
        <v/>
      </c>
      <c r="ED96" s="69" t="str">
        <f t="shared" si="153"/>
        <v/>
      </c>
      <c r="EE96" s="69" t="str">
        <f t="shared" si="90"/>
        <v/>
      </c>
      <c r="EF96" s="69" t="str">
        <f t="shared" si="154"/>
        <v/>
      </c>
      <c r="EG96" s="69" t="str">
        <f t="shared" si="155"/>
        <v/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/>
      </c>
      <c r="EM96" s="43" t="s">
        <v>0</v>
      </c>
      <c r="EN96" s="16" t="str">
        <f t="shared" si="92"/>
        <v/>
      </c>
      <c r="EO96" s="43" t="s">
        <v>0</v>
      </c>
      <c r="EP96" s="167" t="str">
        <f t="shared" si="159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/>
      </c>
      <c r="C97" s="27" t="s">
        <v>0</v>
      </c>
      <c r="D97" s="27" t="str">
        <f>IF(csv!F87="","",TRIM(csv!F87))</f>
        <v/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/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3"/>
        <v/>
      </c>
      <c r="P97" s="43"/>
      <c r="Q97" s="48" t="str">
        <f t="shared" si="94"/>
        <v/>
      </c>
      <c r="R97" s="69" t="str">
        <f>IF(Q97="","",IF(COUNTIF(Q$12:Q96,Q97)=0,R96+1,R96))</f>
        <v/>
      </c>
      <c r="S97" s="69" t="str">
        <f t="shared" si="95"/>
        <v/>
      </c>
      <c r="T97" s="69" t="str">
        <f t="shared" si="96"/>
        <v/>
      </c>
      <c r="U97" s="62" t="str">
        <f t="shared" si="97"/>
        <v/>
      </c>
      <c r="V97" s="43" t="s">
        <v>0</v>
      </c>
      <c r="W97" s="209" t="str">
        <f t="shared" si="98"/>
        <v/>
      </c>
      <c r="X97" s="259" t="str">
        <f t="shared" si="99"/>
        <v/>
      </c>
      <c r="Y97" s="210" t="str">
        <f t="shared" si="81"/>
        <v/>
      </c>
      <c r="Z97" s="43" t="s">
        <v>0</v>
      </c>
      <c r="AA97" s="48" t="str">
        <f t="shared" si="100"/>
        <v/>
      </c>
      <c r="AB97" s="69" t="str">
        <f t="shared" si="101"/>
        <v/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/>
      </c>
      <c r="AK97" s="150" t="str">
        <f t="shared" si="105"/>
        <v/>
      </c>
      <c r="AL97" s="43"/>
      <c r="AM97" s="48" t="str">
        <f t="shared" si="106"/>
        <v/>
      </c>
      <c r="AN97" s="27" t="str">
        <f t="shared" si="107"/>
        <v/>
      </c>
      <c r="AO97" s="69" t="str">
        <f t="shared" si="108"/>
        <v/>
      </c>
      <c r="AP97" s="69" t="str">
        <f t="shared" si="109"/>
        <v/>
      </c>
      <c r="AQ97" s="27" t="str">
        <f t="shared" si="110"/>
        <v/>
      </c>
      <c r="AR97" s="62" t="str">
        <f t="shared" si="111"/>
        <v/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/>
      </c>
      <c r="BI97" s="27" t="str">
        <f t="shared" si="117"/>
        <v/>
      </c>
      <c r="BJ97" s="69" t="str">
        <f t="shared" si="118"/>
        <v/>
      </c>
      <c r="BK97" s="49" t="str">
        <f t="shared" si="119"/>
        <v/>
      </c>
      <c r="BL97" s="43" t="s">
        <v>0</v>
      </c>
      <c r="BM97" s="48" t="str">
        <f t="shared" si="120"/>
        <v/>
      </c>
      <c r="BN97" s="27" t="str">
        <f t="shared" si="121"/>
        <v/>
      </c>
      <c r="BO97" s="69" t="str">
        <f t="shared" si="122"/>
        <v/>
      </c>
      <c r="BP97" s="69" t="str">
        <f t="shared" si="83"/>
        <v/>
      </c>
      <c r="BQ97" s="27" t="str">
        <f t="shared" si="84"/>
        <v/>
      </c>
      <c r="BR97" s="27" t="str" cm="1">
        <f t="array" ref="BR97">IFERROR(""&amp;INDEX(regNatjecatelj_klub,DI97),"")</f>
        <v/>
      </c>
      <c r="BS97" s="82" t="str">
        <f t="shared" si="123"/>
        <v/>
      </c>
      <c r="BT97" s="62" t="str">
        <f t="shared" si="124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/>
      </c>
      <c r="CP97" s="69" t="str">
        <f t="shared" si="133"/>
        <v/>
      </c>
      <c r="CQ97" s="216" t="str">
        <f t="shared" si="134"/>
        <v/>
      </c>
      <c r="CR97" s="217" t="str">
        <f t="shared" si="80"/>
        <v/>
      </c>
      <c r="CS97" s="150" t="str">
        <f t="shared" si="85"/>
        <v/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/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/>
      </c>
      <c r="DI97" s="49" t="str">
        <f t="shared" si="140"/>
        <v/>
      </c>
      <c r="DJ97" s="43" t="s">
        <v>0</v>
      </c>
      <c r="DK97" s="48" t="str">
        <f t="shared" si="141"/>
        <v/>
      </c>
      <c r="DL97" s="49" t="str">
        <f t="shared" si="142"/>
        <v/>
      </c>
      <c r="DM97" s="43" t="s">
        <v>0</v>
      </c>
      <c r="DN97" s="48" t="str">
        <f t="shared" si="143"/>
        <v/>
      </c>
      <c r="DO97" s="49" t="str">
        <f t="shared" si="144"/>
        <v/>
      </c>
      <c r="DP97" s="43" t="s">
        <v>0</v>
      </c>
      <c r="DQ97" s="54" t="str">
        <f t="shared" si="145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6"/>
        <v/>
      </c>
      <c r="DU97" s="69" t="str">
        <f t="shared" si="89"/>
        <v/>
      </c>
      <c r="DV97" s="69" t="str">
        <f t="shared" si="147"/>
        <v/>
      </c>
      <c r="DW97" s="69" t="str">
        <f t="shared" si="148"/>
        <v/>
      </c>
      <c r="DX97" s="62" t="str">
        <f t="shared" si="149"/>
        <v/>
      </c>
      <c r="DY97" s="43" t="s">
        <v>0</v>
      </c>
      <c r="DZ97" s="54" t="str">
        <f>IF(AN97="","",MAX(DZ$12:DZ96)+1)</f>
        <v/>
      </c>
      <c r="EA97" s="69" t="str">
        <f t="shared" si="150"/>
        <v/>
      </c>
      <c r="EB97" s="69" t="str">
        <f t="shared" si="151"/>
        <v/>
      </c>
      <c r="EC97" s="69" t="str">
        <f t="shared" si="152"/>
        <v/>
      </c>
      <c r="ED97" s="69" t="str">
        <f t="shared" si="153"/>
        <v/>
      </c>
      <c r="EE97" s="69" t="str">
        <f t="shared" si="90"/>
        <v/>
      </c>
      <c r="EF97" s="69" t="str">
        <f t="shared" si="154"/>
        <v/>
      </c>
      <c r="EG97" s="69" t="str">
        <f t="shared" si="155"/>
        <v/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/>
      </c>
      <c r="EM97" s="43" t="s">
        <v>0</v>
      </c>
      <c r="EN97" s="16" t="str">
        <f t="shared" si="92"/>
        <v/>
      </c>
      <c r="EO97" s="43" t="s">
        <v>0</v>
      </c>
      <c r="EP97" s="167" t="str">
        <f t="shared" si="159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/>
      </c>
      <c r="C98" s="27" t="s">
        <v>0</v>
      </c>
      <c r="D98" s="27" t="str">
        <f>IF(csv!F88="","",TRIM(csv!F88))</f>
        <v/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/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3"/>
        <v/>
      </c>
      <c r="P98" s="43"/>
      <c r="Q98" s="48" t="str">
        <f t="shared" si="94"/>
        <v/>
      </c>
      <c r="R98" s="69" t="str">
        <f>IF(Q98="","",IF(COUNTIF(Q$12:Q97,Q98)=0,R97+1,R97))</f>
        <v/>
      </c>
      <c r="S98" s="69" t="str">
        <f t="shared" si="95"/>
        <v/>
      </c>
      <c r="T98" s="69" t="str">
        <f t="shared" si="96"/>
        <v/>
      </c>
      <c r="U98" s="62" t="str">
        <f t="shared" si="97"/>
        <v/>
      </c>
      <c r="V98" s="43" t="s">
        <v>0</v>
      </c>
      <c r="W98" s="209" t="str">
        <f t="shared" si="98"/>
        <v/>
      </c>
      <c r="X98" s="259" t="str">
        <f t="shared" si="99"/>
        <v/>
      </c>
      <c r="Y98" s="210" t="str">
        <f t="shared" si="81"/>
        <v/>
      </c>
      <c r="Z98" s="43" t="s">
        <v>0</v>
      </c>
      <c r="AA98" s="48" t="str">
        <f t="shared" si="100"/>
        <v/>
      </c>
      <c r="AB98" s="69" t="str">
        <f t="shared" si="101"/>
        <v/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/>
      </c>
      <c r="AK98" s="150" t="str">
        <f t="shared" si="105"/>
        <v/>
      </c>
      <c r="AL98" s="43"/>
      <c r="AM98" s="48" t="str">
        <f t="shared" si="106"/>
        <v/>
      </c>
      <c r="AN98" s="27" t="str">
        <f t="shared" si="107"/>
        <v/>
      </c>
      <c r="AO98" s="69" t="str">
        <f t="shared" si="108"/>
        <v/>
      </c>
      <c r="AP98" s="69" t="str">
        <f t="shared" si="109"/>
        <v/>
      </c>
      <c r="AQ98" s="27" t="str">
        <f t="shared" si="110"/>
        <v/>
      </c>
      <c r="AR98" s="62" t="str">
        <f t="shared" si="111"/>
        <v/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/>
      </c>
      <c r="BI98" s="27" t="str">
        <f t="shared" si="117"/>
        <v/>
      </c>
      <c r="BJ98" s="69" t="str">
        <f t="shared" si="118"/>
        <v/>
      </c>
      <c r="BK98" s="49" t="str">
        <f t="shared" si="119"/>
        <v/>
      </c>
      <c r="BL98" s="43" t="s">
        <v>0</v>
      </c>
      <c r="BM98" s="48" t="str">
        <f t="shared" si="120"/>
        <v/>
      </c>
      <c r="BN98" s="27" t="str">
        <f t="shared" si="121"/>
        <v/>
      </c>
      <c r="BO98" s="69" t="str">
        <f t="shared" si="122"/>
        <v/>
      </c>
      <c r="BP98" s="69" t="str">
        <f t="shared" si="83"/>
        <v/>
      </c>
      <c r="BQ98" s="27" t="str">
        <f t="shared" si="84"/>
        <v/>
      </c>
      <c r="BR98" s="27" t="str" cm="1">
        <f t="array" ref="BR98">IFERROR(""&amp;INDEX(regNatjecatelj_klub,DI98),"")</f>
        <v/>
      </c>
      <c r="BS98" s="82" t="str">
        <f t="shared" si="123"/>
        <v/>
      </c>
      <c r="BT98" s="62" t="str">
        <f t="shared" si="124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/>
      </c>
      <c r="CP98" s="69" t="str">
        <f t="shared" si="133"/>
        <v/>
      </c>
      <c r="CQ98" s="216" t="str">
        <f t="shared" si="134"/>
        <v/>
      </c>
      <c r="CR98" s="217" t="str">
        <f t="shared" si="80"/>
        <v/>
      </c>
      <c r="CS98" s="150" t="str">
        <f t="shared" si="85"/>
        <v/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/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/>
      </c>
      <c r="DI98" s="49" t="str">
        <f t="shared" si="140"/>
        <v/>
      </c>
      <c r="DJ98" s="43" t="s">
        <v>0</v>
      </c>
      <c r="DK98" s="48" t="str">
        <f t="shared" si="141"/>
        <v/>
      </c>
      <c r="DL98" s="49" t="str">
        <f t="shared" si="142"/>
        <v/>
      </c>
      <c r="DM98" s="43" t="s">
        <v>0</v>
      </c>
      <c r="DN98" s="48" t="str">
        <f t="shared" si="143"/>
        <v/>
      </c>
      <c r="DO98" s="49" t="str">
        <f t="shared" si="144"/>
        <v/>
      </c>
      <c r="DP98" s="43" t="s">
        <v>0</v>
      </c>
      <c r="DQ98" s="54" t="str">
        <f t="shared" si="145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6"/>
        <v/>
      </c>
      <c r="DU98" s="69" t="str">
        <f t="shared" si="89"/>
        <v/>
      </c>
      <c r="DV98" s="69" t="str">
        <f t="shared" si="147"/>
        <v/>
      </c>
      <c r="DW98" s="69" t="str">
        <f t="shared" si="148"/>
        <v/>
      </c>
      <c r="DX98" s="62" t="str">
        <f t="shared" si="149"/>
        <v/>
      </c>
      <c r="DY98" s="43" t="s">
        <v>0</v>
      </c>
      <c r="DZ98" s="54" t="str">
        <f>IF(AN98="","",MAX(DZ$12:DZ97)+1)</f>
        <v/>
      </c>
      <c r="EA98" s="69" t="str">
        <f t="shared" si="150"/>
        <v/>
      </c>
      <c r="EB98" s="69" t="str">
        <f t="shared" si="151"/>
        <v/>
      </c>
      <c r="EC98" s="69" t="str">
        <f t="shared" si="152"/>
        <v/>
      </c>
      <c r="ED98" s="69" t="str">
        <f t="shared" si="153"/>
        <v/>
      </c>
      <c r="EE98" s="69" t="str">
        <f t="shared" si="90"/>
        <v/>
      </c>
      <c r="EF98" s="69" t="str">
        <f t="shared" si="154"/>
        <v/>
      </c>
      <c r="EG98" s="69" t="str">
        <f t="shared" si="155"/>
        <v/>
      </c>
      <c r="EH98" s="69" t="str">
        <f t="shared" si="91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/>
      </c>
      <c r="EM98" s="43" t="s">
        <v>0</v>
      </c>
      <c r="EN98" s="16" t="str">
        <f t="shared" si="92"/>
        <v/>
      </c>
      <c r="EO98" s="43" t="s">
        <v>0</v>
      </c>
      <c r="EP98" s="167" t="str">
        <f t="shared" si="159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/>
      </c>
      <c r="C99" s="27" t="s">
        <v>0</v>
      </c>
      <c r="D99" s="27" t="str">
        <f>IF(csv!F89="","",TRIM(csv!F89))</f>
        <v/>
      </c>
      <c r="E99" s="27" t="str">
        <f>IF(csv!E89="","",TRIM(csv!E89))</f>
        <v/>
      </c>
      <c r="F99" s="27" t="s">
        <v>0</v>
      </c>
      <c r="G99" s="69" t="str">
        <f>IF(csv!M89="","",TRIM(csv!M89))</f>
        <v/>
      </c>
      <c r="H99" s="69" t="str">
        <f>IF(csv!N89="","",TRIM(csv!N89))</f>
        <v/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3"/>
        <v/>
      </c>
      <c r="P99" s="43"/>
      <c r="Q99" s="48" t="str">
        <f t="shared" si="94"/>
        <v/>
      </c>
      <c r="R99" s="69" t="str">
        <f>IF(Q99="","",IF(COUNTIF(Q$12:Q98,Q99)=0,R98+1,R98))</f>
        <v/>
      </c>
      <c r="S99" s="69" t="str">
        <f t="shared" si="95"/>
        <v/>
      </c>
      <c r="T99" s="69" t="str">
        <f t="shared" si="96"/>
        <v/>
      </c>
      <c r="U99" s="62" t="str">
        <f t="shared" si="97"/>
        <v/>
      </c>
      <c r="V99" s="43" t="s">
        <v>0</v>
      </c>
      <c r="W99" s="209" t="str">
        <f t="shared" si="98"/>
        <v/>
      </c>
      <c r="X99" s="259" t="str">
        <f t="shared" si="99"/>
        <v/>
      </c>
      <c r="Y99" s="210" t="str">
        <f t="shared" si="81"/>
        <v/>
      </c>
      <c r="Z99" s="43" t="s">
        <v>0</v>
      </c>
      <c r="AA99" s="48" t="str">
        <f t="shared" si="100"/>
        <v/>
      </c>
      <c r="AB99" s="69" t="str">
        <f t="shared" si="101"/>
        <v/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/>
      </c>
      <c r="AK99" s="150" t="str">
        <f t="shared" si="105"/>
        <v/>
      </c>
      <c r="AL99" s="43"/>
      <c r="AM99" s="48" t="str">
        <f t="shared" si="106"/>
        <v/>
      </c>
      <c r="AN99" s="27" t="str">
        <f t="shared" si="107"/>
        <v/>
      </c>
      <c r="AO99" s="69" t="str">
        <f t="shared" si="108"/>
        <v/>
      </c>
      <c r="AP99" s="69" t="str">
        <f t="shared" si="109"/>
        <v/>
      </c>
      <c r="AQ99" s="27" t="str">
        <f t="shared" si="110"/>
        <v/>
      </c>
      <c r="AR99" s="62" t="str">
        <f t="shared" si="111"/>
        <v/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/>
      </c>
      <c r="BI99" s="27" t="str">
        <f t="shared" si="117"/>
        <v/>
      </c>
      <c r="BJ99" s="69" t="str">
        <f t="shared" si="118"/>
        <v/>
      </c>
      <c r="BK99" s="49" t="str">
        <f t="shared" si="119"/>
        <v/>
      </c>
      <c r="BL99" s="43" t="s">
        <v>0</v>
      </c>
      <c r="BM99" s="48" t="str">
        <f t="shared" si="120"/>
        <v/>
      </c>
      <c r="BN99" s="27" t="str">
        <f t="shared" si="121"/>
        <v/>
      </c>
      <c r="BO99" s="69" t="str">
        <f t="shared" si="122"/>
        <v/>
      </c>
      <c r="BP99" s="69" t="str">
        <f t="shared" si="83"/>
        <v/>
      </c>
      <c r="BQ99" s="27" t="str">
        <f t="shared" si="84"/>
        <v/>
      </c>
      <c r="BR99" s="27" t="str" cm="1">
        <f t="array" ref="BR99">IFERROR(""&amp;INDEX(regNatjecatelj_klub,DI99),"")</f>
        <v/>
      </c>
      <c r="BS99" s="82" t="str">
        <f t="shared" si="123"/>
        <v/>
      </c>
      <c r="BT99" s="62" t="str">
        <f t="shared" si="124"/>
        <v/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/>
      </c>
      <c r="CP99" s="69" t="str">
        <f t="shared" si="133"/>
        <v/>
      </c>
      <c r="CQ99" s="216" t="str">
        <f t="shared" si="134"/>
        <v/>
      </c>
      <c r="CR99" s="217" t="str">
        <f t="shared" si="80"/>
        <v/>
      </c>
      <c r="CS99" s="150" t="str">
        <f t="shared" si="85"/>
        <v/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/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/>
      </c>
      <c r="DI99" s="49" t="str">
        <f t="shared" si="140"/>
        <v/>
      </c>
      <c r="DJ99" s="43" t="s">
        <v>0</v>
      </c>
      <c r="DK99" s="48" t="str">
        <f t="shared" si="141"/>
        <v/>
      </c>
      <c r="DL99" s="49" t="str">
        <f t="shared" si="142"/>
        <v/>
      </c>
      <c r="DM99" s="43" t="s">
        <v>0</v>
      </c>
      <c r="DN99" s="48" t="str">
        <f t="shared" si="143"/>
        <v/>
      </c>
      <c r="DO99" s="49" t="str">
        <f t="shared" si="144"/>
        <v/>
      </c>
      <c r="DP99" s="43" t="s">
        <v>0</v>
      </c>
      <c r="DQ99" s="54" t="str">
        <f t="shared" si="145"/>
        <v/>
      </c>
      <c r="DR99" s="49" t="str" cm="1">
        <f t="array" ref="DR99">IF(DQ99&lt;&gt;"",INDEX(regNatjecatelj_id,DQ99,0),IF(BF99&lt;&gt;"",BF99,""))</f>
        <v/>
      </c>
      <c r="DS99" s="43" t="s">
        <v>0</v>
      </c>
      <c r="DT99" s="54" t="str">
        <f t="shared" si="146"/>
        <v/>
      </c>
      <c r="DU99" s="69" t="str">
        <f t="shared" si="89"/>
        <v/>
      </c>
      <c r="DV99" s="69" t="str">
        <f t="shared" si="147"/>
        <v/>
      </c>
      <c r="DW99" s="69" t="str">
        <f t="shared" si="148"/>
        <v/>
      </c>
      <c r="DX99" s="62" t="str">
        <f t="shared" si="149"/>
        <v/>
      </c>
      <c r="DY99" s="43" t="s">
        <v>0</v>
      </c>
      <c r="DZ99" s="54" t="str">
        <f>IF(AN99="","",MAX(DZ$12:DZ98)+1)</f>
        <v/>
      </c>
      <c r="EA99" s="69" t="str">
        <f t="shared" si="150"/>
        <v/>
      </c>
      <c r="EB99" s="69" t="str">
        <f t="shared" si="151"/>
        <v/>
      </c>
      <c r="EC99" s="69" t="str">
        <f t="shared" si="152"/>
        <v/>
      </c>
      <c r="ED99" s="69" t="str">
        <f t="shared" si="153"/>
        <v/>
      </c>
      <c r="EE99" s="69" t="str">
        <f t="shared" si="90"/>
        <v/>
      </c>
      <c r="EF99" s="69" t="str">
        <f t="shared" si="154"/>
        <v/>
      </c>
      <c r="EG99" s="69" t="str">
        <f t="shared" si="155"/>
        <v/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/>
      </c>
      <c r="EM99" s="43" t="s">
        <v>0</v>
      </c>
      <c r="EN99" s="16" t="str">
        <f t="shared" si="92"/>
        <v/>
      </c>
      <c r="EO99" s="43" t="s">
        <v>0</v>
      </c>
      <c r="EP99" s="167" t="str">
        <f t="shared" si="159"/>
        <v/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/>
      </c>
      <c r="C100" s="27" t="s">
        <v>0</v>
      </c>
      <c r="D100" s="27" t="str">
        <f>IF(csv!F90="","",TRIM(csv!F90))</f>
        <v/>
      </c>
      <c r="E100" s="27" t="str">
        <f>IF(csv!E90="","",TRIM(csv!E90))</f>
        <v/>
      </c>
      <c r="F100" s="27" t="s">
        <v>0</v>
      </c>
      <c r="G100" s="69" t="str">
        <f>IF(csv!M90="","",TRIM(csv!M90))</f>
        <v/>
      </c>
      <c r="H100" s="69" t="str">
        <f>IF(csv!N90="","",TRIM(csv!N90))</f>
        <v/>
      </c>
      <c r="I100" s="27" t="s">
        <v>0</v>
      </c>
      <c r="J100" s="27" t="str">
        <f>IF(csv!P90="","",TRIM(csv!P90))</f>
        <v/>
      </c>
      <c r="K100" s="27" t="str">
        <f>IF(csv!Q90="","",TRIM(csv!Q90))</f>
        <v/>
      </c>
      <c r="L100" s="27" t="s">
        <v>0</v>
      </c>
      <c r="M100" s="62" t="str">
        <f>IF(csv!R90="","",TRIM(csv!R90))</f>
        <v/>
      </c>
      <c r="N100" s="43" t="s">
        <v>0</v>
      </c>
      <c r="O100" s="224" t="str">
        <f t="shared" si="93"/>
        <v/>
      </c>
      <c r="P100" s="43"/>
      <c r="Q100" s="48" t="str">
        <f t="shared" si="94"/>
        <v/>
      </c>
      <c r="R100" s="69" t="str">
        <f>IF(Q100="","",IF(COUNTIF(Q$12:Q99,Q100)=0,R99+1,R99))</f>
        <v/>
      </c>
      <c r="S100" s="69" t="str">
        <f t="shared" si="95"/>
        <v/>
      </c>
      <c r="T100" s="69" t="str">
        <f t="shared" si="96"/>
        <v/>
      </c>
      <c r="U100" s="62" t="str">
        <f t="shared" si="97"/>
        <v/>
      </c>
      <c r="V100" s="43" t="s">
        <v>0</v>
      </c>
      <c r="W100" s="209" t="str">
        <f t="shared" si="98"/>
        <v/>
      </c>
      <c r="X100" s="259" t="str">
        <f t="shared" si="99"/>
        <v/>
      </c>
      <c r="Y100" s="210" t="str">
        <f t="shared" si="81"/>
        <v/>
      </c>
      <c r="Z100" s="43" t="s">
        <v>0</v>
      </c>
      <c r="AA100" s="48" t="str">
        <f t="shared" si="100"/>
        <v/>
      </c>
      <c r="AB100" s="69" t="str">
        <f t="shared" si="101"/>
        <v/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/>
      </c>
      <c r="AK100" s="150" t="str">
        <f t="shared" si="105"/>
        <v/>
      </c>
      <c r="AL100" s="43"/>
      <c r="AM100" s="48" t="str">
        <f t="shared" si="106"/>
        <v/>
      </c>
      <c r="AN100" s="27" t="str">
        <f t="shared" si="107"/>
        <v/>
      </c>
      <c r="AO100" s="69" t="str">
        <f t="shared" si="108"/>
        <v/>
      </c>
      <c r="AP100" s="69" t="str">
        <f t="shared" si="109"/>
        <v/>
      </c>
      <c r="AQ100" s="27" t="str">
        <f t="shared" si="110"/>
        <v/>
      </c>
      <c r="AR100" s="62" t="str">
        <f t="shared" si="111"/>
        <v/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/>
      </c>
      <c r="BI100" s="27" t="str">
        <f t="shared" si="117"/>
        <v/>
      </c>
      <c r="BJ100" s="69" t="str">
        <f t="shared" si="118"/>
        <v/>
      </c>
      <c r="BK100" s="49" t="str">
        <f t="shared" si="119"/>
        <v/>
      </c>
      <c r="BL100" s="43" t="s">
        <v>0</v>
      </c>
      <c r="BM100" s="48" t="str">
        <f t="shared" si="120"/>
        <v/>
      </c>
      <c r="BN100" s="27" t="str">
        <f t="shared" si="121"/>
        <v/>
      </c>
      <c r="BO100" s="69" t="str">
        <f t="shared" si="122"/>
        <v/>
      </c>
      <c r="BP100" s="69" t="str">
        <f t="shared" si="83"/>
        <v/>
      </c>
      <c r="BQ100" s="27" t="str">
        <f t="shared" si="84"/>
        <v/>
      </c>
      <c r="BR100" s="27" t="str" cm="1">
        <f t="array" ref="BR100">IFERROR(""&amp;INDEX(regNatjecatelj_klub,DI100),"")</f>
        <v/>
      </c>
      <c r="BS100" s="82" t="str">
        <f t="shared" si="123"/>
        <v/>
      </c>
      <c r="BT100" s="62" t="str">
        <f t="shared" si="124"/>
        <v/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/>
      </c>
      <c r="CL100" s="262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/>
      </c>
      <c r="CP100" s="69" t="str">
        <f t="shared" si="133"/>
        <v/>
      </c>
      <c r="CQ100" s="216" t="str">
        <f t="shared" si="134"/>
        <v/>
      </c>
      <c r="CR100" s="217" t="str">
        <f t="shared" si="80"/>
        <v/>
      </c>
      <c r="CS100" s="150" t="str">
        <f t="shared" si="85"/>
        <v/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/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/>
      </c>
      <c r="DI100" s="49" t="str">
        <f t="shared" si="140"/>
        <v/>
      </c>
      <c r="DJ100" s="43" t="s">
        <v>0</v>
      </c>
      <c r="DK100" s="48" t="str">
        <f t="shared" si="141"/>
        <v/>
      </c>
      <c r="DL100" s="49" t="str">
        <f t="shared" si="142"/>
        <v/>
      </c>
      <c r="DM100" s="43" t="s">
        <v>0</v>
      </c>
      <c r="DN100" s="48" t="str">
        <f t="shared" si="143"/>
        <v/>
      </c>
      <c r="DO100" s="49" t="str">
        <f t="shared" si="144"/>
        <v/>
      </c>
      <c r="DP100" s="43" t="s">
        <v>0</v>
      </c>
      <c r="DQ100" s="54" t="str">
        <f t="shared" si="145"/>
        <v/>
      </c>
      <c r="DR100" s="49" t="str" cm="1">
        <f t="array" ref="DR100">IF(DQ100&lt;&gt;"",INDEX(regNatjecatelj_id,DQ100,0),IF(BF100&lt;&gt;"",BF100,""))</f>
        <v/>
      </c>
      <c r="DS100" s="43" t="s">
        <v>0</v>
      </c>
      <c r="DT100" s="54" t="str">
        <f t="shared" si="146"/>
        <v/>
      </c>
      <c r="DU100" s="69" t="str">
        <f t="shared" si="89"/>
        <v/>
      </c>
      <c r="DV100" s="69" t="str">
        <f t="shared" si="147"/>
        <v/>
      </c>
      <c r="DW100" s="69" t="str">
        <f t="shared" si="148"/>
        <v/>
      </c>
      <c r="DX100" s="62" t="str">
        <f t="shared" si="149"/>
        <v/>
      </c>
      <c r="DY100" s="43" t="s">
        <v>0</v>
      </c>
      <c r="DZ100" s="54" t="str">
        <f>IF(AN100="","",MAX(DZ$12:DZ99)+1)</f>
        <v/>
      </c>
      <c r="EA100" s="69" t="str">
        <f t="shared" si="150"/>
        <v/>
      </c>
      <c r="EB100" s="69" t="str">
        <f t="shared" si="151"/>
        <v/>
      </c>
      <c r="EC100" s="69" t="str">
        <f t="shared" si="152"/>
        <v/>
      </c>
      <c r="ED100" s="69" t="str">
        <f t="shared" si="153"/>
        <v/>
      </c>
      <c r="EE100" s="69" t="str">
        <f t="shared" si="90"/>
        <v/>
      </c>
      <c r="EF100" s="69" t="str">
        <f t="shared" si="154"/>
        <v/>
      </c>
      <c r="EG100" s="69" t="str">
        <f t="shared" si="155"/>
        <v/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/>
      </c>
      <c r="EM100" s="43" t="s">
        <v>0</v>
      </c>
      <c r="EN100" s="16" t="str">
        <f t="shared" si="92"/>
        <v/>
      </c>
      <c r="EO100" s="43" t="s">
        <v>0</v>
      </c>
      <c r="EP100" s="167" t="str">
        <f t="shared" si="159"/>
        <v/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/>
      </c>
      <c r="C101" s="27" t="s">
        <v>0</v>
      </c>
      <c r="D101" s="27" t="str">
        <f>IF(csv!F91="","",TRIM(csv!F91))</f>
        <v/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/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3"/>
        <v/>
      </c>
      <c r="P101" s="43"/>
      <c r="Q101" s="48" t="str">
        <f t="shared" si="94"/>
        <v/>
      </c>
      <c r="R101" s="69" t="str">
        <f>IF(Q101="","",IF(COUNTIF(Q$12:Q100,Q101)=0,R100+1,R100))</f>
        <v/>
      </c>
      <c r="S101" s="69" t="str">
        <f t="shared" si="95"/>
        <v/>
      </c>
      <c r="T101" s="69" t="str">
        <f t="shared" si="96"/>
        <v/>
      </c>
      <c r="U101" s="62" t="str">
        <f t="shared" si="97"/>
        <v/>
      </c>
      <c r="V101" s="43" t="s">
        <v>0</v>
      </c>
      <c r="W101" s="209" t="str">
        <f t="shared" si="98"/>
        <v/>
      </c>
      <c r="X101" s="259" t="str">
        <f t="shared" si="99"/>
        <v/>
      </c>
      <c r="Y101" s="210" t="str">
        <f t="shared" si="81"/>
        <v/>
      </c>
      <c r="Z101" s="43" t="s">
        <v>0</v>
      </c>
      <c r="AA101" s="48" t="str">
        <f t="shared" si="100"/>
        <v/>
      </c>
      <c r="AB101" s="69" t="str">
        <f t="shared" si="101"/>
        <v/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/>
      </c>
      <c r="AK101" s="150" t="str">
        <f t="shared" si="105"/>
        <v/>
      </c>
      <c r="AL101" s="43"/>
      <c r="AM101" s="48" t="str">
        <f t="shared" si="106"/>
        <v/>
      </c>
      <c r="AN101" s="27" t="str">
        <f t="shared" si="107"/>
        <v/>
      </c>
      <c r="AO101" s="69" t="str">
        <f t="shared" si="108"/>
        <v/>
      </c>
      <c r="AP101" s="69" t="str">
        <f t="shared" si="109"/>
        <v/>
      </c>
      <c r="AQ101" s="27" t="str">
        <f t="shared" si="110"/>
        <v/>
      </c>
      <c r="AR101" s="62" t="str">
        <f t="shared" si="111"/>
        <v/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/>
      </c>
      <c r="BI101" s="27" t="str">
        <f t="shared" si="117"/>
        <v/>
      </c>
      <c r="BJ101" s="69" t="str">
        <f t="shared" si="118"/>
        <v/>
      </c>
      <c r="BK101" s="49" t="str">
        <f t="shared" si="119"/>
        <v/>
      </c>
      <c r="BL101" s="43" t="s">
        <v>0</v>
      </c>
      <c r="BM101" s="48" t="str">
        <f t="shared" si="120"/>
        <v/>
      </c>
      <c r="BN101" s="27" t="str">
        <f t="shared" si="121"/>
        <v/>
      </c>
      <c r="BO101" s="69" t="str">
        <f t="shared" si="122"/>
        <v/>
      </c>
      <c r="BP101" s="69" t="str">
        <f t="shared" si="83"/>
        <v/>
      </c>
      <c r="BQ101" s="27" t="str">
        <f t="shared" si="84"/>
        <v/>
      </c>
      <c r="BR101" s="27" t="str" cm="1">
        <f t="array" ref="BR101">IFERROR(""&amp;INDEX(regNatjecatelj_klub,DI101),"")</f>
        <v/>
      </c>
      <c r="BS101" s="82" t="str">
        <f t="shared" si="123"/>
        <v/>
      </c>
      <c r="BT101" s="62" t="str">
        <f t="shared" si="124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/>
      </c>
      <c r="CP101" s="69" t="str">
        <f t="shared" si="133"/>
        <v/>
      </c>
      <c r="CQ101" s="216" t="str">
        <f t="shared" si="134"/>
        <v/>
      </c>
      <c r="CR101" s="217" t="str">
        <f t="shared" si="80"/>
        <v/>
      </c>
      <c r="CS101" s="150" t="str">
        <f t="shared" si="85"/>
        <v/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/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/>
      </c>
      <c r="DI101" s="49" t="str">
        <f t="shared" si="140"/>
        <v/>
      </c>
      <c r="DJ101" s="43" t="s">
        <v>0</v>
      </c>
      <c r="DK101" s="48" t="str">
        <f t="shared" si="141"/>
        <v/>
      </c>
      <c r="DL101" s="49" t="str">
        <f t="shared" si="142"/>
        <v/>
      </c>
      <c r="DM101" s="43" t="s">
        <v>0</v>
      </c>
      <c r="DN101" s="48" t="str">
        <f t="shared" si="143"/>
        <v/>
      </c>
      <c r="DO101" s="49" t="str">
        <f t="shared" si="144"/>
        <v/>
      </c>
      <c r="DP101" s="43" t="s">
        <v>0</v>
      </c>
      <c r="DQ101" s="54" t="str">
        <f t="shared" si="145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6"/>
        <v/>
      </c>
      <c r="DU101" s="69" t="str">
        <f t="shared" si="89"/>
        <v/>
      </c>
      <c r="DV101" s="69" t="str">
        <f t="shared" si="147"/>
        <v/>
      </c>
      <c r="DW101" s="69" t="str">
        <f t="shared" si="148"/>
        <v/>
      </c>
      <c r="DX101" s="62" t="str">
        <f t="shared" si="149"/>
        <v/>
      </c>
      <c r="DY101" s="43" t="s">
        <v>0</v>
      </c>
      <c r="DZ101" s="54" t="str">
        <f>IF(AN101="","",MAX(DZ$12:DZ100)+1)</f>
        <v/>
      </c>
      <c r="EA101" s="69" t="str">
        <f t="shared" si="150"/>
        <v/>
      </c>
      <c r="EB101" s="69" t="str">
        <f t="shared" si="151"/>
        <v/>
      </c>
      <c r="EC101" s="69" t="str">
        <f t="shared" si="152"/>
        <v/>
      </c>
      <c r="ED101" s="69" t="str">
        <f t="shared" si="153"/>
        <v/>
      </c>
      <c r="EE101" s="69" t="str">
        <f t="shared" si="90"/>
        <v/>
      </c>
      <c r="EF101" s="69" t="str">
        <f t="shared" si="154"/>
        <v/>
      </c>
      <c r="EG101" s="69" t="str">
        <f t="shared" si="155"/>
        <v/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/>
      </c>
      <c r="EM101" s="43" t="s">
        <v>0</v>
      </c>
      <c r="EN101" s="16" t="str">
        <f t="shared" si="92"/>
        <v/>
      </c>
      <c r="EO101" s="43" t="s">
        <v>0</v>
      </c>
      <c r="EP101" s="167" t="str">
        <f t="shared" si="159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/>
      </c>
      <c r="C102" s="27" t="s">
        <v>0</v>
      </c>
      <c r="D102" s="27" t="str">
        <f>IF(csv!F92="","",TRIM(csv!F92))</f>
        <v/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/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3"/>
        <v/>
      </c>
      <c r="P102" s="43"/>
      <c r="Q102" s="48" t="str">
        <f t="shared" si="94"/>
        <v/>
      </c>
      <c r="R102" s="69" t="str">
        <f>IF(Q102="","",IF(COUNTIF(Q$12:Q101,Q102)=0,R101+1,R101))</f>
        <v/>
      </c>
      <c r="S102" s="69" t="str">
        <f t="shared" si="95"/>
        <v/>
      </c>
      <c r="T102" s="69" t="str">
        <f t="shared" si="96"/>
        <v/>
      </c>
      <c r="U102" s="62" t="str">
        <f t="shared" si="97"/>
        <v/>
      </c>
      <c r="V102" s="43" t="s">
        <v>0</v>
      </c>
      <c r="W102" s="209" t="str">
        <f t="shared" si="98"/>
        <v/>
      </c>
      <c r="X102" s="259" t="str">
        <f t="shared" si="99"/>
        <v/>
      </c>
      <c r="Y102" s="210" t="str">
        <f t="shared" si="81"/>
        <v/>
      </c>
      <c r="Z102" s="43" t="s">
        <v>0</v>
      </c>
      <c r="AA102" s="48" t="str">
        <f t="shared" si="100"/>
        <v/>
      </c>
      <c r="AB102" s="69" t="str">
        <f t="shared" si="101"/>
        <v/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/>
      </c>
      <c r="AK102" s="150" t="str">
        <f t="shared" si="105"/>
        <v/>
      </c>
      <c r="AL102" s="43"/>
      <c r="AM102" s="48" t="str">
        <f t="shared" si="106"/>
        <v/>
      </c>
      <c r="AN102" s="27" t="str">
        <f t="shared" si="107"/>
        <v/>
      </c>
      <c r="AO102" s="69" t="str">
        <f t="shared" si="108"/>
        <v/>
      </c>
      <c r="AP102" s="69" t="str">
        <f t="shared" si="109"/>
        <v/>
      </c>
      <c r="AQ102" s="27" t="str">
        <f t="shared" si="110"/>
        <v/>
      </c>
      <c r="AR102" s="62" t="str">
        <f t="shared" si="111"/>
        <v/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/>
      </c>
      <c r="BI102" s="27" t="str">
        <f t="shared" si="117"/>
        <v/>
      </c>
      <c r="BJ102" s="69" t="str">
        <f t="shared" si="118"/>
        <v/>
      </c>
      <c r="BK102" s="49" t="str">
        <f t="shared" si="119"/>
        <v/>
      </c>
      <c r="BL102" s="43" t="s">
        <v>0</v>
      </c>
      <c r="BM102" s="48" t="str">
        <f t="shared" si="120"/>
        <v/>
      </c>
      <c r="BN102" s="27" t="str">
        <f t="shared" si="121"/>
        <v/>
      </c>
      <c r="BO102" s="69" t="str">
        <f t="shared" si="122"/>
        <v/>
      </c>
      <c r="BP102" s="69" t="str">
        <f t="shared" si="83"/>
        <v/>
      </c>
      <c r="BQ102" s="27" t="str">
        <f t="shared" si="84"/>
        <v/>
      </c>
      <c r="BR102" s="27" t="str" cm="1">
        <f t="array" ref="BR102">IFERROR(""&amp;INDEX(regNatjecatelj_klub,DI102),"")</f>
        <v/>
      </c>
      <c r="BS102" s="82" t="str">
        <f t="shared" si="123"/>
        <v/>
      </c>
      <c r="BT102" s="62" t="str">
        <f t="shared" si="124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/>
      </c>
      <c r="CP102" s="69" t="str">
        <f t="shared" si="133"/>
        <v/>
      </c>
      <c r="CQ102" s="216" t="str">
        <f t="shared" si="134"/>
        <v/>
      </c>
      <c r="CR102" s="217" t="str">
        <f t="shared" si="80"/>
        <v/>
      </c>
      <c r="CS102" s="150" t="str">
        <f t="shared" si="85"/>
        <v/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/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/>
      </c>
      <c r="DI102" s="49" t="str">
        <f t="shared" si="140"/>
        <v/>
      </c>
      <c r="DJ102" s="43" t="s">
        <v>0</v>
      </c>
      <c r="DK102" s="48" t="str">
        <f t="shared" si="141"/>
        <v/>
      </c>
      <c r="DL102" s="49" t="str">
        <f t="shared" si="142"/>
        <v/>
      </c>
      <c r="DM102" s="43" t="s">
        <v>0</v>
      </c>
      <c r="DN102" s="48" t="str">
        <f t="shared" si="143"/>
        <v/>
      </c>
      <c r="DO102" s="49" t="str">
        <f t="shared" si="144"/>
        <v/>
      </c>
      <c r="DP102" s="43" t="s">
        <v>0</v>
      </c>
      <c r="DQ102" s="54" t="str">
        <f t="shared" si="145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6"/>
        <v/>
      </c>
      <c r="DU102" s="69" t="str">
        <f t="shared" si="89"/>
        <v/>
      </c>
      <c r="DV102" s="69" t="str">
        <f t="shared" si="147"/>
        <v/>
      </c>
      <c r="DW102" s="69" t="str">
        <f t="shared" si="148"/>
        <v/>
      </c>
      <c r="DX102" s="62" t="str">
        <f t="shared" si="149"/>
        <v/>
      </c>
      <c r="DY102" s="43" t="s">
        <v>0</v>
      </c>
      <c r="DZ102" s="54" t="str">
        <f>IF(AN102="","",MAX(DZ$12:DZ101)+1)</f>
        <v/>
      </c>
      <c r="EA102" s="69" t="str">
        <f t="shared" si="150"/>
        <v/>
      </c>
      <c r="EB102" s="69" t="str">
        <f t="shared" si="151"/>
        <v/>
      </c>
      <c r="EC102" s="69" t="str">
        <f t="shared" si="152"/>
        <v/>
      </c>
      <c r="ED102" s="69" t="str">
        <f t="shared" si="153"/>
        <v/>
      </c>
      <c r="EE102" s="69" t="str">
        <f t="shared" si="90"/>
        <v/>
      </c>
      <c r="EF102" s="69" t="str">
        <f t="shared" si="154"/>
        <v/>
      </c>
      <c r="EG102" s="69" t="str">
        <f t="shared" si="155"/>
        <v/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/>
      </c>
      <c r="EM102" s="43" t="s">
        <v>0</v>
      </c>
      <c r="EN102" s="16" t="str">
        <f t="shared" si="92"/>
        <v/>
      </c>
      <c r="EO102" s="43" t="s">
        <v>0</v>
      </c>
      <c r="EP102" s="167" t="str">
        <f t="shared" si="159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/>
      </c>
      <c r="C103" s="27" t="s">
        <v>0</v>
      </c>
      <c r="D103" s="27" t="str">
        <f>IF(csv!F93="","",TRIM(csv!F93))</f>
        <v/>
      </c>
      <c r="E103" s="27" t="str">
        <f>IF(csv!E93="","",TRIM(csv!E93))</f>
        <v/>
      </c>
      <c r="F103" s="27" t="s">
        <v>0</v>
      </c>
      <c r="G103" s="69" t="str">
        <f>IF(csv!M93="","",TRIM(csv!M93))</f>
        <v/>
      </c>
      <c r="H103" s="69" t="str">
        <f>IF(csv!N93="","",TRIM(csv!N93))</f>
        <v/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3"/>
        <v/>
      </c>
      <c r="P103" s="43"/>
      <c r="Q103" s="48" t="str">
        <f t="shared" si="94"/>
        <v/>
      </c>
      <c r="R103" s="69" t="str">
        <f>IF(Q103="","",IF(COUNTIF(Q$12:Q102,Q103)=0,R102+1,R102))</f>
        <v/>
      </c>
      <c r="S103" s="69" t="str">
        <f t="shared" si="95"/>
        <v/>
      </c>
      <c r="T103" s="69" t="str">
        <f t="shared" si="96"/>
        <v/>
      </c>
      <c r="U103" s="62" t="str">
        <f t="shared" si="97"/>
        <v/>
      </c>
      <c r="V103" s="43" t="s">
        <v>0</v>
      </c>
      <c r="W103" s="209" t="str">
        <f t="shared" si="98"/>
        <v/>
      </c>
      <c r="X103" s="259" t="str">
        <f t="shared" si="99"/>
        <v/>
      </c>
      <c r="Y103" s="210" t="str">
        <f t="shared" si="81"/>
        <v/>
      </c>
      <c r="Z103" s="43" t="s">
        <v>0</v>
      </c>
      <c r="AA103" s="48" t="str">
        <f t="shared" si="100"/>
        <v/>
      </c>
      <c r="AB103" s="69" t="str">
        <f t="shared" si="101"/>
        <v/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/>
      </c>
      <c r="AK103" s="150" t="str">
        <f t="shared" si="105"/>
        <v/>
      </c>
      <c r="AL103" s="43"/>
      <c r="AM103" s="48" t="str">
        <f t="shared" si="106"/>
        <v/>
      </c>
      <c r="AN103" s="27" t="str">
        <f t="shared" si="107"/>
        <v/>
      </c>
      <c r="AO103" s="69" t="str">
        <f t="shared" si="108"/>
        <v/>
      </c>
      <c r="AP103" s="69" t="str">
        <f t="shared" si="109"/>
        <v/>
      </c>
      <c r="AQ103" s="27" t="str">
        <f t="shared" si="110"/>
        <v/>
      </c>
      <c r="AR103" s="62" t="str">
        <f t="shared" si="111"/>
        <v/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/>
      </c>
      <c r="BI103" s="27" t="str">
        <f t="shared" si="117"/>
        <v/>
      </c>
      <c r="BJ103" s="69" t="str">
        <f t="shared" si="118"/>
        <v/>
      </c>
      <c r="BK103" s="49" t="str">
        <f t="shared" si="119"/>
        <v/>
      </c>
      <c r="BL103" s="43" t="s">
        <v>0</v>
      </c>
      <c r="BM103" s="48" t="str">
        <f t="shared" si="120"/>
        <v/>
      </c>
      <c r="BN103" s="27" t="str">
        <f t="shared" si="121"/>
        <v/>
      </c>
      <c r="BO103" s="69" t="str">
        <f t="shared" si="122"/>
        <v/>
      </c>
      <c r="BP103" s="69" t="str">
        <f t="shared" si="83"/>
        <v/>
      </c>
      <c r="BQ103" s="27" t="str">
        <f t="shared" si="84"/>
        <v/>
      </c>
      <c r="BR103" s="27" t="str" cm="1">
        <f t="array" ref="BR103">IFERROR(""&amp;INDEX(regNatjecatelj_klub,DI103),"")</f>
        <v/>
      </c>
      <c r="BS103" s="82" t="str">
        <f t="shared" si="123"/>
        <v/>
      </c>
      <c r="BT103" s="62" t="str">
        <f t="shared" si="124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/>
      </c>
      <c r="CP103" s="69" t="str">
        <f t="shared" si="133"/>
        <v/>
      </c>
      <c r="CQ103" s="216" t="str">
        <f t="shared" si="134"/>
        <v/>
      </c>
      <c r="CR103" s="217" t="str">
        <f t="shared" si="80"/>
        <v/>
      </c>
      <c r="CS103" s="150" t="str">
        <f t="shared" si="85"/>
        <v/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/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/>
      </c>
      <c r="DI103" s="49" t="str">
        <f t="shared" si="140"/>
        <v/>
      </c>
      <c r="DJ103" s="43" t="s">
        <v>0</v>
      </c>
      <c r="DK103" s="48" t="str">
        <f t="shared" si="141"/>
        <v/>
      </c>
      <c r="DL103" s="49" t="str">
        <f t="shared" si="142"/>
        <v/>
      </c>
      <c r="DM103" s="43" t="s">
        <v>0</v>
      </c>
      <c r="DN103" s="48" t="str">
        <f t="shared" si="143"/>
        <v/>
      </c>
      <c r="DO103" s="49" t="str">
        <f t="shared" si="144"/>
        <v/>
      </c>
      <c r="DP103" s="43" t="s">
        <v>0</v>
      </c>
      <c r="DQ103" s="54" t="str">
        <f t="shared" si="145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6"/>
        <v/>
      </c>
      <c r="DU103" s="69" t="str">
        <f t="shared" si="89"/>
        <v/>
      </c>
      <c r="DV103" s="69" t="str">
        <f t="shared" si="147"/>
        <v/>
      </c>
      <c r="DW103" s="69" t="str">
        <f t="shared" si="148"/>
        <v/>
      </c>
      <c r="DX103" s="62" t="str">
        <f t="shared" si="149"/>
        <v/>
      </c>
      <c r="DY103" s="43" t="s">
        <v>0</v>
      </c>
      <c r="DZ103" s="54" t="str">
        <f>IF(AN103="","",MAX(DZ$12:DZ102)+1)</f>
        <v/>
      </c>
      <c r="EA103" s="69" t="str">
        <f t="shared" si="150"/>
        <v/>
      </c>
      <c r="EB103" s="69" t="str">
        <f t="shared" si="151"/>
        <v/>
      </c>
      <c r="EC103" s="69" t="str">
        <f t="shared" si="152"/>
        <v/>
      </c>
      <c r="ED103" s="69" t="str">
        <f t="shared" si="153"/>
        <v/>
      </c>
      <c r="EE103" s="69" t="str">
        <f t="shared" si="90"/>
        <v/>
      </c>
      <c r="EF103" s="69" t="str">
        <f t="shared" si="154"/>
        <v/>
      </c>
      <c r="EG103" s="69" t="str">
        <f t="shared" si="155"/>
        <v/>
      </c>
      <c r="EH103" s="69" t="str">
        <f t="shared" si="91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/>
      </c>
      <c r="EM103" s="43" t="s">
        <v>0</v>
      </c>
      <c r="EN103" s="16" t="str">
        <f t="shared" si="92"/>
        <v/>
      </c>
      <c r="EO103" s="43" t="s">
        <v>0</v>
      </c>
      <c r="EP103" s="167" t="str">
        <f t="shared" si="159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/>
      </c>
      <c r="C104" s="27" t="s">
        <v>0</v>
      </c>
      <c r="D104" s="27" t="str">
        <f>IF(csv!F94="","",TRIM(csv!F94))</f>
        <v/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/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3"/>
        <v/>
      </c>
      <c r="P104" s="43"/>
      <c r="Q104" s="48" t="str">
        <f t="shared" si="94"/>
        <v/>
      </c>
      <c r="R104" s="69" t="str">
        <f>IF(Q104="","",IF(COUNTIF(Q$12:Q103,Q104)=0,R103+1,R103))</f>
        <v/>
      </c>
      <c r="S104" s="69" t="str">
        <f t="shared" si="95"/>
        <v/>
      </c>
      <c r="T104" s="69" t="str">
        <f t="shared" si="96"/>
        <v/>
      </c>
      <c r="U104" s="62" t="str">
        <f t="shared" si="97"/>
        <v/>
      </c>
      <c r="V104" s="43" t="s">
        <v>0</v>
      </c>
      <c r="W104" s="209" t="str">
        <f t="shared" si="98"/>
        <v/>
      </c>
      <c r="X104" s="259" t="str">
        <f t="shared" si="99"/>
        <v/>
      </c>
      <c r="Y104" s="210" t="str">
        <f t="shared" si="81"/>
        <v/>
      </c>
      <c r="Z104" s="43" t="s">
        <v>0</v>
      </c>
      <c r="AA104" s="48" t="str">
        <f t="shared" si="100"/>
        <v/>
      </c>
      <c r="AB104" s="69" t="str">
        <f t="shared" si="101"/>
        <v/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/>
      </c>
      <c r="AK104" s="150" t="str">
        <f t="shared" si="105"/>
        <v/>
      </c>
      <c r="AL104" s="43"/>
      <c r="AM104" s="48" t="str">
        <f t="shared" si="106"/>
        <v/>
      </c>
      <c r="AN104" s="27" t="str">
        <f t="shared" si="107"/>
        <v/>
      </c>
      <c r="AO104" s="69" t="str">
        <f t="shared" si="108"/>
        <v/>
      </c>
      <c r="AP104" s="69" t="str">
        <f t="shared" si="109"/>
        <v/>
      </c>
      <c r="AQ104" s="27" t="str">
        <f t="shared" si="110"/>
        <v/>
      </c>
      <c r="AR104" s="62" t="str">
        <f t="shared" si="111"/>
        <v/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/>
      </c>
      <c r="BI104" s="27" t="str">
        <f t="shared" si="117"/>
        <v/>
      </c>
      <c r="BJ104" s="69" t="str">
        <f t="shared" si="118"/>
        <v/>
      </c>
      <c r="BK104" s="49" t="str">
        <f t="shared" si="119"/>
        <v/>
      </c>
      <c r="BL104" s="43" t="s">
        <v>0</v>
      </c>
      <c r="BM104" s="48" t="str">
        <f t="shared" si="120"/>
        <v/>
      </c>
      <c r="BN104" s="27" t="str">
        <f t="shared" si="121"/>
        <v/>
      </c>
      <c r="BO104" s="69" t="str">
        <f t="shared" si="122"/>
        <v/>
      </c>
      <c r="BP104" s="69" t="str">
        <f t="shared" si="83"/>
        <v/>
      </c>
      <c r="BQ104" s="27" t="str">
        <f t="shared" si="84"/>
        <v/>
      </c>
      <c r="BR104" s="27" t="str" cm="1">
        <f t="array" ref="BR104">IFERROR(""&amp;INDEX(regNatjecatelj_klub,DI104),"")</f>
        <v/>
      </c>
      <c r="BS104" s="82" t="str">
        <f t="shared" si="123"/>
        <v/>
      </c>
      <c r="BT104" s="62" t="str">
        <f t="shared" si="124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/>
      </c>
      <c r="CP104" s="69" t="str">
        <f t="shared" si="133"/>
        <v/>
      </c>
      <c r="CQ104" s="216" t="str">
        <f t="shared" si="134"/>
        <v/>
      </c>
      <c r="CR104" s="217" t="str">
        <f t="shared" si="80"/>
        <v/>
      </c>
      <c r="CS104" s="150" t="str">
        <f t="shared" si="85"/>
        <v/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/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/>
      </c>
      <c r="DI104" s="49" t="str">
        <f t="shared" si="140"/>
        <v/>
      </c>
      <c r="DJ104" s="43" t="s">
        <v>0</v>
      </c>
      <c r="DK104" s="48" t="str">
        <f t="shared" si="141"/>
        <v/>
      </c>
      <c r="DL104" s="49" t="str">
        <f t="shared" si="142"/>
        <v/>
      </c>
      <c r="DM104" s="43" t="s">
        <v>0</v>
      </c>
      <c r="DN104" s="48" t="str">
        <f t="shared" si="143"/>
        <v/>
      </c>
      <c r="DO104" s="49" t="str">
        <f t="shared" si="144"/>
        <v/>
      </c>
      <c r="DP104" s="43" t="s">
        <v>0</v>
      </c>
      <c r="DQ104" s="54" t="str">
        <f t="shared" si="145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6"/>
        <v/>
      </c>
      <c r="DU104" s="69" t="str">
        <f t="shared" si="89"/>
        <v/>
      </c>
      <c r="DV104" s="69" t="str">
        <f t="shared" si="147"/>
        <v/>
      </c>
      <c r="DW104" s="69" t="str">
        <f t="shared" si="148"/>
        <v/>
      </c>
      <c r="DX104" s="62" t="str">
        <f t="shared" si="149"/>
        <v/>
      </c>
      <c r="DY104" s="43" t="s">
        <v>0</v>
      </c>
      <c r="DZ104" s="54" t="str">
        <f>IF(AN104="","",MAX(DZ$12:DZ103)+1)</f>
        <v/>
      </c>
      <c r="EA104" s="69" t="str">
        <f t="shared" si="150"/>
        <v/>
      </c>
      <c r="EB104" s="69" t="str">
        <f t="shared" si="151"/>
        <v/>
      </c>
      <c r="EC104" s="69" t="str">
        <f t="shared" si="152"/>
        <v/>
      </c>
      <c r="ED104" s="69" t="str">
        <f t="shared" si="153"/>
        <v/>
      </c>
      <c r="EE104" s="69" t="str">
        <f t="shared" si="90"/>
        <v/>
      </c>
      <c r="EF104" s="69" t="str">
        <f t="shared" si="154"/>
        <v/>
      </c>
      <c r="EG104" s="69" t="str">
        <f t="shared" si="155"/>
        <v/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/>
      </c>
      <c r="EM104" s="43" t="s">
        <v>0</v>
      </c>
      <c r="EN104" s="16" t="str">
        <f t="shared" si="92"/>
        <v/>
      </c>
      <c r="EO104" s="43" t="s">
        <v>0</v>
      </c>
      <c r="EP104" s="167" t="str">
        <f t="shared" si="159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/>
      </c>
      <c r="C105" s="27" t="s">
        <v>0</v>
      </c>
      <c r="D105" s="27" t="str">
        <f>IF(csv!F95="","",TRIM(csv!F95))</f>
        <v/>
      </c>
      <c r="E105" s="27" t="str">
        <f>IF(csv!E95="","",TRIM(csv!E95))</f>
        <v/>
      </c>
      <c r="F105" s="27" t="s">
        <v>0</v>
      </c>
      <c r="G105" s="69" t="str">
        <f>IF(csv!M95="","",TRIM(csv!M95))</f>
        <v/>
      </c>
      <c r="H105" s="69" t="str">
        <f>IF(csv!N95="","",TRIM(csv!N95))</f>
        <v/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3"/>
        <v/>
      </c>
      <c r="P105" s="43"/>
      <c r="Q105" s="48" t="str">
        <f t="shared" si="94"/>
        <v/>
      </c>
      <c r="R105" s="69" t="str">
        <f>IF(Q105="","",IF(COUNTIF(Q$12:Q104,Q105)=0,R104+1,R104))</f>
        <v/>
      </c>
      <c r="S105" s="69" t="str">
        <f t="shared" si="95"/>
        <v/>
      </c>
      <c r="T105" s="69" t="str">
        <f t="shared" si="96"/>
        <v/>
      </c>
      <c r="U105" s="62" t="str">
        <f t="shared" si="97"/>
        <v/>
      </c>
      <c r="V105" s="43" t="s">
        <v>0</v>
      </c>
      <c r="W105" s="209" t="str">
        <f t="shared" si="98"/>
        <v/>
      </c>
      <c r="X105" s="259" t="str">
        <f t="shared" si="99"/>
        <v/>
      </c>
      <c r="Y105" s="210" t="str">
        <f t="shared" si="81"/>
        <v/>
      </c>
      <c r="Z105" s="43" t="s">
        <v>0</v>
      </c>
      <c r="AA105" s="48" t="str">
        <f t="shared" si="100"/>
        <v/>
      </c>
      <c r="AB105" s="69" t="str">
        <f t="shared" si="101"/>
        <v/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/>
      </c>
      <c r="AK105" s="150" t="str">
        <f t="shared" si="105"/>
        <v/>
      </c>
      <c r="AL105" s="43"/>
      <c r="AM105" s="48" t="str">
        <f t="shared" si="106"/>
        <v/>
      </c>
      <c r="AN105" s="27" t="str">
        <f t="shared" si="107"/>
        <v/>
      </c>
      <c r="AO105" s="69" t="str">
        <f t="shared" si="108"/>
        <v/>
      </c>
      <c r="AP105" s="69" t="str">
        <f t="shared" si="109"/>
        <v/>
      </c>
      <c r="AQ105" s="27" t="str">
        <f t="shared" si="110"/>
        <v/>
      </c>
      <c r="AR105" s="62" t="str">
        <f t="shared" si="111"/>
        <v/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/>
      </c>
      <c r="BI105" s="27" t="str">
        <f t="shared" si="117"/>
        <v/>
      </c>
      <c r="BJ105" s="69" t="str">
        <f t="shared" si="118"/>
        <v/>
      </c>
      <c r="BK105" s="49" t="str">
        <f t="shared" si="119"/>
        <v/>
      </c>
      <c r="BL105" s="43" t="s">
        <v>0</v>
      </c>
      <c r="BM105" s="48" t="str">
        <f t="shared" si="120"/>
        <v/>
      </c>
      <c r="BN105" s="27" t="str">
        <f t="shared" si="121"/>
        <v/>
      </c>
      <c r="BO105" s="69" t="str">
        <f t="shared" si="122"/>
        <v/>
      </c>
      <c r="BP105" s="69" t="str">
        <f t="shared" si="83"/>
        <v/>
      </c>
      <c r="BQ105" s="27" t="str">
        <f t="shared" si="84"/>
        <v/>
      </c>
      <c r="BR105" s="27" t="str" cm="1">
        <f t="array" ref="BR105">IFERROR(""&amp;INDEX(regNatjecatelj_klub,DI105),"")</f>
        <v/>
      </c>
      <c r="BS105" s="82" t="str">
        <f t="shared" si="123"/>
        <v/>
      </c>
      <c r="BT105" s="62" t="str">
        <f t="shared" si="124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/>
      </c>
      <c r="CP105" s="69" t="str">
        <f t="shared" si="133"/>
        <v/>
      </c>
      <c r="CQ105" s="216" t="str">
        <f t="shared" si="134"/>
        <v/>
      </c>
      <c r="CR105" s="217" t="str">
        <f t="shared" si="80"/>
        <v/>
      </c>
      <c r="CS105" s="150" t="str">
        <f t="shared" si="85"/>
        <v/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/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/>
      </c>
      <c r="DI105" s="49" t="str">
        <f t="shared" si="140"/>
        <v/>
      </c>
      <c r="DJ105" s="43" t="s">
        <v>0</v>
      </c>
      <c r="DK105" s="48" t="str">
        <f t="shared" si="141"/>
        <v/>
      </c>
      <c r="DL105" s="49" t="str">
        <f t="shared" si="142"/>
        <v/>
      </c>
      <c r="DM105" s="43" t="s">
        <v>0</v>
      </c>
      <c r="DN105" s="48" t="str">
        <f t="shared" si="143"/>
        <v/>
      </c>
      <c r="DO105" s="49" t="str">
        <f t="shared" si="144"/>
        <v/>
      </c>
      <c r="DP105" s="43" t="s">
        <v>0</v>
      </c>
      <c r="DQ105" s="54" t="str">
        <f t="shared" si="145"/>
        <v/>
      </c>
      <c r="DR105" s="49" t="str" cm="1">
        <f t="array" ref="DR105">IF(DQ105&lt;&gt;"",INDEX(regNatjecatelj_id,DQ105,0),IF(BF105&lt;&gt;"",BF105,""))</f>
        <v/>
      </c>
      <c r="DS105" s="43" t="s">
        <v>0</v>
      </c>
      <c r="DT105" s="54" t="str">
        <f t="shared" si="146"/>
        <v/>
      </c>
      <c r="DU105" s="69" t="str">
        <f t="shared" si="89"/>
        <v/>
      </c>
      <c r="DV105" s="69" t="str">
        <f t="shared" si="147"/>
        <v/>
      </c>
      <c r="DW105" s="69" t="str">
        <f t="shared" si="148"/>
        <v/>
      </c>
      <c r="DX105" s="62" t="str">
        <f t="shared" si="149"/>
        <v/>
      </c>
      <c r="DY105" s="43" t="s">
        <v>0</v>
      </c>
      <c r="DZ105" s="54" t="str">
        <f>IF(AN105="","",MAX(DZ$12:DZ104)+1)</f>
        <v/>
      </c>
      <c r="EA105" s="69" t="str">
        <f t="shared" si="150"/>
        <v/>
      </c>
      <c r="EB105" s="69" t="str">
        <f t="shared" si="151"/>
        <v/>
      </c>
      <c r="EC105" s="69" t="str">
        <f t="shared" si="152"/>
        <v/>
      </c>
      <c r="ED105" s="69" t="str">
        <f t="shared" si="153"/>
        <v/>
      </c>
      <c r="EE105" s="69" t="str">
        <f t="shared" si="90"/>
        <v/>
      </c>
      <c r="EF105" s="69" t="str">
        <f t="shared" si="154"/>
        <v/>
      </c>
      <c r="EG105" s="69" t="str">
        <f t="shared" si="155"/>
        <v/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/>
      </c>
      <c r="EM105" s="43" t="s">
        <v>0</v>
      </c>
      <c r="EN105" s="16" t="str">
        <f t="shared" si="92"/>
        <v/>
      </c>
      <c r="EO105" s="43" t="s">
        <v>0</v>
      </c>
      <c r="EP105" s="167" t="str">
        <f t="shared" si="159"/>
        <v/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/>
      </c>
      <c r="C106" s="27" t="s">
        <v>0</v>
      </c>
      <c r="D106" s="27" t="str">
        <f>IF(csv!F96="","",TRIM(csv!F96))</f>
        <v/>
      </c>
      <c r="E106" s="27" t="str">
        <f>IF(csv!E96="","",TRIM(csv!E96))</f>
        <v/>
      </c>
      <c r="F106" s="27" t="s">
        <v>0</v>
      </c>
      <c r="G106" s="69" t="str">
        <f>IF(csv!M96="","",TRIM(csv!M96))</f>
        <v/>
      </c>
      <c r="H106" s="69" t="str">
        <f>IF(csv!N96="","",TRIM(csv!N96))</f>
        <v/>
      </c>
      <c r="I106" s="27" t="s">
        <v>0</v>
      </c>
      <c r="J106" s="27" t="str">
        <f>IF(csv!P96="","",TRIM(csv!P96))</f>
        <v/>
      </c>
      <c r="K106" s="27" t="str">
        <f>IF(csv!Q96="","",TRIM(csv!Q96))</f>
        <v/>
      </c>
      <c r="L106" s="27" t="s">
        <v>0</v>
      </c>
      <c r="M106" s="62" t="str">
        <f>IF(csv!R96="","",TRIM(csv!R96))</f>
        <v/>
      </c>
      <c r="N106" s="43" t="s">
        <v>0</v>
      </c>
      <c r="O106" s="224" t="str">
        <f t="shared" si="93"/>
        <v/>
      </c>
      <c r="P106" s="43"/>
      <c r="Q106" s="48" t="str">
        <f t="shared" si="94"/>
        <v/>
      </c>
      <c r="R106" s="69" t="str">
        <f>IF(Q106="","",IF(COUNTIF(Q$12:Q105,Q106)=0,R105+1,R105))</f>
        <v/>
      </c>
      <c r="S106" s="69" t="str">
        <f t="shared" si="95"/>
        <v/>
      </c>
      <c r="T106" s="69" t="str">
        <f t="shared" si="96"/>
        <v/>
      </c>
      <c r="U106" s="62" t="str">
        <f t="shared" si="97"/>
        <v/>
      </c>
      <c r="V106" s="43" t="s">
        <v>0</v>
      </c>
      <c r="W106" s="209" t="str">
        <f t="shared" si="98"/>
        <v/>
      </c>
      <c r="X106" s="259" t="str">
        <f t="shared" si="99"/>
        <v/>
      </c>
      <c r="Y106" s="210" t="str">
        <f t="shared" si="81"/>
        <v/>
      </c>
      <c r="Z106" s="43" t="s">
        <v>0</v>
      </c>
      <c r="AA106" s="48" t="str">
        <f t="shared" si="100"/>
        <v/>
      </c>
      <c r="AB106" s="69" t="str">
        <f t="shared" si="101"/>
        <v/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/>
      </c>
      <c r="AK106" s="150" t="str">
        <f t="shared" si="105"/>
        <v/>
      </c>
      <c r="AL106" s="43"/>
      <c r="AM106" s="48" t="str">
        <f t="shared" si="106"/>
        <v/>
      </c>
      <c r="AN106" s="27" t="str">
        <f t="shared" si="107"/>
        <v/>
      </c>
      <c r="AO106" s="69" t="str">
        <f t="shared" si="108"/>
        <v/>
      </c>
      <c r="AP106" s="69" t="str">
        <f t="shared" si="109"/>
        <v/>
      </c>
      <c r="AQ106" s="27" t="str">
        <f t="shared" si="110"/>
        <v/>
      </c>
      <c r="AR106" s="62" t="str">
        <f t="shared" si="111"/>
        <v/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/>
      </c>
      <c r="BI106" s="27" t="str">
        <f t="shared" si="117"/>
        <v/>
      </c>
      <c r="BJ106" s="69" t="str">
        <f t="shared" si="118"/>
        <v/>
      </c>
      <c r="BK106" s="49" t="str">
        <f t="shared" si="119"/>
        <v/>
      </c>
      <c r="BL106" s="43" t="s">
        <v>0</v>
      </c>
      <c r="BM106" s="48" t="str">
        <f t="shared" si="120"/>
        <v/>
      </c>
      <c r="BN106" s="27" t="str">
        <f t="shared" si="121"/>
        <v/>
      </c>
      <c r="BO106" s="69" t="str">
        <f t="shared" si="122"/>
        <v/>
      </c>
      <c r="BP106" s="69" t="str">
        <f t="shared" si="83"/>
        <v/>
      </c>
      <c r="BQ106" s="27" t="str">
        <f t="shared" si="84"/>
        <v/>
      </c>
      <c r="BR106" s="27" t="str" cm="1">
        <f t="array" ref="BR106">IFERROR(""&amp;INDEX(regNatjecatelj_klub,DI106),"")</f>
        <v/>
      </c>
      <c r="BS106" s="82" t="str">
        <f t="shared" si="123"/>
        <v/>
      </c>
      <c r="BT106" s="62" t="str">
        <f t="shared" si="124"/>
        <v/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/>
      </c>
      <c r="CL106" s="262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/>
      </c>
      <c r="CP106" s="69" t="str">
        <f t="shared" si="133"/>
        <v/>
      </c>
      <c r="CQ106" s="216" t="str">
        <f t="shared" si="134"/>
        <v/>
      </c>
      <c r="CR106" s="217" t="str">
        <f t="shared" si="80"/>
        <v/>
      </c>
      <c r="CS106" s="150" t="str">
        <f t="shared" si="85"/>
        <v/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/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/>
      </c>
      <c r="DI106" s="49" t="str">
        <f t="shared" si="140"/>
        <v/>
      </c>
      <c r="DJ106" s="43" t="s">
        <v>0</v>
      </c>
      <c r="DK106" s="48" t="str">
        <f t="shared" si="141"/>
        <v/>
      </c>
      <c r="DL106" s="49" t="str">
        <f t="shared" si="142"/>
        <v/>
      </c>
      <c r="DM106" s="43" t="s">
        <v>0</v>
      </c>
      <c r="DN106" s="48" t="str">
        <f t="shared" si="143"/>
        <v/>
      </c>
      <c r="DO106" s="49" t="str">
        <f t="shared" si="144"/>
        <v/>
      </c>
      <c r="DP106" s="43" t="s">
        <v>0</v>
      </c>
      <c r="DQ106" s="54" t="str">
        <f t="shared" si="145"/>
        <v/>
      </c>
      <c r="DR106" s="49" t="str" cm="1">
        <f t="array" ref="DR106">IF(DQ106&lt;&gt;"",INDEX(regNatjecatelj_id,DQ106,0),IF(BF106&lt;&gt;"",BF106,""))</f>
        <v/>
      </c>
      <c r="DS106" s="43" t="s">
        <v>0</v>
      </c>
      <c r="DT106" s="54" t="str">
        <f t="shared" si="146"/>
        <v/>
      </c>
      <c r="DU106" s="69" t="str">
        <f t="shared" si="89"/>
        <v/>
      </c>
      <c r="DV106" s="69" t="str">
        <f t="shared" si="147"/>
        <v/>
      </c>
      <c r="DW106" s="69" t="str">
        <f t="shared" si="148"/>
        <v/>
      </c>
      <c r="DX106" s="62" t="str">
        <f t="shared" si="149"/>
        <v/>
      </c>
      <c r="DY106" s="43" t="s">
        <v>0</v>
      </c>
      <c r="DZ106" s="54" t="str">
        <f>IF(AN106="","",MAX(DZ$12:DZ105)+1)</f>
        <v/>
      </c>
      <c r="EA106" s="69" t="str">
        <f t="shared" si="150"/>
        <v/>
      </c>
      <c r="EB106" s="69" t="str">
        <f t="shared" si="151"/>
        <v/>
      </c>
      <c r="EC106" s="69" t="str">
        <f t="shared" si="152"/>
        <v/>
      </c>
      <c r="ED106" s="69" t="str">
        <f t="shared" si="153"/>
        <v/>
      </c>
      <c r="EE106" s="69" t="str">
        <f t="shared" si="90"/>
        <v/>
      </c>
      <c r="EF106" s="69" t="str">
        <f t="shared" si="154"/>
        <v/>
      </c>
      <c r="EG106" s="69" t="str">
        <f t="shared" si="155"/>
        <v/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/>
      </c>
      <c r="EM106" s="43" t="s">
        <v>0</v>
      </c>
      <c r="EN106" s="16" t="str">
        <f t="shared" si="92"/>
        <v/>
      </c>
      <c r="EO106" s="43" t="s">
        <v>0</v>
      </c>
      <c r="EP106" s="167" t="str">
        <f t="shared" si="159"/>
        <v/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/>
      </c>
      <c r="C107" s="27" t="s">
        <v>0</v>
      </c>
      <c r="D107" s="27" t="str">
        <f>IF(csv!F97="","",TRIM(csv!F97))</f>
        <v/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/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3"/>
        <v/>
      </c>
      <c r="P107" s="43"/>
      <c r="Q107" s="48" t="str">
        <f t="shared" si="94"/>
        <v/>
      </c>
      <c r="R107" s="69" t="str">
        <f>IF(Q107="","",IF(COUNTIF(Q$12:Q106,Q107)=0,R106+1,R106))</f>
        <v/>
      </c>
      <c r="S107" s="69" t="str">
        <f t="shared" si="95"/>
        <v/>
      </c>
      <c r="T107" s="69" t="str">
        <f t="shared" si="96"/>
        <v/>
      </c>
      <c r="U107" s="62" t="str">
        <f t="shared" si="97"/>
        <v/>
      </c>
      <c r="V107" s="43" t="s">
        <v>0</v>
      </c>
      <c r="W107" s="209" t="str">
        <f t="shared" si="98"/>
        <v/>
      </c>
      <c r="X107" s="259" t="str">
        <f t="shared" si="99"/>
        <v/>
      </c>
      <c r="Y107" s="210" t="str">
        <f t="shared" si="81"/>
        <v/>
      </c>
      <c r="Z107" s="43" t="s">
        <v>0</v>
      </c>
      <c r="AA107" s="48" t="str">
        <f t="shared" si="100"/>
        <v/>
      </c>
      <c r="AB107" s="69" t="str">
        <f t="shared" si="101"/>
        <v/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/>
      </c>
      <c r="AK107" s="150" t="str">
        <f t="shared" si="105"/>
        <v/>
      </c>
      <c r="AL107" s="43"/>
      <c r="AM107" s="48" t="str">
        <f t="shared" si="106"/>
        <v/>
      </c>
      <c r="AN107" s="27" t="str">
        <f t="shared" si="107"/>
        <v/>
      </c>
      <c r="AO107" s="69" t="str">
        <f t="shared" si="108"/>
        <v/>
      </c>
      <c r="AP107" s="69" t="str">
        <f t="shared" si="109"/>
        <v/>
      </c>
      <c r="AQ107" s="27" t="str">
        <f t="shared" si="110"/>
        <v/>
      </c>
      <c r="AR107" s="62" t="str">
        <f t="shared" si="111"/>
        <v/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/>
      </c>
      <c r="BI107" s="27" t="str">
        <f t="shared" si="117"/>
        <v/>
      </c>
      <c r="BJ107" s="69" t="str">
        <f t="shared" si="118"/>
        <v/>
      </c>
      <c r="BK107" s="49" t="str">
        <f t="shared" si="119"/>
        <v/>
      </c>
      <c r="BL107" s="43" t="s">
        <v>0</v>
      </c>
      <c r="BM107" s="48" t="str">
        <f t="shared" si="120"/>
        <v/>
      </c>
      <c r="BN107" s="27" t="str">
        <f t="shared" si="121"/>
        <v/>
      </c>
      <c r="BO107" s="69" t="str">
        <f t="shared" si="122"/>
        <v/>
      </c>
      <c r="BP107" s="69" t="str">
        <f t="shared" si="83"/>
        <v/>
      </c>
      <c r="BQ107" s="27" t="str">
        <f t="shared" si="84"/>
        <v/>
      </c>
      <c r="BR107" s="27" t="str" cm="1">
        <f t="array" ref="BR107">IFERROR(""&amp;INDEX(regNatjecatelj_klub,DI107),"")</f>
        <v/>
      </c>
      <c r="BS107" s="82" t="str">
        <f t="shared" si="123"/>
        <v/>
      </c>
      <c r="BT107" s="62" t="str">
        <f t="shared" si="124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/>
      </c>
      <c r="CP107" s="69" t="str">
        <f t="shared" si="133"/>
        <v/>
      </c>
      <c r="CQ107" s="216" t="str">
        <f t="shared" si="134"/>
        <v/>
      </c>
      <c r="CR107" s="217" t="str">
        <f t="shared" si="80"/>
        <v/>
      </c>
      <c r="CS107" s="150" t="str">
        <f t="shared" si="85"/>
        <v/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/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/>
      </c>
      <c r="DI107" s="49" t="str">
        <f t="shared" si="140"/>
        <v/>
      </c>
      <c r="DJ107" s="43" t="s">
        <v>0</v>
      </c>
      <c r="DK107" s="48" t="str">
        <f t="shared" si="141"/>
        <v/>
      </c>
      <c r="DL107" s="49" t="str">
        <f t="shared" si="142"/>
        <v/>
      </c>
      <c r="DM107" s="43" t="s">
        <v>0</v>
      </c>
      <c r="DN107" s="48" t="str">
        <f t="shared" si="143"/>
        <v/>
      </c>
      <c r="DO107" s="49" t="str">
        <f t="shared" si="144"/>
        <v/>
      </c>
      <c r="DP107" s="43" t="s">
        <v>0</v>
      </c>
      <c r="DQ107" s="54" t="str">
        <f t="shared" si="145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6"/>
        <v/>
      </c>
      <c r="DU107" s="69" t="str">
        <f t="shared" si="89"/>
        <v/>
      </c>
      <c r="DV107" s="69" t="str">
        <f t="shared" si="147"/>
        <v/>
      </c>
      <c r="DW107" s="69" t="str">
        <f t="shared" si="148"/>
        <v/>
      </c>
      <c r="DX107" s="62" t="str">
        <f t="shared" si="149"/>
        <v/>
      </c>
      <c r="DY107" s="43" t="s">
        <v>0</v>
      </c>
      <c r="DZ107" s="54" t="str">
        <f>IF(AN107="","",MAX(DZ$12:DZ106)+1)</f>
        <v/>
      </c>
      <c r="EA107" s="69" t="str">
        <f t="shared" si="150"/>
        <v/>
      </c>
      <c r="EB107" s="69" t="str">
        <f t="shared" si="151"/>
        <v/>
      </c>
      <c r="EC107" s="69" t="str">
        <f t="shared" si="152"/>
        <v/>
      </c>
      <c r="ED107" s="69" t="str">
        <f t="shared" si="153"/>
        <v/>
      </c>
      <c r="EE107" s="69" t="str">
        <f t="shared" si="90"/>
        <v/>
      </c>
      <c r="EF107" s="69" t="str">
        <f t="shared" si="154"/>
        <v/>
      </c>
      <c r="EG107" s="69" t="str">
        <f t="shared" si="155"/>
        <v/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/>
      </c>
      <c r="EM107" s="43" t="s">
        <v>0</v>
      </c>
      <c r="EN107" s="16" t="str">
        <f t="shared" si="92"/>
        <v/>
      </c>
      <c r="EO107" s="43" t="s">
        <v>0</v>
      </c>
      <c r="EP107" s="167" t="str">
        <f t="shared" si="159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/>
      </c>
      <c r="C108" s="27" t="s">
        <v>0</v>
      </c>
      <c r="D108" s="27" t="str">
        <f>IF(csv!F98="","",TRIM(csv!F98))</f>
        <v/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/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3"/>
        <v/>
      </c>
      <c r="P108" s="43"/>
      <c r="Q108" s="48" t="str">
        <f t="shared" si="94"/>
        <v/>
      </c>
      <c r="R108" s="69" t="str">
        <f>IF(Q108="","",IF(COUNTIF(Q$12:Q107,Q108)=0,R107+1,R107))</f>
        <v/>
      </c>
      <c r="S108" s="69" t="str">
        <f t="shared" si="95"/>
        <v/>
      </c>
      <c r="T108" s="69" t="str">
        <f t="shared" si="96"/>
        <v/>
      </c>
      <c r="U108" s="62" t="str">
        <f t="shared" si="97"/>
        <v/>
      </c>
      <c r="V108" s="43" t="s">
        <v>0</v>
      </c>
      <c r="W108" s="209" t="str">
        <f t="shared" si="98"/>
        <v/>
      </c>
      <c r="X108" s="259" t="str">
        <f t="shared" si="99"/>
        <v/>
      </c>
      <c r="Y108" s="210" t="str">
        <f t="shared" si="81"/>
        <v/>
      </c>
      <c r="Z108" s="43" t="s">
        <v>0</v>
      </c>
      <c r="AA108" s="48" t="str">
        <f t="shared" si="100"/>
        <v/>
      </c>
      <c r="AB108" s="69" t="str">
        <f t="shared" si="101"/>
        <v/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/>
      </c>
      <c r="AK108" s="150" t="str">
        <f t="shared" si="105"/>
        <v/>
      </c>
      <c r="AL108" s="43"/>
      <c r="AM108" s="48" t="str">
        <f t="shared" si="106"/>
        <v/>
      </c>
      <c r="AN108" s="27" t="str">
        <f t="shared" si="107"/>
        <v/>
      </c>
      <c r="AO108" s="69" t="str">
        <f t="shared" si="108"/>
        <v/>
      </c>
      <c r="AP108" s="69" t="str">
        <f t="shared" si="109"/>
        <v/>
      </c>
      <c r="AQ108" s="27" t="str">
        <f t="shared" si="110"/>
        <v/>
      </c>
      <c r="AR108" s="62" t="str">
        <f t="shared" si="111"/>
        <v/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/>
      </c>
      <c r="BI108" s="27" t="str">
        <f t="shared" si="117"/>
        <v/>
      </c>
      <c r="BJ108" s="69" t="str">
        <f t="shared" si="118"/>
        <v/>
      </c>
      <c r="BK108" s="49" t="str">
        <f t="shared" si="119"/>
        <v/>
      </c>
      <c r="BL108" s="43" t="s">
        <v>0</v>
      </c>
      <c r="BM108" s="48" t="str">
        <f t="shared" si="120"/>
        <v/>
      </c>
      <c r="BN108" s="27" t="str">
        <f t="shared" si="121"/>
        <v/>
      </c>
      <c r="BO108" s="69" t="str">
        <f t="shared" si="122"/>
        <v/>
      </c>
      <c r="BP108" s="69" t="str">
        <f t="shared" si="83"/>
        <v/>
      </c>
      <c r="BQ108" s="27" t="str">
        <f t="shared" si="84"/>
        <v/>
      </c>
      <c r="BR108" s="27" t="str" cm="1">
        <f t="array" ref="BR108">IFERROR(""&amp;INDEX(regNatjecatelj_klub,DI108),"")</f>
        <v/>
      </c>
      <c r="BS108" s="82" t="str">
        <f t="shared" si="123"/>
        <v/>
      </c>
      <c r="BT108" s="62" t="str">
        <f t="shared" si="124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/>
      </c>
      <c r="CP108" s="69" t="str">
        <f t="shared" si="133"/>
        <v/>
      </c>
      <c r="CQ108" s="216" t="str">
        <f t="shared" si="134"/>
        <v/>
      </c>
      <c r="CR108" s="217" t="str">
        <f t="shared" si="80"/>
        <v/>
      </c>
      <c r="CS108" s="150" t="str">
        <f t="shared" si="85"/>
        <v/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/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/>
      </c>
      <c r="DI108" s="49" t="str">
        <f t="shared" si="140"/>
        <v/>
      </c>
      <c r="DJ108" s="43" t="s">
        <v>0</v>
      </c>
      <c r="DK108" s="48" t="str">
        <f t="shared" si="141"/>
        <v/>
      </c>
      <c r="DL108" s="49" t="str">
        <f t="shared" si="142"/>
        <v/>
      </c>
      <c r="DM108" s="43" t="s">
        <v>0</v>
      </c>
      <c r="DN108" s="48" t="str">
        <f t="shared" si="143"/>
        <v/>
      </c>
      <c r="DO108" s="49" t="str">
        <f t="shared" si="144"/>
        <v/>
      </c>
      <c r="DP108" s="43" t="s">
        <v>0</v>
      </c>
      <c r="DQ108" s="54" t="str">
        <f t="shared" si="145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6"/>
        <v/>
      </c>
      <c r="DU108" s="69" t="str">
        <f t="shared" si="89"/>
        <v/>
      </c>
      <c r="DV108" s="69" t="str">
        <f t="shared" si="147"/>
        <v/>
      </c>
      <c r="DW108" s="69" t="str">
        <f t="shared" si="148"/>
        <v/>
      </c>
      <c r="DX108" s="62" t="str">
        <f t="shared" si="149"/>
        <v/>
      </c>
      <c r="DY108" s="43" t="s">
        <v>0</v>
      </c>
      <c r="DZ108" s="54" t="str">
        <f>IF(AN108="","",MAX(DZ$12:DZ107)+1)</f>
        <v/>
      </c>
      <c r="EA108" s="69" t="str">
        <f t="shared" si="150"/>
        <v/>
      </c>
      <c r="EB108" s="69" t="str">
        <f t="shared" si="151"/>
        <v/>
      </c>
      <c r="EC108" s="69" t="str">
        <f t="shared" si="152"/>
        <v/>
      </c>
      <c r="ED108" s="69" t="str">
        <f t="shared" si="153"/>
        <v/>
      </c>
      <c r="EE108" s="69" t="str">
        <f t="shared" si="90"/>
        <v/>
      </c>
      <c r="EF108" s="69" t="str">
        <f t="shared" si="154"/>
        <v/>
      </c>
      <c r="EG108" s="69" t="str">
        <f t="shared" si="155"/>
        <v/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/>
      </c>
      <c r="EM108" s="43" t="s">
        <v>0</v>
      </c>
      <c r="EN108" s="16" t="str">
        <f t="shared" si="92"/>
        <v/>
      </c>
      <c r="EO108" s="43" t="s">
        <v>0</v>
      </c>
      <c r="EP108" s="167" t="str">
        <f t="shared" si="159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/>
      </c>
      <c r="C109" s="27" t="s">
        <v>0</v>
      </c>
      <c r="D109" s="27" t="str">
        <f>IF(csv!F99="","",TRIM(csv!F99))</f>
        <v/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/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3"/>
        <v/>
      </c>
      <c r="P109" s="43"/>
      <c r="Q109" s="48" t="str">
        <f t="shared" si="94"/>
        <v/>
      </c>
      <c r="R109" s="69" t="str">
        <f>IF(Q109="","",IF(COUNTIF(Q$12:Q108,Q109)=0,R108+1,R108))</f>
        <v/>
      </c>
      <c r="S109" s="69" t="str">
        <f t="shared" si="95"/>
        <v/>
      </c>
      <c r="T109" s="69" t="str">
        <f t="shared" si="96"/>
        <v/>
      </c>
      <c r="U109" s="62" t="str">
        <f t="shared" si="97"/>
        <v/>
      </c>
      <c r="V109" s="43" t="s">
        <v>0</v>
      </c>
      <c r="W109" s="209" t="str">
        <f t="shared" si="98"/>
        <v/>
      </c>
      <c r="X109" s="259" t="str">
        <f t="shared" si="99"/>
        <v/>
      </c>
      <c r="Y109" s="210" t="str">
        <f t="shared" si="81"/>
        <v/>
      </c>
      <c r="Z109" s="43" t="s">
        <v>0</v>
      </c>
      <c r="AA109" s="48" t="str">
        <f t="shared" si="100"/>
        <v/>
      </c>
      <c r="AB109" s="69" t="str">
        <f t="shared" si="101"/>
        <v/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/>
      </c>
      <c r="AK109" s="150" t="str">
        <f t="shared" si="105"/>
        <v/>
      </c>
      <c r="AL109" s="43"/>
      <c r="AM109" s="48" t="str">
        <f t="shared" si="106"/>
        <v/>
      </c>
      <c r="AN109" s="27" t="str">
        <f t="shared" si="107"/>
        <v/>
      </c>
      <c r="AO109" s="69" t="str">
        <f t="shared" si="108"/>
        <v/>
      </c>
      <c r="AP109" s="69" t="str">
        <f t="shared" si="109"/>
        <v/>
      </c>
      <c r="AQ109" s="27" t="str">
        <f t="shared" si="110"/>
        <v/>
      </c>
      <c r="AR109" s="62" t="str">
        <f t="shared" si="111"/>
        <v/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/>
      </c>
      <c r="BI109" s="27" t="str">
        <f t="shared" si="117"/>
        <v/>
      </c>
      <c r="BJ109" s="69" t="str">
        <f t="shared" si="118"/>
        <v/>
      </c>
      <c r="BK109" s="49" t="str">
        <f t="shared" si="119"/>
        <v/>
      </c>
      <c r="BL109" s="43" t="s">
        <v>0</v>
      </c>
      <c r="BM109" s="48" t="str">
        <f t="shared" si="120"/>
        <v/>
      </c>
      <c r="BN109" s="27" t="str">
        <f t="shared" si="121"/>
        <v/>
      </c>
      <c r="BO109" s="69" t="str">
        <f t="shared" si="122"/>
        <v/>
      </c>
      <c r="BP109" s="69" t="str">
        <f t="shared" si="83"/>
        <v/>
      </c>
      <c r="BQ109" s="27" t="str">
        <f t="shared" si="84"/>
        <v/>
      </c>
      <c r="BR109" s="27" t="str" cm="1">
        <f t="array" ref="BR109">IFERROR(""&amp;INDEX(regNatjecatelj_klub,DI109),"")</f>
        <v/>
      </c>
      <c r="BS109" s="82" t="str">
        <f t="shared" si="123"/>
        <v/>
      </c>
      <c r="BT109" s="62" t="str">
        <f t="shared" si="124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/>
      </c>
      <c r="CP109" s="69" t="str">
        <f t="shared" si="133"/>
        <v/>
      </c>
      <c r="CQ109" s="216" t="str">
        <f t="shared" si="134"/>
        <v/>
      </c>
      <c r="CR109" s="217" t="str">
        <f t="shared" si="80"/>
        <v/>
      </c>
      <c r="CS109" s="150" t="str">
        <f t="shared" si="85"/>
        <v/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/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/>
      </c>
      <c r="DI109" s="49" t="str">
        <f t="shared" si="140"/>
        <v/>
      </c>
      <c r="DJ109" s="43" t="s">
        <v>0</v>
      </c>
      <c r="DK109" s="48" t="str">
        <f t="shared" si="141"/>
        <v/>
      </c>
      <c r="DL109" s="49" t="str">
        <f t="shared" si="142"/>
        <v/>
      </c>
      <c r="DM109" s="43" t="s">
        <v>0</v>
      </c>
      <c r="DN109" s="48" t="str">
        <f t="shared" si="143"/>
        <v/>
      </c>
      <c r="DO109" s="49" t="str">
        <f t="shared" si="144"/>
        <v/>
      </c>
      <c r="DP109" s="43" t="s">
        <v>0</v>
      </c>
      <c r="DQ109" s="54" t="str">
        <f t="shared" si="145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6"/>
        <v/>
      </c>
      <c r="DU109" s="69" t="str">
        <f t="shared" si="89"/>
        <v/>
      </c>
      <c r="DV109" s="69" t="str">
        <f t="shared" si="147"/>
        <v/>
      </c>
      <c r="DW109" s="69" t="str">
        <f t="shared" si="148"/>
        <v/>
      </c>
      <c r="DX109" s="62" t="str">
        <f t="shared" si="149"/>
        <v/>
      </c>
      <c r="DY109" s="43" t="s">
        <v>0</v>
      </c>
      <c r="DZ109" s="54" t="str">
        <f>IF(AN109="","",MAX(DZ$12:DZ108)+1)</f>
        <v/>
      </c>
      <c r="EA109" s="69" t="str">
        <f t="shared" si="150"/>
        <v/>
      </c>
      <c r="EB109" s="69" t="str">
        <f t="shared" si="151"/>
        <v/>
      </c>
      <c r="EC109" s="69" t="str">
        <f t="shared" si="152"/>
        <v/>
      </c>
      <c r="ED109" s="69" t="str">
        <f t="shared" si="153"/>
        <v/>
      </c>
      <c r="EE109" s="69" t="str">
        <f t="shared" si="90"/>
        <v/>
      </c>
      <c r="EF109" s="69" t="str">
        <f t="shared" si="154"/>
        <v/>
      </c>
      <c r="EG109" s="69" t="str">
        <f t="shared" si="155"/>
        <v/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/>
      </c>
      <c r="EM109" s="43" t="s">
        <v>0</v>
      </c>
      <c r="EN109" s="16" t="str">
        <f t="shared" si="92"/>
        <v/>
      </c>
      <c r="EO109" s="43" t="s">
        <v>0</v>
      </c>
      <c r="EP109" s="167" t="str">
        <f t="shared" si="159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/>
      </c>
      <c r="C110" s="27" t="s">
        <v>0</v>
      </c>
      <c r="D110" s="27" t="str">
        <f>IF(csv!F100="","",TRIM(csv!F100))</f>
        <v/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/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3"/>
        <v/>
      </c>
      <c r="P110" s="43"/>
      <c r="Q110" s="48" t="str">
        <f t="shared" si="94"/>
        <v/>
      </c>
      <c r="R110" s="69" t="str">
        <f>IF(Q110="","",IF(COUNTIF(Q$12:Q109,Q110)=0,R109+1,R109))</f>
        <v/>
      </c>
      <c r="S110" s="69" t="str">
        <f t="shared" si="95"/>
        <v/>
      </c>
      <c r="T110" s="69" t="str">
        <f t="shared" si="96"/>
        <v/>
      </c>
      <c r="U110" s="62" t="str">
        <f t="shared" si="97"/>
        <v/>
      </c>
      <c r="V110" s="43" t="s">
        <v>0</v>
      </c>
      <c r="W110" s="209" t="str">
        <f t="shared" si="98"/>
        <v/>
      </c>
      <c r="X110" s="259" t="str">
        <f t="shared" si="99"/>
        <v/>
      </c>
      <c r="Y110" s="210" t="str">
        <f t="shared" si="81"/>
        <v/>
      </c>
      <c r="Z110" s="43" t="s">
        <v>0</v>
      </c>
      <c r="AA110" s="48" t="str">
        <f t="shared" si="100"/>
        <v/>
      </c>
      <c r="AB110" s="69" t="str">
        <f t="shared" si="101"/>
        <v/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/>
      </c>
      <c r="AK110" s="150" t="str">
        <f t="shared" si="105"/>
        <v/>
      </c>
      <c r="AL110" s="43"/>
      <c r="AM110" s="48" t="str">
        <f t="shared" si="106"/>
        <v/>
      </c>
      <c r="AN110" s="27" t="str">
        <f t="shared" si="107"/>
        <v/>
      </c>
      <c r="AO110" s="69" t="str">
        <f t="shared" si="108"/>
        <v/>
      </c>
      <c r="AP110" s="69" t="str">
        <f t="shared" si="109"/>
        <v/>
      </c>
      <c r="AQ110" s="27" t="str">
        <f t="shared" si="110"/>
        <v/>
      </c>
      <c r="AR110" s="62" t="str">
        <f t="shared" si="111"/>
        <v/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/>
      </c>
      <c r="BI110" s="27" t="str">
        <f t="shared" si="117"/>
        <v/>
      </c>
      <c r="BJ110" s="69" t="str">
        <f t="shared" si="118"/>
        <v/>
      </c>
      <c r="BK110" s="49" t="str">
        <f t="shared" si="119"/>
        <v/>
      </c>
      <c r="BL110" s="43" t="s">
        <v>0</v>
      </c>
      <c r="BM110" s="48" t="str">
        <f t="shared" si="120"/>
        <v/>
      </c>
      <c r="BN110" s="27" t="str">
        <f t="shared" si="121"/>
        <v/>
      </c>
      <c r="BO110" s="69" t="str">
        <f t="shared" si="122"/>
        <v/>
      </c>
      <c r="BP110" s="69" t="str">
        <f t="shared" si="83"/>
        <v/>
      </c>
      <c r="BQ110" s="27" t="str">
        <f t="shared" si="84"/>
        <v/>
      </c>
      <c r="BR110" s="27" t="str" cm="1">
        <f t="array" ref="BR110">IFERROR(""&amp;INDEX(regNatjecatelj_klub,DI110),"")</f>
        <v/>
      </c>
      <c r="BS110" s="82" t="str">
        <f t="shared" si="123"/>
        <v/>
      </c>
      <c r="BT110" s="62" t="str">
        <f t="shared" si="124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/>
      </c>
      <c r="CP110" s="69" t="str">
        <f t="shared" si="133"/>
        <v/>
      </c>
      <c r="CQ110" s="216" t="str">
        <f t="shared" si="134"/>
        <v/>
      </c>
      <c r="CR110" s="217" t="str">
        <f t="shared" si="80"/>
        <v/>
      </c>
      <c r="CS110" s="150" t="str">
        <f t="shared" si="85"/>
        <v/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/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/>
      </c>
      <c r="DI110" s="49" t="str">
        <f t="shared" si="140"/>
        <v/>
      </c>
      <c r="DJ110" s="43" t="s">
        <v>0</v>
      </c>
      <c r="DK110" s="48" t="str">
        <f t="shared" si="141"/>
        <v/>
      </c>
      <c r="DL110" s="49" t="str">
        <f t="shared" si="142"/>
        <v/>
      </c>
      <c r="DM110" s="43" t="s">
        <v>0</v>
      </c>
      <c r="DN110" s="48" t="str">
        <f t="shared" si="143"/>
        <v/>
      </c>
      <c r="DO110" s="49" t="str">
        <f t="shared" si="144"/>
        <v/>
      </c>
      <c r="DP110" s="43" t="s">
        <v>0</v>
      </c>
      <c r="DQ110" s="54" t="str">
        <f t="shared" si="145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6"/>
        <v/>
      </c>
      <c r="DU110" s="69" t="str">
        <f t="shared" si="89"/>
        <v/>
      </c>
      <c r="DV110" s="69" t="str">
        <f t="shared" si="147"/>
        <v/>
      </c>
      <c r="DW110" s="69" t="str">
        <f t="shared" si="148"/>
        <v/>
      </c>
      <c r="DX110" s="62" t="str">
        <f t="shared" si="149"/>
        <v/>
      </c>
      <c r="DY110" s="43" t="s">
        <v>0</v>
      </c>
      <c r="DZ110" s="54" t="str">
        <f>IF(AN110="","",MAX(DZ$12:DZ109)+1)</f>
        <v/>
      </c>
      <c r="EA110" s="69" t="str">
        <f t="shared" si="150"/>
        <v/>
      </c>
      <c r="EB110" s="69" t="str">
        <f t="shared" si="151"/>
        <v/>
      </c>
      <c r="EC110" s="69" t="str">
        <f t="shared" si="152"/>
        <v/>
      </c>
      <c r="ED110" s="69" t="str">
        <f t="shared" si="153"/>
        <v/>
      </c>
      <c r="EE110" s="69" t="str">
        <f t="shared" si="90"/>
        <v/>
      </c>
      <c r="EF110" s="69" t="str">
        <f t="shared" si="154"/>
        <v/>
      </c>
      <c r="EG110" s="69" t="str">
        <f t="shared" si="155"/>
        <v/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/>
      </c>
      <c r="EM110" s="43" t="s">
        <v>0</v>
      </c>
      <c r="EN110" s="16" t="str">
        <f t="shared" si="92"/>
        <v/>
      </c>
      <c r="EO110" s="43" t="s">
        <v>0</v>
      </c>
      <c r="EP110" s="167" t="str">
        <f t="shared" si="159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/>
      </c>
      <c r="C111" s="27" t="s">
        <v>0</v>
      </c>
      <c r="D111" s="27" t="str">
        <f>IF(csv!F101="","",TRIM(csv!F101))</f>
        <v/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/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3"/>
        <v/>
      </c>
      <c r="P111" s="43"/>
      <c r="Q111" s="48" t="str">
        <f t="shared" si="94"/>
        <v/>
      </c>
      <c r="R111" s="69" t="str">
        <f>IF(Q111="","",IF(COUNTIF(Q$12:Q110,Q111)=0,R110+1,R110))</f>
        <v/>
      </c>
      <c r="S111" s="69" t="str">
        <f t="shared" si="95"/>
        <v/>
      </c>
      <c r="T111" s="69" t="str">
        <f t="shared" si="96"/>
        <v/>
      </c>
      <c r="U111" s="62" t="str">
        <f t="shared" si="97"/>
        <v/>
      </c>
      <c r="V111" s="43" t="s">
        <v>0</v>
      </c>
      <c r="W111" s="209" t="str">
        <f t="shared" si="98"/>
        <v/>
      </c>
      <c r="X111" s="259" t="str">
        <f t="shared" si="99"/>
        <v/>
      </c>
      <c r="Y111" s="210" t="str">
        <f t="shared" si="81"/>
        <v/>
      </c>
      <c r="Z111" s="43" t="s">
        <v>0</v>
      </c>
      <c r="AA111" s="48" t="str">
        <f t="shared" si="100"/>
        <v/>
      </c>
      <c r="AB111" s="69" t="str">
        <f t="shared" si="101"/>
        <v/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/>
      </c>
      <c r="AK111" s="150" t="str">
        <f t="shared" si="105"/>
        <v/>
      </c>
      <c r="AL111" s="43"/>
      <c r="AM111" s="48" t="str">
        <f t="shared" si="106"/>
        <v/>
      </c>
      <c r="AN111" s="27" t="str">
        <f t="shared" si="107"/>
        <v/>
      </c>
      <c r="AO111" s="69" t="str">
        <f t="shared" si="108"/>
        <v/>
      </c>
      <c r="AP111" s="69" t="str">
        <f t="shared" si="109"/>
        <v/>
      </c>
      <c r="AQ111" s="27" t="str">
        <f t="shared" si="110"/>
        <v/>
      </c>
      <c r="AR111" s="62" t="str">
        <f t="shared" si="111"/>
        <v/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/>
      </c>
      <c r="BI111" s="27" t="str">
        <f t="shared" si="117"/>
        <v/>
      </c>
      <c r="BJ111" s="69" t="str">
        <f t="shared" si="118"/>
        <v/>
      </c>
      <c r="BK111" s="49" t="str">
        <f t="shared" si="119"/>
        <v/>
      </c>
      <c r="BL111" s="43" t="s">
        <v>0</v>
      </c>
      <c r="BM111" s="48" t="str">
        <f t="shared" si="120"/>
        <v/>
      </c>
      <c r="BN111" s="27" t="str">
        <f t="shared" si="121"/>
        <v/>
      </c>
      <c r="BO111" s="69" t="str">
        <f t="shared" si="122"/>
        <v/>
      </c>
      <c r="BP111" s="69" t="str">
        <f t="shared" si="83"/>
        <v/>
      </c>
      <c r="BQ111" s="27" t="str">
        <f t="shared" si="84"/>
        <v/>
      </c>
      <c r="BR111" s="27" t="str" cm="1">
        <f t="array" ref="BR111">IFERROR(""&amp;INDEX(regNatjecatelj_klub,DI111),"")</f>
        <v/>
      </c>
      <c r="BS111" s="82" t="str">
        <f t="shared" si="123"/>
        <v/>
      </c>
      <c r="BT111" s="62" t="str">
        <f t="shared" si="124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/>
      </c>
      <c r="CP111" s="69" t="str">
        <f t="shared" si="133"/>
        <v/>
      </c>
      <c r="CQ111" s="216" t="str">
        <f t="shared" si="134"/>
        <v/>
      </c>
      <c r="CR111" s="217" t="str">
        <f t="shared" si="80"/>
        <v/>
      </c>
      <c r="CS111" s="150" t="str">
        <f t="shared" si="85"/>
        <v/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/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/>
      </c>
      <c r="DI111" s="49" t="str">
        <f t="shared" si="140"/>
        <v/>
      </c>
      <c r="DJ111" s="43" t="s">
        <v>0</v>
      </c>
      <c r="DK111" s="48" t="str">
        <f t="shared" si="141"/>
        <v/>
      </c>
      <c r="DL111" s="49" t="str">
        <f t="shared" si="142"/>
        <v/>
      </c>
      <c r="DM111" s="43" t="s">
        <v>0</v>
      </c>
      <c r="DN111" s="48" t="str">
        <f t="shared" si="143"/>
        <v/>
      </c>
      <c r="DO111" s="49" t="str">
        <f t="shared" si="144"/>
        <v/>
      </c>
      <c r="DP111" s="43" t="s">
        <v>0</v>
      </c>
      <c r="DQ111" s="54" t="str">
        <f t="shared" si="145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6"/>
        <v/>
      </c>
      <c r="DU111" s="69" t="str">
        <f t="shared" si="89"/>
        <v/>
      </c>
      <c r="DV111" s="69" t="str">
        <f t="shared" si="147"/>
        <v/>
      </c>
      <c r="DW111" s="69" t="str">
        <f t="shared" si="148"/>
        <v/>
      </c>
      <c r="DX111" s="62" t="str">
        <f t="shared" si="149"/>
        <v/>
      </c>
      <c r="DY111" s="43" t="s">
        <v>0</v>
      </c>
      <c r="DZ111" s="54" t="str">
        <f>IF(AN111="","",MAX(DZ$12:DZ110)+1)</f>
        <v/>
      </c>
      <c r="EA111" s="69" t="str">
        <f t="shared" si="150"/>
        <v/>
      </c>
      <c r="EB111" s="69" t="str">
        <f t="shared" si="151"/>
        <v/>
      </c>
      <c r="EC111" s="69" t="str">
        <f t="shared" si="152"/>
        <v/>
      </c>
      <c r="ED111" s="69" t="str">
        <f t="shared" si="153"/>
        <v/>
      </c>
      <c r="EE111" s="69" t="str">
        <f t="shared" si="90"/>
        <v/>
      </c>
      <c r="EF111" s="69" t="str">
        <f t="shared" si="154"/>
        <v/>
      </c>
      <c r="EG111" s="69" t="str">
        <f t="shared" si="155"/>
        <v/>
      </c>
      <c r="EH111" s="69" t="str">
        <f t="shared" si="91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/>
      </c>
      <c r="EM111" s="43" t="s">
        <v>0</v>
      </c>
      <c r="EN111" s="16" t="str">
        <f t="shared" si="92"/>
        <v/>
      </c>
      <c r="EO111" s="43" t="s">
        <v>0</v>
      </c>
      <c r="EP111" s="167" t="str">
        <f t="shared" si="159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/>
      </c>
      <c r="C112" s="27" t="s">
        <v>0</v>
      </c>
      <c r="D112" s="27" t="str">
        <f>IF(csv!F102="","",TRIM(csv!F102))</f>
        <v/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/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3"/>
        <v/>
      </c>
      <c r="P112" s="43"/>
      <c r="Q112" s="48" t="str">
        <f t="shared" si="94"/>
        <v/>
      </c>
      <c r="R112" s="69" t="str">
        <f>IF(Q112="","",IF(COUNTIF(Q$12:Q111,Q112)=0,R111+1,R111))</f>
        <v/>
      </c>
      <c r="S112" s="69" t="str">
        <f t="shared" si="95"/>
        <v/>
      </c>
      <c r="T112" s="69" t="str">
        <f t="shared" si="96"/>
        <v/>
      </c>
      <c r="U112" s="62" t="str">
        <f t="shared" si="97"/>
        <v/>
      </c>
      <c r="V112" s="43" t="s">
        <v>0</v>
      </c>
      <c r="W112" s="209" t="str">
        <f t="shared" si="98"/>
        <v/>
      </c>
      <c r="X112" s="259" t="str">
        <f t="shared" si="99"/>
        <v/>
      </c>
      <c r="Y112" s="210" t="str">
        <f t="shared" si="81"/>
        <v/>
      </c>
      <c r="Z112" s="43" t="s">
        <v>0</v>
      </c>
      <c r="AA112" s="48" t="str">
        <f t="shared" si="100"/>
        <v/>
      </c>
      <c r="AB112" s="69" t="str">
        <f t="shared" si="101"/>
        <v/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/>
      </c>
      <c r="AK112" s="150" t="str">
        <f t="shared" si="105"/>
        <v/>
      </c>
      <c r="AL112" s="43"/>
      <c r="AM112" s="48" t="str">
        <f t="shared" si="106"/>
        <v/>
      </c>
      <c r="AN112" s="27" t="str">
        <f t="shared" si="107"/>
        <v/>
      </c>
      <c r="AO112" s="69" t="str">
        <f t="shared" si="108"/>
        <v/>
      </c>
      <c r="AP112" s="69" t="str">
        <f t="shared" si="109"/>
        <v/>
      </c>
      <c r="AQ112" s="27" t="str">
        <f t="shared" si="110"/>
        <v/>
      </c>
      <c r="AR112" s="62" t="str">
        <f t="shared" si="111"/>
        <v/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/>
      </c>
      <c r="BI112" s="27" t="str">
        <f t="shared" si="117"/>
        <v/>
      </c>
      <c r="BJ112" s="69" t="str">
        <f t="shared" si="118"/>
        <v/>
      </c>
      <c r="BK112" s="49" t="str">
        <f t="shared" si="119"/>
        <v/>
      </c>
      <c r="BL112" s="43" t="s">
        <v>0</v>
      </c>
      <c r="BM112" s="48" t="str">
        <f t="shared" si="120"/>
        <v/>
      </c>
      <c r="BN112" s="27" t="str">
        <f t="shared" si="121"/>
        <v/>
      </c>
      <c r="BO112" s="69" t="str">
        <f t="shared" si="122"/>
        <v/>
      </c>
      <c r="BP112" s="69" t="str">
        <f t="shared" si="83"/>
        <v/>
      </c>
      <c r="BQ112" s="27" t="str">
        <f t="shared" si="84"/>
        <v/>
      </c>
      <c r="BR112" s="27" t="str" cm="1">
        <f t="array" ref="BR112">IFERROR(""&amp;INDEX(regNatjecatelj_klub,DI112),"")</f>
        <v/>
      </c>
      <c r="BS112" s="82" t="str">
        <f t="shared" si="123"/>
        <v/>
      </c>
      <c r="BT112" s="62" t="str">
        <f t="shared" si="124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/>
      </c>
      <c r="CP112" s="69" t="str">
        <f t="shared" si="133"/>
        <v/>
      </c>
      <c r="CQ112" s="216" t="str">
        <f t="shared" si="134"/>
        <v/>
      </c>
      <c r="CR112" s="217" t="str">
        <f t="shared" si="80"/>
        <v/>
      </c>
      <c r="CS112" s="150" t="str">
        <f t="shared" si="85"/>
        <v/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/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/>
      </c>
      <c r="DI112" s="49" t="str">
        <f t="shared" si="140"/>
        <v/>
      </c>
      <c r="DJ112" s="43" t="s">
        <v>0</v>
      </c>
      <c r="DK112" s="48" t="str">
        <f t="shared" si="141"/>
        <v/>
      </c>
      <c r="DL112" s="49" t="str">
        <f t="shared" si="142"/>
        <v/>
      </c>
      <c r="DM112" s="43" t="s">
        <v>0</v>
      </c>
      <c r="DN112" s="48" t="str">
        <f t="shared" si="143"/>
        <v/>
      </c>
      <c r="DO112" s="49" t="str">
        <f t="shared" si="144"/>
        <v/>
      </c>
      <c r="DP112" s="43" t="s">
        <v>0</v>
      </c>
      <c r="DQ112" s="54" t="str">
        <f t="shared" si="145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6"/>
        <v/>
      </c>
      <c r="DU112" s="69" t="str">
        <f t="shared" si="89"/>
        <v/>
      </c>
      <c r="DV112" s="69" t="str">
        <f t="shared" si="147"/>
        <v/>
      </c>
      <c r="DW112" s="69" t="str">
        <f t="shared" si="148"/>
        <v/>
      </c>
      <c r="DX112" s="62" t="str">
        <f t="shared" si="149"/>
        <v/>
      </c>
      <c r="DY112" s="43" t="s">
        <v>0</v>
      </c>
      <c r="DZ112" s="54" t="str">
        <f>IF(AN112="","",MAX(DZ$12:DZ111)+1)</f>
        <v/>
      </c>
      <c r="EA112" s="69" t="str">
        <f t="shared" si="150"/>
        <v/>
      </c>
      <c r="EB112" s="69" t="str">
        <f t="shared" si="151"/>
        <v/>
      </c>
      <c r="EC112" s="69" t="str">
        <f t="shared" si="152"/>
        <v/>
      </c>
      <c r="ED112" s="69" t="str">
        <f t="shared" si="153"/>
        <v/>
      </c>
      <c r="EE112" s="69" t="str">
        <f t="shared" si="90"/>
        <v/>
      </c>
      <c r="EF112" s="69" t="str">
        <f t="shared" si="154"/>
        <v/>
      </c>
      <c r="EG112" s="69" t="str">
        <f t="shared" si="155"/>
        <v/>
      </c>
      <c r="EH112" s="69" t="str">
        <f t="shared" si="91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/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/>
      </c>
      <c r="C113" s="27" t="s">
        <v>0</v>
      </c>
      <c r="D113" s="27" t="str">
        <f>IF(csv!F103="","",TRIM(csv!F103))</f>
        <v/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/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3"/>
        <v/>
      </c>
      <c r="P113" s="43"/>
      <c r="Q113" s="48" t="str">
        <f t="shared" si="94"/>
        <v/>
      </c>
      <c r="R113" s="69" t="str">
        <f>IF(Q113="","",IF(COUNTIF(Q$12:Q112,Q113)=0,R112+1,R112))</f>
        <v/>
      </c>
      <c r="S113" s="69" t="str">
        <f t="shared" si="95"/>
        <v/>
      </c>
      <c r="T113" s="69" t="str">
        <f t="shared" si="96"/>
        <v/>
      </c>
      <c r="U113" s="62" t="str">
        <f t="shared" si="97"/>
        <v/>
      </c>
      <c r="V113" s="43" t="s">
        <v>0</v>
      </c>
      <c r="W113" s="209" t="str">
        <f t="shared" si="98"/>
        <v/>
      </c>
      <c r="X113" s="259" t="str">
        <f t="shared" si="99"/>
        <v/>
      </c>
      <c r="Y113" s="210" t="str">
        <f t="shared" si="81"/>
        <v/>
      </c>
      <c r="Z113" s="43" t="s">
        <v>0</v>
      </c>
      <c r="AA113" s="48" t="str">
        <f t="shared" si="100"/>
        <v/>
      </c>
      <c r="AB113" s="69" t="str">
        <f t="shared" si="101"/>
        <v/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/>
      </c>
      <c r="AK113" s="150" t="str">
        <f t="shared" si="105"/>
        <v/>
      </c>
      <c r="AL113" s="43"/>
      <c r="AM113" s="48" t="str">
        <f t="shared" si="106"/>
        <v/>
      </c>
      <c r="AN113" s="27" t="str">
        <f t="shared" si="107"/>
        <v/>
      </c>
      <c r="AO113" s="69" t="str">
        <f t="shared" si="108"/>
        <v/>
      </c>
      <c r="AP113" s="69" t="str">
        <f t="shared" si="109"/>
        <v/>
      </c>
      <c r="AQ113" s="27" t="str">
        <f t="shared" si="110"/>
        <v/>
      </c>
      <c r="AR113" s="62" t="str">
        <f t="shared" si="111"/>
        <v/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/>
      </c>
      <c r="BI113" s="27" t="str">
        <f t="shared" si="117"/>
        <v/>
      </c>
      <c r="BJ113" s="69" t="str">
        <f t="shared" si="118"/>
        <v/>
      </c>
      <c r="BK113" s="49" t="str">
        <f t="shared" si="119"/>
        <v/>
      </c>
      <c r="BL113" s="43" t="s">
        <v>0</v>
      </c>
      <c r="BM113" s="48" t="str">
        <f t="shared" si="120"/>
        <v/>
      </c>
      <c r="BN113" s="27" t="str">
        <f t="shared" si="121"/>
        <v/>
      </c>
      <c r="BO113" s="69" t="str">
        <f t="shared" si="122"/>
        <v/>
      </c>
      <c r="BP113" s="69" t="str">
        <f t="shared" si="83"/>
        <v/>
      </c>
      <c r="BQ113" s="27" t="str">
        <f t="shared" si="84"/>
        <v/>
      </c>
      <c r="BR113" s="27" t="str" cm="1">
        <f t="array" ref="BR113">IFERROR(""&amp;INDEX(regNatjecatelj_klub,DI113),"")</f>
        <v/>
      </c>
      <c r="BS113" s="82" t="str">
        <f t="shared" si="123"/>
        <v/>
      </c>
      <c r="BT113" s="62" t="str">
        <f t="shared" si="124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/>
      </c>
      <c r="CP113" s="69" t="str">
        <f t="shared" si="133"/>
        <v/>
      </c>
      <c r="CQ113" s="216" t="str">
        <f t="shared" si="134"/>
        <v/>
      </c>
      <c r="CR113" s="217" t="str">
        <f t="shared" si="80"/>
        <v/>
      </c>
      <c r="CS113" s="150" t="str">
        <f t="shared" si="85"/>
        <v/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/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/>
      </c>
      <c r="DI113" s="49" t="str">
        <f t="shared" si="140"/>
        <v/>
      </c>
      <c r="DJ113" s="43" t="s">
        <v>0</v>
      </c>
      <c r="DK113" s="48" t="str">
        <f t="shared" si="141"/>
        <v/>
      </c>
      <c r="DL113" s="49" t="str">
        <f t="shared" si="142"/>
        <v/>
      </c>
      <c r="DM113" s="43" t="s">
        <v>0</v>
      </c>
      <c r="DN113" s="48" t="str">
        <f t="shared" si="143"/>
        <v/>
      </c>
      <c r="DO113" s="49" t="str">
        <f t="shared" si="144"/>
        <v/>
      </c>
      <c r="DP113" s="43" t="s">
        <v>0</v>
      </c>
      <c r="DQ113" s="54" t="str">
        <f t="shared" si="145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6"/>
        <v/>
      </c>
      <c r="DU113" s="69" t="str">
        <f t="shared" si="89"/>
        <v/>
      </c>
      <c r="DV113" s="69" t="str">
        <f t="shared" si="147"/>
        <v/>
      </c>
      <c r="DW113" s="69" t="str">
        <f t="shared" si="148"/>
        <v/>
      </c>
      <c r="DX113" s="62" t="str">
        <f t="shared" si="149"/>
        <v/>
      </c>
      <c r="DY113" s="43" t="s">
        <v>0</v>
      </c>
      <c r="DZ113" s="54" t="str">
        <f>IF(AN113="","",MAX(DZ$12:DZ112)+1)</f>
        <v/>
      </c>
      <c r="EA113" s="69" t="str">
        <f t="shared" si="150"/>
        <v/>
      </c>
      <c r="EB113" s="69" t="str">
        <f t="shared" si="151"/>
        <v/>
      </c>
      <c r="EC113" s="69" t="str">
        <f t="shared" si="152"/>
        <v/>
      </c>
      <c r="ED113" s="69" t="str">
        <f t="shared" si="153"/>
        <v/>
      </c>
      <c r="EE113" s="69" t="str">
        <f t="shared" si="90"/>
        <v/>
      </c>
      <c r="EF113" s="69" t="str">
        <f t="shared" si="154"/>
        <v/>
      </c>
      <c r="EG113" s="69" t="str">
        <f t="shared" si="155"/>
        <v/>
      </c>
      <c r="EH113" s="69" t="str">
        <f t="shared" si="91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/>
      </c>
      <c r="EM113" s="43" t="s">
        <v>0</v>
      </c>
      <c r="EN113" s="16" t="str">
        <f t="shared" si="92"/>
        <v/>
      </c>
      <c r="EO113" s="43" t="s">
        <v>0</v>
      </c>
      <c r="EP113" s="167" t="str">
        <f t="shared" si="159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/>
      </c>
      <c r="C114" s="27" t="s">
        <v>0</v>
      </c>
      <c r="D114" s="27" t="str">
        <f>IF(csv!F104="","",TRIM(csv!F104))</f>
        <v/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/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3"/>
        <v/>
      </c>
      <c r="P114" s="43"/>
      <c r="Q114" s="48" t="str">
        <f t="shared" si="94"/>
        <v/>
      </c>
      <c r="R114" s="69" t="str">
        <f>IF(Q114="","",IF(COUNTIF(Q$12:Q113,Q114)=0,R113+1,R113))</f>
        <v/>
      </c>
      <c r="S114" s="69" t="str">
        <f t="shared" si="95"/>
        <v/>
      </c>
      <c r="T114" s="69" t="str">
        <f t="shared" si="96"/>
        <v/>
      </c>
      <c r="U114" s="62" t="str">
        <f t="shared" si="97"/>
        <v/>
      </c>
      <c r="V114" s="43" t="s">
        <v>0</v>
      </c>
      <c r="W114" s="209" t="str">
        <f t="shared" si="98"/>
        <v/>
      </c>
      <c r="X114" s="259" t="str">
        <f t="shared" si="99"/>
        <v/>
      </c>
      <c r="Y114" s="210" t="str">
        <f t="shared" si="81"/>
        <v/>
      </c>
      <c r="Z114" s="43" t="s">
        <v>0</v>
      </c>
      <c r="AA114" s="48" t="str">
        <f t="shared" si="100"/>
        <v/>
      </c>
      <c r="AB114" s="69" t="str">
        <f t="shared" si="101"/>
        <v/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/>
      </c>
      <c r="AK114" s="150" t="str">
        <f t="shared" si="105"/>
        <v/>
      </c>
      <c r="AL114" s="43"/>
      <c r="AM114" s="48" t="str">
        <f t="shared" si="106"/>
        <v/>
      </c>
      <c r="AN114" s="27" t="str">
        <f t="shared" si="107"/>
        <v/>
      </c>
      <c r="AO114" s="69" t="str">
        <f t="shared" si="108"/>
        <v/>
      </c>
      <c r="AP114" s="69" t="str">
        <f t="shared" si="109"/>
        <v/>
      </c>
      <c r="AQ114" s="27" t="str">
        <f t="shared" si="110"/>
        <v/>
      </c>
      <c r="AR114" s="62" t="str">
        <f t="shared" si="111"/>
        <v/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/>
      </c>
      <c r="BI114" s="27" t="str">
        <f t="shared" si="117"/>
        <v/>
      </c>
      <c r="BJ114" s="69" t="str">
        <f t="shared" si="118"/>
        <v/>
      </c>
      <c r="BK114" s="49" t="str">
        <f t="shared" si="119"/>
        <v/>
      </c>
      <c r="BL114" s="43" t="s">
        <v>0</v>
      </c>
      <c r="BM114" s="48" t="str">
        <f t="shared" si="120"/>
        <v/>
      </c>
      <c r="BN114" s="27" t="str">
        <f t="shared" si="121"/>
        <v/>
      </c>
      <c r="BO114" s="69" t="str">
        <f t="shared" si="122"/>
        <v/>
      </c>
      <c r="BP114" s="69" t="str">
        <f t="shared" si="83"/>
        <v/>
      </c>
      <c r="BQ114" s="27" t="str">
        <f t="shared" si="84"/>
        <v/>
      </c>
      <c r="BR114" s="27" t="str" cm="1">
        <f t="array" ref="BR114">IFERROR(""&amp;INDEX(regNatjecatelj_klub,DI114),"")</f>
        <v/>
      </c>
      <c r="BS114" s="82" t="str">
        <f t="shared" si="123"/>
        <v/>
      </c>
      <c r="BT114" s="62" t="str">
        <f t="shared" si="124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/>
      </c>
      <c r="CP114" s="69" t="str">
        <f t="shared" si="133"/>
        <v/>
      </c>
      <c r="CQ114" s="216" t="str">
        <f t="shared" si="134"/>
        <v/>
      </c>
      <c r="CR114" s="217" t="str">
        <f t="shared" si="80"/>
        <v/>
      </c>
      <c r="CS114" s="150" t="str">
        <f t="shared" si="85"/>
        <v/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/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/>
      </c>
      <c r="DI114" s="49" t="str">
        <f t="shared" si="140"/>
        <v/>
      </c>
      <c r="DJ114" s="43" t="s">
        <v>0</v>
      </c>
      <c r="DK114" s="48" t="str">
        <f t="shared" si="141"/>
        <v/>
      </c>
      <c r="DL114" s="49" t="str">
        <f t="shared" si="142"/>
        <v/>
      </c>
      <c r="DM114" s="43" t="s">
        <v>0</v>
      </c>
      <c r="DN114" s="48" t="str">
        <f t="shared" si="143"/>
        <v/>
      </c>
      <c r="DO114" s="49" t="str">
        <f t="shared" si="144"/>
        <v/>
      </c>
      <c r="DP114" s="43" t="s">
        <v>0</v>
      </c>
      <c r="DQ114" s="54" t="str">
        <f t="shared" si="145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6"/>
        <v/>
      </c>
      <c r="DU114" s="69" t="str">
        <f t="shared" si="89"/>
        <v/>
      </c>
      <c r="DV114" s="69" t="str">
        <f t="shared" si="147"/>
        <v/>
      </c>
      <c r="DW114" s="69" t="str">
        <f t="shared" si="148"/>
        <v/>
      </c>
      <c r="DX114" s="62" t="str">
        <f t="shared" si="149"/>
        <v/>
      </c>
      <c r="DY114" s="43" t="s">
        <v>0</v>
      </c>
      <c r="DZ114" s="54" t="str">
        <f>IF(AN114="","",MAX(DZ$12:DZ113)+1)</f>
        <v/>
      </c>
      <c r="EA114" s="69" t="str">
        <f t="shared" si="150"/>
        <v/>
      </c>
      <c r="EB114" s="69" t="str">
        <f t="shared" si="151"/>
        <v/>
      </c>
      <c r="EC114" s="69" t="str">
        <f t="shared" si="152"/>
        <v/>
      </c>
      <c r="ED114" s="69" t="str">
        <f t="shared" si="153"/>
        <v/>
      </c>
      <c r="EE114" s="69" t="str">
        <f t="shared" si="90"/>
        <v/>
      </c>
      <c r="EF114" s="69" t="str">
        <f t="shared" si="154"/>
        <v/>
      </c>
      <c r="EG114" s="69" t="str">
        <f t="shared" si="155"/>
        <v/>
      </c>
      <c r="EH114" s="69" t="str">
        <f t="shared" si="91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/>
      </c>
      <c r="EM114" s="43" t="s">
        <v>0</v>
      </c>
      <c r="EN114" s="16" t="str">
        <f t="shared" si="92"/>
        <v/>
      </c>
      <c r="EO114" s="43" t="s">
        <v>0</v>
      </c>
      <c r="EP114" s="167" t="str">
        <f t="shared" si="159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/>
      </c>
      <c r="C115" s="27" t="s">
        <v>0</v>
      </c>
      <c r="D115" s="27" t="str">
        <f>IF(csv!F105="","",TRIM(csv!F105))</f>
        <v/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/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3"/>
        <v/>
      </c>
      <c r="P115" s="43"/>
      <c r="Q115" s="48" t="str">
        <f t="shared" si="94"/>
        <v/>
      </c>
      <c r="R115" s="69" t="str">
        <f>IF(Q115="","",IF(COUNTIF(Q$12:Q114,Q115)=0,R114+1,R114))</f>
        <v/>
      </c>
      <c r="S115" s="69" t="str">
        <f t="shared" si="95"/>
        <v/>
      </c>
      <c r="T115" s="69" t="str">
        <f t="shared" si="96"/>
        <v/>
      </c>
      <c r="U115" s="62" t="str">
        <f t="shared" si="97"/>
        <v/>
      </c>
      <c r="V115" s="43" t="s">
        <v>0</v>
      </c>
      <c r="W115" s="209" t="str">
        <f t="shared" si="98"/>
        <v/>
      </c>
      <c r="X115" s="259" t="str">
        <f t="shared" si="99"/>
        <v/>
      </c>
      <c r="Y115" s="210" t="str">
        <f t="shared" si="81"/>
        <v/>
      </c>
      <c r="Z115" s="43" t="s">
        <v>0</v>
      </c>
      <c r="AA115" s="48" t="str">
        <f t="shared" si="100"/>
        <v/>
      </c>
      <c r="AB115" s="69" t="str">
        <f t="shared" si="101"/>
        <v/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/>
      </c>
      <c r="AK115" s="150" t="str">
        <f t="shared" si="105"/>
        <v/>
      </c>
      <c r="AL115" s="43"/>
      <c r="AM115" s="48" t="str">
        <f t="shared" si="106"/>
        <v/>
      </c>
      <c r="AN115" s="27" t="str">
        <f t="shared" si="107"/>
        <v/>
      </c>
      <c r="AO115" s="69" t="str">
        <f t="shared" si="108"/>
        <v/>
      </c>
      <c r="AP115" s="69" t="str">
        <f t="shared" si="109"/>
        <v/>
      </c>
      <c r="AQ115" s="27" t="str">
        <f t="shared" si="110"/>
        <v/>
      </c>
      <c r="AR115" s="62" t="str">
        <f t="shared" si="111"/>
        <v/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/>
      </c>
      <c r="BI115" s="27" t="str">
        <f t="shared" si="117"/>
        <v/>
      </c>
      <c r="BJ115" s="69" t="str">
        <f t="shared" si="118"/>
        <v/>
      </c>
      <c r="BK115" s="49" t="str">
        <f t="shared" si="119"/>
        <v/>
      </c>
      <c r="BL115" s="43" t="s">
        <v>0</v>
      </c>
      <c r="BM115" s="48" t="str">
        <f t="shared" si="120"/>
        <v/>
      </c>
      <c r="BN115" s="27" t="str">
        <f t="shared" si="121"/>
        <v/>
      </c>
      <c r="BO115" s="69" t="str">
        <f t="shared" si="122"/>
        <v/>
      </c>
      <c r="BP115" s="69" t="str">
        <f t="shared" si="83"/>
        <v/>
      </c>
      <c r="BQ115" s="27" t="str">
        <f t="shared" si="84"/>
        <v/>
      </c>
      <c r="BR115" s="27" t="str" cm="1">
        <f t="array" ref="BR115">IFERROR(""&amp;INDEX(regNatjecatelj_klub,DI115),"")</f>
        <v/>
      </c>
      <c r="BS115" s="82" t="str">
        <f t="shared" si="123"/>
        <v/>
      </c>
      <c r="BT115" s="62" t="str">
        <f t="shared" si="124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/>
      </c>
      <c r="CP115" s="69" t="str">
        <f t="shared" si="133"/>
        <v/>
      </c>
      <c r="CQ115" s="216" t="str">
        <f t="shared" si="134"/>
        <v/>
      </c>
      <c r="CR115" s="217" t="str">
        <f t="shared" si="80"/>
        <v/>
      </c>
      <c r="CS115" s="150" t="str">
        <f t="shared" si="85"/>
        <v/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/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/>
      </c>
      <c r="DI115" s="49" t="str">
        <f t="shared" si="140"/>
        <v/>
      </c>
      <c r="DJ115" s="43" t="s">
        <v>0</v>
      </c>
      <c r="DK115" s="48" t="str">
        <f t="shared" si="141"/>
        <v/>
      </c>
      <c r="DL115" s="49" t="str">
        <f t="shared" si="142"/>
        <v/>
      </c>
      <c r="DM115" s="43" t="s">
        <v>0</v>
      </c>
      <c r="DN115" s="48" t="str">
        <f t="shared" si="143"/>
        <v/>
      </c>
      <c r="DO115" s="49" t="str">
        <f t="shared" si="144"/>
        <v/>
      </c>
      <c r="DP115" s="43" t="s">
        <v>0</v>
      </c>
      <c r="DQ115" s="54" t="str">
        <f t="shared" si="145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6"/>
        <v/>
      </c>
      <c r="DU115" s="69" t="str">
        <f t="shared" si="89"/>
        <v/>
      </c>
      <c r="DV115" s="69" t="str">
        <f t="shared" si="147"/>
        <v/>
      </c>
      <c r="DW115" s="69" t="str">
        <f t="shared" si="148"/>
        <v/>
      </c>
      <c r="DX115" s="62" t="str">
        <f t="shared" si="149"/>
        <v/>
      </c>
      <c r="DY115" s="43" t="s">
        <v>0</v>
      </c>
      <c r="DZ115" s="54" t="str">
        <f>IF(AN115="","",MAX(DZ$12:DZ114)+1)</f>
        <v/>
      </c>
      <c r="EA115" s="69" t="str">
        <f t="shared" si="150"/>
        <v/>
      </c>
      <c r="EB115" s="69" t="str">
        <f t="shared" si="151"/>
        <v/>
      </c>
      <c r="EC115" s="69" t="str">
        <f t="shared" si="152"/>
        <v/>
      </c>
      <c r="ED115" s="69" t="str">
        <f t="shared" si="153"/>
        <v/>
      </c>
      <c r="EE115" s="69" t="str">
        <f t="shared" si="90"/>
        <v/>
      </c>
      <c r="EF115" s="69" t="str">
        <f t="shared" si="154"/>
        <v/>
      </c>
      <c r="EG115" s="69" t="str">
        <f t="shared" si="155"/>
        <v/>
      </c>
      <c r="EH115" s="69" t="str">
        <f t="shared" si="91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/>
      </c>
      <c r="EM115" s="43" t="s">
        <v>0</v>
      </c>
      <c r="EN115" s="16" t="str">
        <f t="shared" si="92"/>
        <v/>
      </c>
      <c r="EO115" s="43" t="s">
        <v>0</v>
      </c>
      <c r="EP115" s="167" t="str">
        <f t="shared" si="159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/>
      </c>
      <c r="C116" s="27" t="s">
        <v>0</v>
      </c>
      <c r="D116" s="27" t="str">
        <f>IF(csv!F106="","",TRIM(csv!F106))</f>
        <v/>
      </c>
      <c r="E116" s="27" t="str">
        <f>IF(csv!E106="","",TRIM(csv!E106))</f>
        <v/>
      </c>
      <c r="F116" s="27" t="s">
        <v>0</v>
      </c>
      <c r="G116" s="69" t="str">
        <f>IF(csv!M106="","",TRIM(csv!M106))</f>
        <v/>
      </c>
      <c r="H116" s="69" t="str">
        <f>IF(csv!N106="","",TRIM(csv!N106))</f>
        <v/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3"/>
        <v/>
      </c>
      <c r="P116" s="43"/>
      <c r="Q116" s="48" t="str">
        <f t="shared" si="94"/>
        <v/>
      </c>
      <c r="R116" s="69" t="str">
        <f>IF(Q116="","",IF(COUNTIF(Q$12:Q115,Q116)=0,R115+1,R115))</f>
        <v/>
      </c>
      <c r="S116" s="69" t="str">
        <f t="shared" si="95"/>
        <v/>
      </c>
      <c r="T116" s="69" t="str">
        <f t="shared" si="96"/>
        <v/>
      </c>
      <c r="U116" s="62" t="str">
        <f t="shared" si="97"/>
        <v/>
      </c>
      <c r="V116" s="43" t="s">
        <v>0</v>
      </c>
      <c r="W116" s="209" t="str">
        <f t="shared" si="98"/>
        <v/>
      </c>
      <c r="X116" s="259" t="str">
        <f t="shared" si="99"/>
        <v/>
      </c>
      <c r="Y116" s="210" t="str">
        <f t="shared" si="81"/>
        <v/>
      </c>
      <c r="Z116" s="43" t="s">
        <v>0</v>
      </c>
      <c r="AA116" s="48" t="str">
        <f t="shared" si="100"/>
        <v/>
      </c>
      <c r="AB116" s="69" t="str">
        <f t="shared" si="101"/>
        <v/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/>
      </c>
      <c r="AK116" s="150" t="str">
        <f t="shared" si="105"/>
        <v/>
      </c>
      <c r="AL116" s="43"/>
      <c r="AM116" s="48" t="str">
        <f t="shared" si="106"/>
        <v/>
      </c>
      <c r="AN116" s="27" t="str">
        <f t="shared" si="107"/>
        <v/>
      </c>
      <c r="AO116" s="69" t="str">
        <f t="shared" si="108"/>
        <v/>
      </c>
      <c r="AP116" s="69" t="str">
        <f t="shared" si="109"/>
        <v/>
      </c>
      <c r="AQ116" s="27" t="str">
        <f t="shared" si="110"/>
        <v/>
      </c>
      <c r="AR116" s="62" t="str">
        <f t="shared" si="111"/>
        <v/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/>
      </c>
      <c r="BI116" s="27" t="str">
        <f t="shared" si="117"/>
        <v/>
      </c>
      <c r="BJ116" s="69" t="str">
        <f t="shared" si="118"/>
        <v/>
      </c>
      <c r="BK116" s="49" t="str">
        <f t="shared" si="119"/>
        <v/>
      </c>
      <c r="BL116" s="43" t="s">
        <v>0</v>
      </c>
      <c r="BM116" s="48" t="str">
        <f t="shared" si="120"/>
        <v/>
      </c>
      <c r="BN116" s="27" t="str">
        <f t="shared" si="121"/>
        <v/>
      </c>
      <c r="BO116" s="69" t="str">
        <f t="shared" si="122"/>
        <v/>
      </c>
      <c r="BP116" s="69" t="str">
        <f t="shared" si="83"/>
        <v/>
      </c>
      <c r="BQ116" s="27" t="str">
        <f t="shared" si="84"/>
        <v/>
      </c>
      <c r="BR116" s="27" t="str" cm="1">
        <f t="array" ref="BR116">IFERROR(""&amp;INDEX(regNatjecatelj_klub,DI116),"")</f>
        <v/>
      </c>
      <c r="BS116" s="82" t="str">
        <f t="shared" si="123"/>
        <v/>
      </c>
      <c r="BT116" s="62" t="str">
        <f t="shared" si="124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/>
      </c>
      <c r="CP116" s="69" t="str">
        <f t="shared" si="133"/>
        <v/>
      </c>
      <c r="CQ116" s="216" t="str">
        <f t="shared" si="134"/>
        <v/>
      </c>
      <c r="CR116" s="217" t="str">
        <f t="shared" si="80"/>
        <v/>
      </c>
      <c r="CS116" s="150" t="str">
        <f t="shared" si="85"/>
        <v/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/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/>
      </c>
      <c r="DI116" s="49" t="str">
        <f t="shared" si="140"/>
        <v/>
      </c>
      <c r="DJ116" s="43" t="s">
        <v>0</v>
      </c>
      <c r="DK116" s="48" t="str">
        <f t="shared" si="141"/>
        <v/>
      </c>
      <c r="DL116" s="49" t="str">
        <f t="shared" si="142"/>
        <v/>
      </c>
      <c r="DM116" s="43" t="s">
        <v>0</v>
      </c>
      <c r="DN116" s="48" t="str">
        <f t="shared" si="143"/>
        <v/>
      </c>
      <c r="DO116" s="49" t="str">
        <f t="shared" si="144"/>
        <v/>
      </c>
      <c r="DP116" s="43" t="s">
        <v>0</v>
      </c>
      <c r="DQ116" s="54" t="str">
        <f t="shared" si="145"/>
        <v/>
      </c>
      <c r="DR116" s="49" t="str" cm="1">
        <f t="array" ref="DR116">IF(DQ116&lt;&gt;"",INDEX(regNatjecatelj_id,DQ116,0),IF(BF116&lt;&gt;"",BF116,""))</f>
        <v/>
      </c>
      <c r="DS116" s="43" t="s">
        <v>0</v>
      </c>
      <c r="DT116" s="54" t="str">
        <f t="shared" si="146"/>
        <v/>
      </c>
      <c r="DU116" s="69" t="str">
        <f t="shared" si="89"/>
        <v/>
      </c>
      <c r="DV116" s="69" t="str">
        <f t="shared" si="147"/>
        <v/>
      </c>
      <c r="DW116" s="69" t="str">
        <f t="shared" si="148"/>
        <v/>
      </c>
      <c r="DX116" s="62" t="str">
        <f t="shared" si="149"/>
        <v/>
      </c>
      <c r="DY116" s="43" t="s">
        <v>0</v>
      </c>
      <c r="DZ116" s="54" t="str">
        <f>IF(AN116="","",MAX(DZ$12:DZ115)+1)</f>
        <v/>
      </c>
      <c r="EA116" s="69" t="str">
        <f t="shared" si="150"/>
        <v/>
      </c>
      <c r="EB116" s="69" t="str">
        <f t="shared" si="151"/>
        <v/>
      </c>
      <c r="EC116" s="69" t="str">
        <f t="shared" si="152"/>
        <v/>
      </c>
      <c r="ED116" s="69" t="str">
        <f t="shared" si="153"/>
        <v/>
      </c>
      <c r="EE116" s="69" t="str">
        <f t="shared" si="90"/>
        <v/>
      </c>
      <c r="EF116" s="69" t="str">
        <f t="shared" si="154"/>
        <v/>
      </c>
      <c r="EG116" s="69" t="str">
        <f t="shared" si="155"/>
        <v/>
      </c>
      <c r="EH116" s="69" t="str">
        <f t="shared" si="91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/>
      </c>
      <c r="EM116" s="43" t="s">
        <v>0</v>
      </c>
      <c r="EN116" s="16" t="str">
        <f t="shared" si="92"/>
        <v/>
      </c>
      <c r="EO116" s="43" t="s">
        <v>0</v>
      </c>
      <c r="EP116" s="167" t="str">
        <f t="shared" si="159"/>
        <v/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/>
      </c>
      <c r="C117" s="27" t="s">
        <v>0</v>
      </c>
      <c r="D117" s="27" t="str">
        <f>IF(csv!F107="","",TRIM(csv!F107))</f>
        <v/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/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3"/>
        <v/>
      </c>
      <c r="P117" s="43"/>
      <c r="Q117" s="48" t="str">
        <f t="shared" si="94"/>
        <v/>
      </c>
      <c r="R117" s="69" t="str">
        <f>IF(Q117="","",IF(COUNTIF(Q$12:Q116,Q117)=0,R116+1,R116))</f>
        <v/>
      </c>
      <c r="S117" s="69" t="str">
        <f t="shared" si="95"/>
        <v/>
      </c>
      <c r="T117" s="69" t="str">
        <f t="shared" si="96"/>
        <v/>
      </c>
      <c r="U117" s="62" t="str">
        <f t="shared" si="97"/>
        <v/>
      </c>
      <c r="V117" s="43" t="s">
        <v>0</v>
      </c>
      <c r="W117" s="209" t="str">
        <f t="shared" si="98"/>
        <v/>
      </c>
      <c r="X117" s="259" t="str">
        <f t="shared" si="99"/>
        <v/>
      </c>
      <c r="Y117" s="210" t="str">
        <f t="shared" si="81"/>
        <v/>
      </c>
      <c r="Z117" s="43" t="s">
        <v>0</v>
      </c>
      <c r="AA117" s="48" t="str">
        <f t="shared" si="100"/>
        <v/>
      </c>
      <c r="AB117" s="69" t="str">
        <f t="shared" si="101"/>
        <v/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/>
      </c>
      <c r="AK117" s="150" t="str">
        <f t="shared" si="105"/>
        <v/>
      </c>
      <c r="AL117" s="43"/>
      <c r="AM117" s="48" t="str">
        <f t="shared" si="106"/>
        <v/>
      </c>
      <c r="AN117" s="27" t="str">
        <f t="shared" si="107"/>
        <v/>
      </c>
      <c r="AO117" s="69" t="str">
        <f t="shared" si="108"/>
        <v/>
      </c>
      <c r="AP117" s="69" t="str">
        <f t="shared" si="109"/>
        <v/>
      </c>
      <c r="AQ117" s="27" t="str">
        <f t="shared" si="110"/>
        <v/>
      </c>
      <c r="AR117" s="62" t="str">
        <f t="shared" si="111"/>
        <v/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/>
      </c>
      <c r="BI117" s="27" t="str">
        <f t="shared" si="117"/>
        <v/>
      </c>
      <c r="BJ117" s="69" t="str">
        <f t="shared" si="118"/>
        <v/>
      </c>
      <c r="BK117" s="49" t="str">
        <f t="shared" si="119"/>
        <v/>
      </c>
      <c r="BL117" s="43" t="s">
        <v>0</v>
      </c>
      <c r="BM117" s="48" t="str">
        <f t="shared" si="120"/>
        <v/>
      </c>
      <c r="BN117" s="27" t="str">
        <f t="shared" si="121"/>
        <v/>
      </c>
      <c r="BO117" s="69" t="str">
        <f t="shared" si="122"/>
        <v/>
      </c>
      <c r="BP117" s="69" t="str">
        <f t="shared" si="83"/>
        <v/>
      </c>
      <c r="BQ117" s="27" t="str">
        <f t="shared" si="84"/>
        <v/>
      </c>
      <c r="BR117" s="27" t="str" cm="1">
        <f t="array" ref="BR117">IFERROR(""&amp;INDEX(regNatjecatelj_klub,DI117),"")</f>
        <v/>
      </c>
      <c r="BS117" s="82" t="str">
        <f t="shared" si="123"/>
        <v/>
      </c>
      <c r="BT117" s="62" t="str">
        <f t="shared" si="124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/>
      </c>
      <c r="CP117" s="69" t="str">
        <f t="shared" si="133"/>
        <v/>
      </c>
      <c r="CQ117" s="216" t="str">
        <f t="shared" si="134"/>
        <v/>
      </c>
      <c r="CR117" s="217" t="str">
        <f t="shared" si="80"/>
        <v/>
      </c>
      <c r="CS117" s="150" t="str">
        <f t="shared" si="85"/>
        <v/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/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/>
      </c>
      <c r="DI117" s="49" t="str">
        <f t="shared" si="140"/>
        <v/>
      </c>
      <c r="DJ117" s="43" t="s">
        <v>0</v>
      </c>
      <c r="DK117" s="48" t="str">
        <f t="shared" si="141"/>
        <v/>
      </c>
      <c r="DL117" s="49" t="str">
        <f t="shared" si="142"/>
        <v/>
      </c>
      <c r="DM117" s="43" t="s">
        <v>0</v>
      </c>
      <c r="DN117" s="48" t="str">
        <f t="shared" si="143"/>
        <v/>
      </c>
      <c r="DO117" s="49" t="str">
        <f t="shared" si="144"/>
        <v/>
      </c>
      <c r="DP117" s="43" t="s">
        <v>0</v>
      </c>
      <c r="DQ117" s="54" t="str">
        <f t="shared" si="145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6"/>
        <v/>
      </c>
      <c r="DU117" s="69" t="str">
        <f t="shared" si="89"/>
        <v/>
      </c>
      <c r="DV117" s="69" t="str">
        <f t="shared" si="147"/>
        <v/>
      </c>
      <c r="DW117" s="69" t="str">
        <f t="shared" si="148"/>
        <v/>
      </c>
      <c r="DX117" s="62" t="str">
        <f t="shared" si="149"/>
        <v/>
      </c>
      <c r="DY117" s="43" t="s">
        <v>0</v>
      </c>
      <c r="DZ117" s="54" t="str">
        <f>IF(AN117="","",MAX(DZ$12:DZ116)+1)</f>
        <v/>
      </c>
      <c r="EA117" s="69" t="str">
        <f t="shared" si="150"/>
        <v/>
      </c>
      <c r="EB117" s="69" t="str">
        <f t="shared" si="151"/>
        <v/>
      </c>
      <c r="EC117" s="69" t="str">
        <f t="shared" si="152"/>
        <v/>
      </c>
      <c r="ED117" s="69" t="str">
        <f t="shared" si="153"/>
        <v/>
      </c>
      <c r="EE117" s="69" t="str">
        <f t="shared" si="90"/>
        <v/>
      </c>
      <c r="EF117" s="69" t="str">
        <f t="shared" si="154"/>
        <v/>
      </c>
      <c r="EG117" s="69" t="str">
        <f t="shared" si="155"/>
        <v/>
      </c>
      <c r="EH117" s="69" t="str">
        <f t="shared" si="91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/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/>
      </c>
      <c r="C118" s="27" t="s">
        <v>0</v>
      </c>
      <c r="D118" s="27" t="str">
        <f>IF(csv!F108="","",TRIM(csv!F108))</f>
        <v/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/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3"/>
        <v/>
      </c>
      <c r="P118" s="43"/>
      <c r="Q118" s="48" t="str">
        <f t="shared" si="94"/>
        <v/>
      </c>
      <c r="R118" s="69" t="str">
        <f>IF(Q118="","",IF(COUNTIF(Q$12:Q117,Q118)=0,R117+1,R117))</f>
        <v/>
      </c>
      <c r="S118" s="69" t="str">
        <f t="shared" si="95"/>
        <v/>
      </c>
      <c r="T118" s="69" t="str">
        <f t="shared" si="96"/>
        <v/>
      </c>
      <c r="U118" s="62" t="str">
        <f t="shared" si="97"/>
        <v/>
      </c>
      <c r="V118" s="43" t="s">
        <v>0</v>
      </c>
      <c r="W118" s="209" t="str">
        <f t="shared" si="98"/>
        <v/>
      </c>
      <c r="X118" s="259" t="str">
        <f t="shared" si="99"/>
        <v/>
      </c>
      <c r="Y118" s="210" t="str">
        <f t="shared" si="81"/>
        <v/>
      </c>
      <c r="Z118" s="43" t="s">
        <v>0</v>
      </c>
      <c r="AA118" s="48" t="str">
        <f t="shared" si="100"/>
        <v/>
      </c>
      <c r="AB118" s="69" t="str">
        <f t="shared" si="101"/>
        <v/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/>
      </c>
      <c r="AK118" s="150" t="str">
        <f t="shared" si="105"/>
        <v/>
      </c>
      <c r="AL118" s="43"/>
      <c r="AM118" s="48" t="str">
        <f t="shared" si="106"/>
        <v/>
      </c>
      <c r="AN118" s="27" t="str">
        <f t="shared" si="107"/>
        <v/>
      </c>
      <c r="AO118" s="69" t="str">
        <f t="shared" si="108"/>
        <v/>
      </c>
      <c r="AP118" s="69" t="str">
        <f t="shared" si="109"/>
        <v/>
      </c>
      <c r="AQ118" s="27" t="str">
        <f t="shared" si="110"/>
        <v/>
      </c>
      <c r="AR118" s="62" t="str">
        <f t="shared" si="111"/>
        <v/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/>
      </c>
      <c r="BI118" s="27" t="str">
        <f t="shared" si="117"/>
        <v/>
      </c>
      <c r="BJ118" s="69" t="str">
        <f t="shared" si="118"/>
        <v/>
      </c>
      <c r="BK118" s="49" t="str">
        <f t="shared" si="119"/>
        <v/>
      </c>
      <c r="BL118" s="43" t="s">
        <v>0</v>
      </c>
      <c r="BM118" s="48" t="str">
        <f t="shared" si="120"/>
        <v/>
      </c>
      <c r="BN118" s="27" t="str">
        <f t="shared" si="121"/>
        <v/>
      </c>
      <c r="BO118" s="69" t="str">
        <f t="shared" si="122"/>
        <v/>
      </c>
      <c r="BP118" s="69" t="str">
        <f t="shared" si="83"/>
        <v/>
      </c>
      <c r="BQ118" s="27" t="str">
        <f t="shared" si="84"/>
        <v/>
      </c>
      <c r="BR118" s="27" t="str" cm="1">
        <f t="array" ref="BR118">IFERROR(""&amp;INDEX(regNatjecatelj_klub,DI118),"")</f>
        <v/>
      </c>
      <c r="BS118" s="82" t="str">
        <f t="shared" si="123"/>
        <v/>
      </c>
      <c r="BT118" s="62" t="str">
        <f t="shared" si="124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/>
      </c>
      <c r="CP118" s="69" t="str">
        <f t="shared" si="133"/>
        <v/>
      </c>
      <c r="CQ118" s="216" t="str">
        <f t="shared" si="134"/>
        <v/>
      </c>
      <c r="CR118" s="217" t="str">
        <f t="shared" si="80"/>
        <v/>
      </c>
      <c r="CS118" s="150" t="str">
        <f t="shared" si="85"/>
        <v/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/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/>
      </c>
      <c r="DI118" s="49" t="str">
        <f t="shared" si="140"/>
        <v/>
      </c>
      <c r="DJ118" s="43" t="s">
        <v>0</v>
      </c>
      <c r="DK118" s="48" t="str">
        <f t="shared" si="141"/>
        <v/>
      </c>
      <c r="DL118" s="49" t="str">
        <f t="shared" si="142"/>
        <v/>
      </c>
      <c r="DM118" s="43" t="s">
        <v>0</v>
      </c>
      <c r="DN118" s="48" t="str">
        <f t="shared" si="143"/>
        <v/>
      </c>
      <c r="DO118" s="49" t="str">
        <f t="shared" si="144"/>
        <v/>
      </c>
      <c r="DP118" s="43" t="s">
        <v>0</v>
      </c>
      <c r="DQ118" s="54" t="str">
        <f t="shared" si="145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6"/>
        <v/>
      </c>
      <c r="DU118" s="69" t="str">
        <f t="shared" si="89"/>
        <v/>
      </c>
      <c r="DV118" s="69" t="str">
        <f t="shared" si="147"/>
        <v/>
      </c>
      <c r="DW118" s="69" t="str">
        <f t="shared" si="148"/>
        <v/>
      </c>
      <c r="DX118" s="62" t="str">
        <f t="shared" si="149"/>
        <v/>
      </c>
      <c r="DY118" s="43" t="s">
        <v>0</v>
      </c>
      <c r="DZ118" s="54" t="str">
        <f>IF(AN118="","",MAX(DZ$12:DZ117)+1)</f>
        <v/>
      </c>
      <c r="EA118" s="69" t="str">
        <f t="shared" si="150"/>
        <v/>
      </c>
      <c r="EB118" s="69" t="str">
        <f t="shared" si="151"/>
        <v/>
      </c>
      <c r="EC118" s="69" t="str">
        <f t="shared" si="152"/>
        <v/>
      </c>
      <c r="ED118" s="69" t="str">
        <f t="shared" si="153"/>
        <v/>
      </c>
      <c r="EE118" s="69" t="str">
        <f t="shared" si="90"/>
        <v/>
      </c>
      <c r="EF118" s="69" t="str">
        <f t="shared" si="154"/>
        <v/>
      </c>
      <c r="EG118" s="69" t="str">
        <f t="shared" si="155"/>
        <v/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/>
      </c>
      <c r="EM118" s="43" t="s">
        <v>0</v>
      </c>
      <c r="EN118" s="16" t="str">
        <f t="shared" si="92"/>
        <v/>
      </c>
      <c r="EO118" s="43" t="s">
        <v>0</v>
      </c>
      <c r="EP118" s="167" t="str">
        <f t="shared" si="159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/>
      </c>
      <c r="C119" s="27" t="s">
        <v>0</v>
      </c>
      <c r="D119" s="27" t="str">
        <f>IF(csv!F109="","",TRIM(csv!F109))</f>
        <v/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/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3"/>
        <v/>
      </c>
      <c r="P119" s="43"/>
      <c r="Q119" s="48" t="str">
        <f t="shared" si="94"/>
        <v/>
      </c>
      <c r="R119" s="69" t="str">
        <f>IF(Q119="","",IF(COUNTIF(Q$12:Q118,Q119)=0,R118+1,R118))</f>
        <v/>
      </c>
      <c r="S119" s="69" t="str">
        <f t="shared" si="95"/>
        <v/>
      </c>
      <c r="T119" s="69" t="str">
        <f t="shared" si="96"/>
        <v/>
      </c>
      <c r="U119" s="62" t="str">
        <f t="shared" si="97"/>
        <v/>
      </c>
      <c r="V119" s="43" t="s">
        <v>0</v>
      </c>
      <c r="W119" s="209" t="str">
        <f t="shared" si="98"/>
        <v/>
      </c>
      <c r="X119" s="259" t="str">
        <f t="shared" si="99"/>
        <v/>
      </c>
      <c r="Y119" s="210" t="str">
        <f t="shared" si="81"/>
        <v/>
      </c>
      <c r="Z119" s="43" t="s">
        <v>0</v>
      </c>
      <c r="AA119" s="48" t="str">
        <f t="shared" si="100"/>
        <v/>
      </c>
      <c r="AB119" s="69" t="str">
        <f t="shared" si="101"/>
        <v/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/>
      </c>
      <c r="AK119" s="150" t="str">
        <f t="shared" si="105"/>
        <v/>
      </c>
      <c r="AL119" s="43"/>
      <c r="AM119" s="48" t="str">
        <f t="shared" si="106"/>
        <v/>
      </c>
      <c r="AN119" s="27" t="str">
        <f t="shared" si="107"/>
        <v/>
      </c>
      <c r="AO119" s="69" t="str">
        <f t="shared" si="108"/>
        <v/>
      </c>
      <c r="AP119" s="69" t="str">
        <f t="shared" si="109"/>
        <v/>
      </c>
      <c r="AQ119" s="27" t="str">
        <f t="shared" si="110"/>
        <v/>
      </c>
      <c r="AR119" s="62" t="str">
        <f t="shared" si="111"/>
        <v/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/>
      </c>
      <c r="BI119" s="27" t="str">
        <f t="shared" si="117"/>
        <v/>
      </c>
      <c r="BJ119" s="69" t="str">
        <f t="shared" si="118"/>
        <v/>
      </c>
      <c r="BK119" s="49" t="str">
        <f t="shared" si="119"/>
        <v/>
      </c>
      <c r="BL119" s="43" t="s">
        <v>0</v>
      </c>
      <c r="BM119" s="48" t="str">
        <f t="shared" si="120"/>
        <v/>
      </c>
      <c r="BN119" s="27" t="str">
        <f t="shared" si="121"/>
        <v/>
      </c>
      <c r="BO119" s="69" t="str">
        <f t="shared" si="122"/>
        <v/>
      </c>
      <c r="BP119" s="69" t="str">
        <f t="shared" si="83"/>
        <v/>
      </c>
      <c r="BQ119" s="27" t="str">
        <f t="shared" si="84"/>
        <v/>
      </c>
      <c r="BR119" s="27" t="str" cm="1">
        <f t="array" ref="BR119">IFERROR(""&amp;INDEX(regNatjecatelj_klub,DI119),"")</f>
        <v/>
      </c>
      <c r="BS119" s="82" t="str">
        <f t="shared" si="123"/>
        <v/>
      </c>
      <c r="BT119" s="62" t="str">
        <f t="shared" si="124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/>
      </c>
      <c r="CP119" s="69" t="str">
        <f t="shared" si="133"/>
        <v/>
      </c>
      <c r="CQ119" s="216" t="str">
        <f t="shared" si="134"/>
        <v/>
      </c>
      <c r="CR119" s="217" t="str">
        <f t="shared" si="80"/>
        <v/>
      </c>
      <c r="CS119" s="150" t="str">
        <f t="shared" si="85"/>
        <v/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/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/>
      </c>
      <c r="DI119" s="49" t="str">
        <f t="shared" si="140"/>
        <v/>
      </c>
      <c r="DJ119" s="43" t="s">
        <v>0</v>
      </c>
      <c r="DK119" s="48" t="str">
        <f t="shared" si="141"/>
        <v/>
      </c>
      <c r="DL119" s="49" t="str">
        <f t="shared" si="142"/>
        <v/>
      </c>
      <c r="DM119" s="43" t="s">
        <v>0</v>
      </c>
      <c r="DN119" s="48" t="str">
        <f t="shared" si="143"/>
        <v/>
      </c>
      <c r="DO119" s="49" t="str">
        <f t="shared" si="144"/>
        <v/>
      </c>
      <c r="DP119" s="43" t="s">
        <v>0</v>
      </c>
      <c r="DQ119" s="54" t="str">
        <f t="shared" si="145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6"/>
        <v/>
      </c>
      <c r="DU119" s="69" t="str">
        <f t="shared" si="89"/>
        <v/>
      </c>
      <c r="DV119" s="69" t="str">
        <f t="shared" si="147"/>
        <v/>
      </c>
      <c r="DW119" s="69" t="str">
        <f t="shared" si="148"/>
        <v/>
      </c>
      <c r="DX119" s="62" t="str">
        <f t="shared" si="149"/>
        <v/>
      </c>
      <c r="DY119" s="43" t="s">
        <v>0</v>
      </c>
      <c r="DZ119" s="54" t="str">
        <f>IF(AN119="","",MAX(DZ$12:DZ118)+1)</f>
        <v/>
      </c>
      <c r="EA119" s="69" t="str">
        <f t="shared" si="150"/>
        <v/>
      </c>
      <c r="EB119" s="69" t="str">
        <f t="shared" si="151"/>
        <v/>
      </c>
      <c r="EC119" s="69" t="str">
        <f t="shared" si="152"/>
        <v/>
      </c>
      <c r="ED119" s="69" t="str">
        <f t="shared" si="153"/>
        <v/>
      </c>
      <c r="EE119" s="69" t="str">
        <f t="shared" si="90"/>
        <v/>
      </c>
      <c r="EF119" s="69" t="str">
        <f t="shared" si="154"/>
        <v/>
      </c>
      <c r="EG119" s="69" t="str">
        <f t="shared" si="155"/>
        <v/>
      </c>
      <c r="EH119" s="69" t="str">
        <f t="shared" si="91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/>
      </c>
      <c r="EM119" s="43" t="s">
        <v>0</v>
      </c>
      <c r="EN119" s="16" t="str">
        <f t="shared" si="92"/>
        <v/>
      </c>
      <c r="EO119" s="43" t="s">
        <v>0</v>
      </c>
      <c r="EP119" s="167" t="str">
        <f t="shared" si="159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/>
      </c>
      <c r="C120" s="27" t="s">
        <v>0</v>
      </c>
      <c r="D120" s="27" t="str">
        <f>IF(csv!F110="","",TRIM(csv!F110))</f>
        <v/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/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3"/>
        <v/>
      </c>
      <c r="P120" s="43"/>
      <c r="Q120" s="48" t="str">
        <f t="shared" si="94"/>
        <v/>
      </c>
      <c r="R120" s="69" t="str">
        <f>IF(Q120="","",IF(COUNTIF(Q$12:Q119,Q120)=0,R119+1,R119))</f>
        <v/>
      </c>
      <c r="S120" s="69" t="str">
        <f t="shared" si="95"/>
        <v/>
      </c>
      <c r="T120" s="69" t="str">
        <f t="shared" si="96"/>
        <v/>
      </c>
      <c r="U120" s="62" t="str">
        <f t="shared" si="97"/>
        <v/>
      </c>
      <c r="V120" s="43" t="s">
        <v>0</v>
      </c>
      <c r="W120" s="209" t="str">
        <f t="shared" si="98"/>
        <v/>
      </c>
      <c r="X120" s="259" t="str">
        <f t="shared" si="99"/>
        <v/>
      </c>
      <c r="Y120" s="210" t="str">
        <f t="shared" si="81"/>
        <v/>
      </c>
      <c r="Z120" s="43" t="s">
        <v>0</v>
      </c>
      <c r="AA120" s="48" t="str">
        <f t="shared" si="100"/>
        <v/>
      </c>
      <c r="AB120" s="69" t="str">
        <f t="shared" si="101"/>
        <v/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/>
      </c>
      <c r="AK120" s="150" t="str">
        <f t="shared" si="105"/>
        <v/>
      </c>
      <c r="AL120" s="43"/>
      <c r="AM120" s="48" t="str">
        <f t="shared" si="106"/>
        <v/>
      </c>
      <c r="AN120" s="27" t="str">
        <f t="shared" si="107"/>
        <v/>
      </c>
      <c r="AO120" s="69" t="str">
        <f t="shared" si="108"/>
        <v/>
      </c>
      <c r="AP120" s="69" t="str">
        <f t="shared" si="109"/>
        <v/>
      </c>
      <c r="AQ120" s="27" t="str">
        <f t="shared" si="110"/>
        <v/>
      </c>
      <c r="AR120" s="62" t="str">
        <f t="shared" si="111"/>
        <v/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/>
      </c>
      <c r="BI120" s="27" t="str">
        <f t="shared" si="117"/>
        <v/>
      </c>
      <c r="BJ120" s="69" t="str">
        <f t="shared" si="118"/>
        <v/>
      </c>
      <c r="BK120" s="49" t="str">
        <f t="shared" si="119"/>
        <v/>
      </c>
      <c r="BL120" s="43" t="s">
        <v>0</v>
      </c>
      <c r="BM120" s="48" t="str">
        <f t="shared" si="120"/>
        <v/>
      </c>
      <c r="BN120" s="27" t="str">
        <f t="shared" si="121"/>
        <v/>
      </c>
      <c r="BO120" s="69" t="str">
        <f t="shared" si="122"/>
        <v/>
      </c>
      <c r="BP120" s="69" t="str">
        <f t="shared" si="83"/>
        <v/>
      </c>
      <c r="BQ120" s="27" t="str">
        <f t="shared" si="84"/>
        <v/>
      </c>
      <c r="BR120" s="27" t="str" cm="1">
        <f t="array" ref="BR120">IFERROR(""&amp;INDEX(regNatjecatelj_klub,DI120),"")</f>
        <v/>
      </c>
      <c r="BS120" s="82" t="str">
        <f t="shared" si="123"/>
        <v/>
      </c>
      <c r="BT120" s="62" t="str">
        <f t="shared" si="124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/>
      </c>
      <c r="CP120" s="69" t="str">
        <f t="shared" si="133"/>
        <v/>
      </c>
      <c r="CQ120" s="216" t="str">
        <f t="shared" si="134"/>
        <v/>
      </c>
      <c r="CR120" s="217" t="str">
        <f t="shared" si="80"/>
        <v/>
      </c>
      <c r="CS120" s="150" t="str">
        <f t="shared" si="85"/>
        <v/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/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/>
      </c>
      <c r="DI120" s="49" t="str">
        <f t="shared" si="140"/>
        <v/>
      </c>
      <c r="DJ120" s="43" t="s">
        <v>0</v>
      </c>
      <c r="DK120" s="48" t="str">
        <f t="shared" si="141"/>
        <v/>
      </c>
      <c r="DL120" s="49" t="str">
        <f t="shared" si="142"/>
        <v/>
      </c>
      <c r="DM120" s="43" t="s">
        <v>0</v>
      </c>
      <c r="DN120" s="48" t="str">
        <f t="shared" si="143"/>
        <v/>
      </c>
      <c r="DO120" s="49" t="str">
        <f t="shared" si="144"/>
        <v/>
      </c>
      <c r="DP120" s="43" t="s">
        <v>0</v>
      </c>
      <c r="DQ120" s="54" t="str">
        <f t="shared" si="145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6"/>
        <v/>
      </c>
      <c r="DU120" s="69" t="str">
        <f t="shared" si="89"/>
        <v/>
      </c>
      <c r="DV120" s="69" t="str">
        <f t="shared" si="147"/>
        <v/>
      </c>
      <c r="DW120" s="69" t="str">
        <f t="shared" si="148"/>
        <v/>
      </c>
      <c r="DX120" s="62" t="str">
        <f t="shared" si="149"/>
        <v/>
      </c>
      <c r="DY120" s="43" t="s">
        <v>0</v>
      </c>
      <c r="DZ120" s="54" t="str">
        <f>IF(AN120="","",MAX(DZ$12:DZ119)+1)</f>
        <v/>
      </c>
      <c r="EA120" s="69" t="str">
        <f t="shared" si="150"/>
        <v/>
      </c>
      <c r="EB120" s="69" t="str">
        <f t="shared" si="151"/>
        <v/>
      </c>
      <c r="EC120" s="69" t="str">
        <f t="shared" si="152"/>
        <v/>
      </c>
      <c r="ED120" s="69" t="str">
        <f t="shared" si="153"/>
        <v/>
      </c>
      <c r="EE120" s="69" t="str">
        <f t="shared" si="90"/>
        <v/>
      </c>
      <c r="EF120" s="69" t="str">
        <f t="shared" si="154"/>
        <v/>
      </c>
      <c r="EG120" s="69" t="str">
        <f t="shared" si="155"/>
        <v/>
      </c>
      <c r="EH120" s="69" t="str">
        <f t="shared" si="91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/>
      </c>
      <c r="EM120" s="43" t="s">
        <v>0</v>
      </c>
      <c r="EN120" s="16" t="str">
        <f t="shared" si="92"/>
        <v/>
      </c>
      <c r="EO120" s="43" t="s">
        <v>0</v>
      </c>
      <c r="EP120" s="167" t="str">
        <f t="shared" si="159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/>
      </c>
      <c r="C121" s="27" t="s">
        <v>0</v>
      </c>
      <c r="D121" s="27" t="str">
        <f>IF(csv!F111="","",TRIM(csv!F111))</f>
        <v/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/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3"/>
        <v/>
      </c>
      <c r="P121" s="43"/>
      <c r="Q121" s="48" t="str">
        <f t="shared" si="94"/>
        <v/>
      </c>
      <c r="R121" s="69" t="str">
        <f>IF(Q121="","",IF(COUNTIF(Q$12:Q120,Q121)=0,R120+1,R120))</f>
        <v/>
      </c>
      <c r="S121" s="69" t="str">
        <f t="shared" si="95"/>
        <v/>
      </c>
      <c r="T121" s="69" t="str">
        <f t="shared" si="96"/>
        <v/>
      </c>
      <c r="U121" s="62" t="str">
        <f t="shared" si="97"/>
        <v/>
      </c>
      <c r="V121" s="43" t="s">
        <v>0</v>
      </c>
      <c r="W121" s="209" t="str">
        <f t="shared" si="98"/>
        <v/>
      </c>
      <c r="X121" s="259" t="str">
        <f t="shared" si="99"/>
        <v/>
      </c>
      <c r="Y121" s="210" t="str">
        <f t="shared" si="81"/>
        <v/>
      </c>
      <c r="Z121" s="43" t="s">
        <v>0</v>
      </c>
      <c r="AA121" s="48" t="str">
        <f t="shared" si="100"/>
        <v/>
      </c>
      <c r="AB121" s="69" t="str">
        <f t="shared" si="101"/>
        <v/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/>
      </c>
      <c r="AK121" s="150" t="str">
        <f t="shared" si="105"/>
        <v/>
      </c>
      <c r="AL121" s="43"/>
      <c r="AM121" s="48" t="str">
        <f t="shared" si="106"/>
        <v/>
      </c>
      <c r="AN121" s="27" t="str">
        <f t="shared" si="107"/>
        <v/>
      </c>
      <c r="AO121" s="69" t="str">
        <f t="shared" si="108"/>
        <v/>
      </c>
      <c r="AP121" s="69" t="str">
        <f t="shared" si="109"/>
        <v/>
      </c>
      <c r="AQ121" s="27" t="str">
        <f t="shared" si="110"/>
        <v/>
      </c>
      <c r="AR121" s="62" t="str">
        <f t="shared" si="111"/>
        <v/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/>
      </c>
      <c r="BI121" s="27" t="str">
        <f t="shared" si="117"/>
        <v/>
      </c>
      <c r="BJ121" s="69" t="str">
        <f t="shared" si="118"/>
        <v/>
      </c>
      <c r="BK121" s="49" t="str">
        <f t="shared" si="119"/>
        <v/>
      </c>
      <c r="BL121" s="43" t="s">
        <v>0</v>
      </c>
      <c r="BM121" s="48" t="str">
        <f t="shared" si="120"/>
        <v/>
      </c>
      <c r="BN121" s="27" t="str">
        <f t="shared" si="121"/>
        <v/>
      </c>
      <c r="BO121" s="69" t="str">
        <f t="shared" si="122"/>
        <v/>
      </c>
      <c r="BP121" s="69" t="str">
        <f t="shared" si="83"/>
        <v/>
      </c>
      <c r="BQ121" s="27" t="str">
        <f t="shared" si="84"/>
        <v/>
      </c>
      <c r="BR121" s="27" t="str" cm="1">
        <f t="array" ref="BR121">IFERROR(""&amp;INDEX(regNatjecatelj_klub,DI121),"")</f>
        <v/>
      </c>
      <c r="BS121" s="82" t="str">
        <f t="shared" si="123"/>
        <v/>
      </c>
      <c r="BT121" s="62" t="str">
        <f t="shared" si="124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/>
      </c>
      <c r="CP121" s="69" t="str">
        <f t="shared" si="133"/>
        <v/>
      </c>
      <c r="CQ121" s="216" t="str">
        <f t="shared" si="134"/>
        <v/>
      </c>
      <c r="CR121" s="217" t="str">
        <f t="shared" ref="CR121:CR184" si="160">IF(CO121="","",IF(VALUE(LEFT(CO121,SEARCH(":",CO121)-1))&gt;999,59999,VALUE(LEFT(CO121,SEARCH(":",CO121)-1))*60+VALUE(RIGHT(CO121,2))))</f>
        <v/>
      </c>
      <c r="CS121" s="150" t="str">
        <f t="shared" si="85"/>
        <v/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/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/>
      </c>
      <c r="DI121" s="49" t="str">
        <f t="shared" si="140"/>
        <v/>
      </c>
      <c r="DJ121" s="43" t="s">
        <v>0</v>
      </c>
      <c r="DK121" s="48" t="str">
        <f t="shared" si="141"/>
        <v/>
      </c>
      <c r="DL121" s="49" t="str">
        <f t="shared" si="142"/>
        <v/>
      </c>
      <c r="DM121" s="43" t="s">
        <v>0</v>
      </c>
      <c r="DN121" s="48" t="str">
        <f t="shared" si="143"/>
        <v/>
      </c>
      <c r="DO121" s="49" t="str">
        <f t="shared" si="144"/>
        <v/>
      </c>
      <c r="DP121" s="43" t="s">
        <v>0</v>
      </c>
      <c r="DQ121" s="54" t="str">
        <f t="shared" si="145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6"/>
        <v/>
      </c>
      <c r="DU121" s="69" t="str">
        <f t="shared" si="89"/>
        <v/>
      </c>
      <c r="DV121" s="69" t="str">
        <f t="shared" si="147"/>
        <v/>
      </c>
      <c r="DW121" s="69" t="str">
        <f t="shared" si="148"/>
        <v/>
      </c>
      <c r="DX121" s="62" t="str">
        <f t="shared" si="149"/>
        <v/>
      </c>
      <c r="DY121" s="43" t="s">
        <v>0</v>
      </c>
      <c r="DZ121" s="54" t="str">
        <f>IF(AN121="","",MAX(DZ$12:DZ120)+1)</f>
        <v/>
      </c>
      <c r="EA121" s="69" t="str">
        <f t="shared" si="150"/>
        <v/>
      </c>
      <c r="EB121" s="69" t="str">
        <f t="shared" si="151"/>
        <v/>
      </c>
      <c r="EC121" s="69" t="str">
        <f t="shared" si="152"/>
        <v/>
      </c>
      <c r="ED121" s="69" t="str">
        <f t="shared" si="153"/>
        <v/>
      </c>
      <c r="EE121" s="69" t="str">
        <f t="shared" si="90"/>
        <v/>
      </c>
      <c r="EF121" s="69" t="str">
        <f t="shared" si="154"/>
        <v/>
      </c>
      <c r="EG121" s="69" t="str">
        <f t="shared" si="155"/>
        <v/>
      </c>
      <c r="EH121" s="69" t="str">
        <f t="shared" si="91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/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/>
      </c>
      <c r="C122" s="27" t="s">
        <v>0</v>
      </c>
      <c r="D122" s="27" t="str">
        <f>IF(csv!F112="","",TRIM(csv!F112))</f>
        <v/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/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3"/>
        <v/>
      </c>
      <c r="P122" s="43"/>
      <c r="Q122" s="48" t="str">
        <f t="shared" si="94"/>
        <v/>
      </c>
      <c r="R122" s="69" t="str">
        <f>IF(Q122="","",IF(COUNTIF(Q$12:Q121,Q122)=0,R121+1,R121))</f>
        <v/>
      </c>
      <c r="S122" s="69" t="str">
        <f t="shared" si="95"/>
        <v/>
      </c>
      <c r="T122" s="69" t="str">
        <f t="shared" si="96"/>
        <v/>
      </c>
      <c r="U122" s="62" t="str">
        <f t="shared" si="97"/>
        <v/>
      </c>
      <c r="V122" s="43" t="s">
        <v>0</v>
      </c>
      <c r="W122" s="209" t="str">
        <f t="shared" si="98"/>
        <v/>
      </c>
      <c r="X122" s="259" t="str">
        <f t="shared" si="99"/>
        <v/>
      </c>
      <c r="Y122" s="210" t="str">
        <f t="shared" si="81"/>
        <v/>
      </c>
      <c r="Z122" s="43" t="s">
        <v>0</v>
      </c>
      <c r="AA122" s="48" t="str">
        <f t="shared" si="100"/>
        <v/>
      </c>
      <c r="AB122" s="69" t="str">
        <f t="shared" si="101"/>
        <v/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/>
      </c>
      <c r="AK122" s="150" t="str">
        <f t="shared" si="105"/>
        <v/>
      </c>
      <c r="AL122" s="43"/>
      <c r="AM122" s="48" t="str">
        <f t="shared" si="106"/>
        <v/>
      </c>
      <c r="AN122" s="27" t="str">
        <f t="shared" si="107"/>
        <v/>
      </c>
      <c r="AO122" s="69" t="str">
        <f t="shared" si="108"/>
        <v/>
      </c>
      <c r="AP122" s="69" t="str">
        <f t="shared" si="109"/>
        <v/>
      </c>
      <c r="AQ122" s="27" t="str">
        <f t="shared" si="110"/>
        <v/>
      </c>
      <c r="AR122" s="62" t="str">
        <f t="shared" si="111"/>
        <v/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/>
      </c>
      <c r="BI122" s="27" t="str">
        <f t="shared" si="117"/>
        <v/>
      </c>
      <c r="BJ122" s="69" t="str">
        <f t="shared" si="118"/>
        <v/>
      </c>
      <c r="BK122" s="49" t="str">
        <f t="shared" si="119"/>
        <v/>
      </c>
      <c r="BL122" s="43" t="s">
        <v>0</v>
      </c>
      <c r="BM122" s="48" t="str">
        <f t="shared" si="120"/>
        <v/>
      </c>
      <c r="BN122" s="27" t="str">
        <f t="shared" si="121"/>
        <v/>
      </c>
      <c r="BO122" s="69" t="str">
        <f t="shared" si="122"/>
        <v/>
      </c>
      <c r="BP122" s="69" t="str">
        <f t="shared" si="83"/>
        <v/>
      </c>
      <c r="BQ122" s="27" t="str">
        <f t="shared" si="84"/>
        <v/>
      </c>
      <c r="BR122" s="27" t="str" cm="1">
        <f t="array" ref="BR122">IFERROR(""&amp;INDEX(regNatjecatelj_klub,DI122),"")</f>
        <v/>
      </c>
      <c r="BS122" s="82" t="str">
        <f t="shared" si="123"/>
        <v/>
      </c>
      <c r="BT122" s="62" t="str">
        <f t="shared" si="124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/>
      </c>
      <c r="CP122" s="69" t="str">
        <f t="shared" si="133"/>
        <v/>
      </c>
      <c r="CQ122" s="216" t="str">
        <f t="shared" si="134"/>
        <v/>
      </c>
      <c r="CR122" s="217" t="str">
        <f t="shared" si="160"/>
        <v/>
      </c>
      <c r="CS122" s="150" t="str">
        <f t="shared" si="85"/>
        <v/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/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/>
      </c>
      <c r="DI122" s="49" t="str">
        <f t="shared" si="140"/>
        <v/>
      </c>
      <c r="DJ122" s="43" t="s">
        <v>0</v>
      </c>
      <c r="DK122" s="48" t="str">
        <f t="shared" si="141"/>
        <v/>
      </c>
      <c r="DL122" s="49" t="str">
        <f t="shared" si="142"/>
        <v/>
      </c>
      <c r="DM122" s="43" t="s">
        <v>0</v>
      </c>
      <c r="DN122" s="48" t="str">
        <f t="shared" si="143"/>
        <v/>
      </c>
      <c r="DO122" s="49" t="str">
        <f t="shared" si="144"/>
        <v/>
      </c>
      <c r="DP122" s="43" t="s">
        <v>0</v>
      </c>
      <c r="DQ122" s="54" t="str">
        <f t="shared" si="145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6"/>
        <v/>
      </c>
      <c r="DU122" s="69" t="str">
        <f t="shared" si="89"/>
        <v/>
      </c>
      <c r="DV122" s="69" t="str">
        <f t="shared" si="147"/>
        <v/>
      </c>
      <c r="DW122" s="69" t="str">
        <f t="shared" si="148"/>
        <v/>
      </c>
      <c r="DX122" s="62" t="str">
        <f t="shared" si="149"/>
        <v/>
      </c>
      <c r="DY122" s="43" t="s">
        <v>0</v>
      </c>
      <c r="DZ122" s="54" t="str">
        <f>IF(AN122="","",MAX(DZ$12:DZ121)+1)</f>
        <v/>
      </c>
      <c r="EA122" s="69" t="str">
        <f t="shared" si="150"/>
        <v/>
      </c>
      <c r="EB122" s="69" t="str">
        <f t="shared" si="151"/>
        <v/>
      </c>
      <c r="EC122" s="69" t="str">
        <f t="shared" si="152"/>
        <v/>
      </c>
      <c r="ED122" s="69" t="str">
        <f t="shared" si="153"/>
        <v/>
      </c>
      <c r="EE122" s="69" t="str">
        <f t="shared" si="90"/>
        <v/>
      </c>
      <c r="EF122" s="69" t="str">
        <f t="shared" si="154"/>
        <v/>
      </c>
      <c r="EG122" s="69" t="str">
        <f t="shared" si="155"/>
        <v/>
      </c>
      <c r="EH122" s="69" t="str">
        <f t="shared" si="91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/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/>
      </c>
      <c r="C123" s="27" t="s">
        <v>0</v>
      </c>
      <c r="D123" s="27" t="str">
        <f>IF(csv!F113="","",TRIM(csv!F113))</f>
        <v/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/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3"/>
        <v/>
      </c>
      <c r="P123" s="43"/>
      <c r="Q123" s="48" t="str">
        <f t="shared" si="94"/>
        <v/>
      </c>
      <c r="R123" s="69" t="str">
        <f>IF(Q123="","",IF(COUNTIF(Q$12:Q122,Q123)=0,R122+1,R122))</f>
        <v/>
      </c>
      <c r="S123" s="69" t="str">
        <f t="shared" si="95"/>
        <v/>
      </c>
      <c r="T123" s="69" t="str">
        <f t="shared" si="96"/>
        <v/>
      </c>
      <c r="U123" s="62" t="str">
        <f t="shared" si="97"/>
        <v/>
      </c>
      <c r="V123" s="43" t="s">
        <v>0</v>
      </c>
      <c r="W123" s="209" t="str">
        <f t="shared" si="98"/>
        <v/>
      </c>
      <c r="X123" s="259" t="str">
        <f t="shared" si="99"/>
        <v/>
      </c>
      <c r="Y123" s="210" t="str">
        <f t="shared" si="81"/>
        <v/>
      </c>
      <c r="Z123" s="43" t="s">
        <v>0</v>
      </c>
      <c r="AA123" s="48" t="str">
        <f t="shared" si="100"/>
        <v/>
      </c>
      <c r="AB123" s="69" t="str">
        <f t="shared" si="101"/>
        <v/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/>
      </c>
      <c r="AK123" s="150" t="str">
        <f t="shared" si="105"/>
        <v/>
      </c>
      <c r="AL123" s="43"/>
      <c r="AM123" s="48" t="str">
        <f t="shared" si="106"/>
        <v/>
      </c>
      <c r="AN123" s="27" t="str">
        <f t="shared" si="107"/>
        <v/>
      </c>
      <c r="AO123" s="69" t="str">
        <f t="shared" si="108"/>
        <v/>
      </c>
      <c r="AP123" s="69" t="str">
        <f t="shared" si="109"/>
        <v/>
      </c>
      <c r="AQ123" s="27" t="str">
        <f t="shared" si="110"/>
        <v/>
      </c>
      <c r="AR123" s="62" t="str">
        <f t="shared" si="111"/>
        <v/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/>
      </c>
      <c r="BI123" s="27" t="str">
        <f t="shared" si="117"/>
        <v/>
      </c>
      <c r="BJ123" s="69" t="str">
        <f t="shared" si="118"/>
        <v/>
      </c>
      <c r="BK123" s="49" t="str">
        <f t="shared" si="119"/>
        <v/>
      </c>
      <c r="BL123" s="43" t="s">
        <v>0</v>
      </c>
      <c r="BM123" s="48" t="str">
        <f t="shared" si="120"/>
        <v/>
      </c>
      <c r="BN123" s="27" t="str">
        <f t="shared" si="121"/>
        <v/>
      </c>
      <c r="BO123" s="69" t="str">
        <f t="shared" si="122"/>
        <v/>
      </c>
      <c r="BP123" s="69" t="str">
        <f t="shared" si="83"/>
        <v/>
      </c>
      <c r="BQ123" s="27" t="str">
        <f t="shared" si="84"/>
        <v/>
      </c>
      <c r="BR123" s="27" t="str" cm="1">
        <f t="array" ref="BR123">IFERROR(""&amp;INDEX(regNatjecatelj_klub,DI123),"")</f>
        <v/>
      </c>
      <c r="BS123" s="82" t="str">
        <f t="shared" si="123"/>
        <v/>
      </c>
      <c r="BT123" s="62" t="str">
        <f t="shared" si="124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/>
      </c>
      <c r="CP123" s="69" t="str">
        <f t="shared" si="133"/>
        <v/>
      </c>
      <c r="CQ123" s="216" t="str">
        <f t="shared" si="134"/>
        <v/>
      </c>
      <c r="CR123" s="217" t="str">
        <f t="shared" si="160"/>
        <v/>
      </c>
      <c r="CS123" s="150" t="str">
        <f t="shared" si="85"/>
        <v/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/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/>
      </c>
      <c r="DI123" s="49" t="str">
        <f t="shared" si="140"/>
        <v/>
      </c>
      <c r="DJ123" s="43" t="s">
        <v>0</v>
      </c>
      <c r="DK123" s="48" t="str">
        <f t="shared" si="141"/>
        <v/>
      </c>
      <c r="DL123" s="49" t="str">
        <f t="shared" si="142"/>
        <v/>
      </c>
      <c r="DM123" s="43" t="s">
        <v>0</v>
      </c>
      <c r="DN123" s="48" t="str">
        <f t="shared" si="143"/>
        <v/>
      </c>
      <c r="DO123" s="49" t="str">
        <f t="shared" si="144"/>
        <v/>
      </c>
      <c r="DP123" s="43" t="s">
        <v>0</v>
      </c>
      <c r="DQ123" s="54" t="str">
        <f t="shared" si="145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6"/>
        <v/>
      </c>
      <c r="DU123" s="69" t="str">
        <f t="shared" si="89"/>
        <v/>
      </c>
      <c r="DV123" s="69" t="str">
        <f t="shared" si="147"/>
        <v/>
      </c>
      <c r="DW123" s="69" t="str">
        <f t="shared" si="148"/>
        <v/>
      </c>
      <c r="DX123" s="62" t="str">
        <f t="shared" si="149"/>
        <v/>
      </c>
      <c r="DY123" s="43" t="s">
        <v>0</v>
      </c>
      <c r="DZ123" s="54" t="str">
        <f>IF(AN123="","",MAX(DZ$12:DZ122)+1)</f>
        <v/>
      </c>
      <c r="EA123" s="69" t="str">
        <f t="shared" si="150"/>
        <v/>
      </c>
      <c r="EB123" s="69" t="str">
        <f t="shared" si="151"/>
        <v/>
      </c>
      <c r="EC123" s="69" t="str">
        <f t="shared" si="152"/>
        <v/>
      </c>
      <c r="ED123" s="69" t="str">
        <f t="shared" si="153"/>
        <v/>
      </c>
      <c r="EE123" s="69" t="str">
        <f t="shared" si="90"/>
        <v/>
      </c>
      <c r="EF123" s="69" t="str">
        <f t="shared" si="154"/>
        <v/>
      </c>
      <c r="EG123" s="69" t="str">
        <f t="shared" si="155"/>
        <v/>
      </c>
      <c r="EH123" s="69" t="str">
        <f t="shared" si="91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/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/>
      </c>
      <c r="C124" s="27" t="s">
        <v>0</v>
      </c>
      <c r="D124" s="27" t="str">
        <f>IF(csv!F114="","",TRIM(csv!F114))</f>
        <v/>
      </c>
      <c r="E124" s="27" t="str">
        <f>IF(csv!E114="","",TRIM(csv!E114))</f>
        <v/>
      </c>
      <c r="F124" s="27" t="s">
        <v>0</v>
      </c>
      <c r="G124" s="69" t="str">
        <f>IF(csv!M114="","",TRIM(csv!M114))</f>
        <v/>
      </c>
      <c r="H124" s="69" t="str">
        <f>IF(csv!N114="","",TRIM(csv!N114))</f>
        <v/>
      </c>
      <c r="I124" s="27" t="s">
        <v>0</v>
      </c>
      <c r="J124" s="27" t="str">
        <f>IF(csv!P114="","",TRIM(csv!P114))</f>
        <v/>
      </c>
      <c r="K124" s="27" t="str">
        <f>IF(csv!Q114="","",TRIM(csv!Q114))</f>
        <v/>
      </c>
      <c r="L124" s="27" t="s">
        <v>0</v>
      </c>
      <c r="M124" s="62" t="str">
        <f>IF(csv!R114="","",TRIM(csv!R114))</f>
        <v/>
      </c>
      <c r="N124" s="43" t="s">
        <v>0</v>
      </c>
      <c r="O124" s="224" t="str">
        <f t="shared" si="93"/>
        <v/>
      </c>
      <c r="P124" s="43"/>
      <c r="Q124" s="48" t="str">
        <f t="shared" si="94"/>
        <v/>
      </c>
      <c r="R124" s="69" t="str">
        <f>IF(Q124="","",IF(COUNTIF(Q$12:Q123,Q124)=0,R123+1,R123))</f>
        <v/>
      </c>
      <c r="S124" s="69" t="str">
        <f t="shared" si="95"/>
        <v/>
      </c>
      <c r="T124" s="69" t="str">
        <f t="shared" si="96"/>
        <v/>
      </c>
      <c r="U124" s="62" t="str">
        <f t="shared" si="97"/>
        <v/>
      </c>
      <c r="V124" s="43" t="s">
        <v>0</v>
      </c>
      <c r="W124" s="209" t="str">
        <f t="shared" si="98"/>
        <v/>
      </c>
      <c r="X124" s="259" t="str">
        <f t="shared" si="99"/>
        <v/>
      </c>
      <c r="Y124" s="210" t="str">
        <f t="shared" si="81"/>
        <v/>
      </c>
      <c r="Z124" s="43" t="s">
        <v>0</v>
      </c>
      <c r="AA124" s="48" t="str">
        <f t="shared" si="100"/>
        <v/>
      </c>
      <c r="AB124" s="69" t="str">
        <f t="shared" si="101"/>
        <v/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/>
      </c>
      <c r="AK124" s="150" t="str">
        <f t="shared" si="105"/>
        <v/>
      </c>
      <c r="AL124" s="43"/>
      <c r="AM124" s="48" t="str">
        <f t="shared" si="106"/>
        <v/>
      </c>
      <c r="AN124" s="27" t="str">
        <f t="shared" si="107"/>
        <v/>
      </c>
      <c r="AO124" s="69" t="str">
        <f t="shared" si="108"/>
        <v/>
      </c>
      <c r="AP124" s="69" t="str">
        <f t="shared" si="109"/>
        <v/>
      </c>
      <c r="AQ124" s="27" t="str">
        <f t="shared" si="110"/>
        <v/>
      </c>
      <c r="AR124" s="62" t="str">
        <f t="shared" si="111"/>
        <v/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/>
      </c>
      <c r="BI124" s="27" t="str">
        <f t="shared" si="117"/>
        <v/>
      </c>
      <c r="BJ124" s="69" t="str">
        <f t="shared" si="118"/>
        <v/>
      </c>
      <c r="BK124" s="49" t="str">
        <f t="shared" si="119"/>
        <v/>
      </c>
      <c r="BL124" s="43" t="s">
        <v>0</v>
      </c>
      <c r="BM124" s="48" t="str">
        <f t="shared" si="120"/>
        <v/>
      </c>
      <c r="BN124" s="27" t="str">
        <f t="shared" si="121"/>
        <v/>
      </c>
      <c r="BO124" s="69" t="str">
        <f t="shared" si="122"/>
        <v/>
      </c>
      <c r="BP124" s="69" t="str">
        <f t="shared" si="83"/>
        <v/>
      </c>
      <c r="BQ124" s="27" t="str">
        <f t="shared" si="84"/>
        <v/>
      </c>
      <c r="BR124" s="27" t="str" cm="1">
        <f t="array" ref="BR124">IFERROR(""&amp;INDEX(regNatjecatelj_klub,DI124),"")</f>
        <v/>
      </c>
      <c r="BS124" s="82" t="str">
        <f t="shared" si="123"/>
        <v/>
      </c>
      <c r="BT124" s="62" t="str">
        <f t="shared" si="124"/>
        <v/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/>
      </c>
      <c r="CL124" s="262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/>
      </c>
      <c r="CP124" s="69" t="str">
        <f t="shared" si="133"/>
        <v/>
      </c>
      <c r="CQ124" s="216" t="str">
        <f t="shared" si="134"/>
        <v/>
      </c>
      <c r="CR124" s="217" t="str">
        <f t="shared" si="160"/>
        <v/>
      </c>
      <c r="CS124" s="150" t="str">
        <f t="shared" si="85"/>
        <v/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/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/>
      </c>
      <c r="DI124" s="49" t="str">
        <f t="shared" si="140"/>
        <v/>
      </c>
      <c r="DJ124" s="43" t="s">
        <v>0</v>
      </c>
      <c r="DK124" s="48" t="str">
        <f t="shared" si="141"/>
        <v/>
      </c>
      <c r="DL124" s="49" t="str">
        <f t="shared" si="142"/>
        <v/>
      </c>
      <c r="DM124" s="43" t="s">
        <v>0</v>
      </c>
      <c r="DN124" s="48" t="str">
        <f t="shared" si="143"/>
        <v/>
      </c>
      <c r="DO124" s="49" t="str">
        <f t="shared" si="144"/>
        <v/>
      </c>
      <c r="DP124" s="43" t="s">
        <v>0</v>
      </c>
      <c r="DQ124" s="54" t="str">
        <f t="shared" si="145"/>
        <v/>
      </c>
      <c r="DR124" s="49" t="str" cm="1">
        <f t="array" ref="DR124">IF(DQ124&lt;&gt;"",INDEX(regNatjecatelj_id,DQ124,0),IF(BF124&lt;&gt;"",BF124,""))</f>
        <v/>
      </c>
      <c r="DS124" s="43" t="s">
        <v>0</v>
      </c>
      <c r="DT124" s="54" t="str">
        <f t="shared" si="146"/>
        <v/>
      </c>
      <c r="DU124" s="69" t="str">
        <f t="shared" si="89"/>
        <v/>
      </c>
      <c r="DV124" s="69" t="str">
        <f t="shared" si="147"/>
        <v/>
      </c>
      <c r="DW124" s="69" t="str">
        <f t="shared" si="148"/>
        <v/>
      </c>
      <c r="DX124" s="62" t="str">
        <f t="shared" si="149"/>
        <v/>
      </c>
      <c r="DY124" s="43" t="s">
        <v>0</v>
      </c>
      <c r="DZ124" s="54" t="str">
        <f>IF(AN124="","",MAX(DZ$12:DZ123)+1)</f>
        <v/>
      </c>
      <c r="EA124" s="69" t="str">
        <f t="shared" si="150"/>
        <v/>
      </c>
      <c r="EB124" s="69" t="str">
        <f t="shared" si="151"/>
        <v/>
      </c>
      <c r="EC124" s="69" t="str">
        <f t="shared" si="152"/>
        <v/>
      </c>
      <c r="ED124" s="69" t="str">
        <f t="shared" si="153"/>
        <v/>
      </c>
      <c r="EE124" s="69" t="str">
        <f t="shared" si="90"/>
        <v/>
      </c>
      <c r="EF124" s="69" t="str">
        <f t="shared" si="154"/>
        <v/>
      </c>
      <c r="EG124" s="69" t="str">
        <f t="shared" si="155"/>
        <v/>
      </c>
      <c r="EH124" s="69" t="str">
        <f t="shared" si="91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/>
      </c>
      <c r="EM124" s="43" t="s">
        <v>0</v>
      </c>
      <c r="EN124" s="16" t="str">
        <f t="shared" si="92"/>
        <v/>
      </c>
      <c r="EO124" s="43" t="s">
        <v>0</v>
      </c>
      <c r="EP124" s="167" t="str">
        <f t="shared" si="159"/>
        <v/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/>
      </c>
      <c r="C125" s="27" t="s">
        <v>0</v>
      </c>
      <c r="D125" s="27" t="str">
        <f>IF(csv!F115="","",TRIM(csv!F115))</f>
        <v/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/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3"/>
        <v/>
      </c>
      <c r="P125" s="43"/>
      <c r="Q125" s="48" t="str">
        <f t="shared" si="94"/>
        <v/>
      </c>
      <c r="R125" s="69" t="str">
        <f>IF(Q125="","",IF(COUNTIF(Q$12:Q124,Q125)=0,R124+1,R124))</f>
        <v/>
      </c>
      <c r="S125" s="69" t="str">
        <f t="shared" si="95"/>
        <v/>
      </c>
      <c r="T125" s="69" t="str">
        <f t="shared" si="96"/>
        <v/>
      </c>
      <c r="U125" s="62" t="str">
        <f t="shared" si="97"/>
        <v/>
      </c>
      <c r="V125" s="43" t="s">
        <v>0</v>
      </c>
      <c r="W125" s="209" t="str">
        <f t="shared" si="98"/>
        <v/>
      </c>
      <c r="X125" s="259" t="str">
        <f t="shared" si="99"/>
        <v/>
      </c>
      <c r="Y125" s="210" t="str">
        <f t="shared" si="81"/>
        <v/>
      </c>
      <c r="Z125" s="43" t="s">
        <v>0</v>
      </c>
      <c r="AA125" s="48" t="str">
        <f t="shared" si="100"/>
        <v/>
      </c>
      <c r="AB125" s="69" t="str">
        <f t="shared" si="101"/>
        <v/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/>
      </c>
      <c r="AK125" s="150" t="str">
        <f t="shared" si="105"/>
        <v/>
      </c>
      <c r="AL125" s="43"/>
      <c r="AM125" s="48" t="str">
        <f t="shared" si="106"/>
        <v/>
      </c>
      <c r="AN125" s="27" t="str">
        <f t="shared" si="107"/>
        <v/>
      </c>
      <c r="AO125" s="69" t="str">
        <f t="shared" si="108"/>
        <v/>
      </c>
      <c r="AP125" s="69" t="str">
        <f t="shared" si="109"/>
        <v/>
      </c>
      <c r="AQ125" s="27" t="str">
        <f t="shared" si="110"/>
        <v/>
      </c>
      <c r="AR125" s="62" t="str">
        <f t="shared" si="111"/>
        <v/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/>
      </c>
      <c r="BI125" s="27" t="str">
        <f t="shared" si="117"/>
        <v/>
      </c>
      <c r="BJ125" s="69" t="str">
        <f t="shared" si="118"/>
        <v/>
      </c>
      <c r="BK125" s="49" t="str">
        <f t="shared" si="119"/>
        <v/>
      </c>
      <c r="BL125" s="43" t="s">
        <v>0</v>
      </c>
      <c r="BM125" s="48" t="str">
        <f t="shared" si="120"/>
        <v/>
      </c>
      <c r="BN125" s="27" t="str">
        <f t="shared" si="121"/>
        <v/>
      </c>
      <c r="BO125" s="69" t="str">
        <f t="shared" si="122"/>
        <v/>
      </c>
      <c r="BP125" s="69" t="str">
        <f t="shared" si="83"/>
        <v/>
      </c>
      <c r="BQ125" s="27" t="str">
        <f t="shared" si="84"/>
        <v/>
      </c>
      <c r="BR125" s="27" t="str" cm="1">
        <f t="array" ref="BR125">IFERROR(""&amp;INDEX(regNatjecatelj_klub,DI125),"")</f>
        <v/>
      </c>
      <c r="BS125" s="82" t="str">
        <f t="shared" si="123"/>
        <v/>
      </c>
      <c r="BT125" s="62" t="str">
        <f t="shared" si="124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/>
      </c>
      <c r="CP125" s="69" t="str">
        <f t="shared" si="133"/>
        <v/>
      </c>
      <c r="CQ125" s="216" t="str">
        <f t="shared" si="134"/>
        <v/>
      </c>
      <c r="CR125" s="217" t="str">
        <f t="shared" si="160"/>
        <v/>
      </c>
      <c r="CS125" s="150" t="str">
        <f t="shared" si="85"/>
        <v/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/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/>
      </c>
      <c r="DI125" s="49" t="str">
        <f t="shared" si="140"/>
        <v/>
      </c>
      <c r="DJ125" s="43" t="s">
        <v>0</v>
      </c>
      <c r="DK125" s="48" t="str">
        <f t="shared" si="141"/>
        <v/>
      </c>
      <c r="DL125" s="49" t="str">
        <f t="shared" si="142"/>
        <v/>
      </c>
      <c r="DM125" s="43" t="s">
        <v>0</v>
      </c>
      <c r="DN125" s="48" t="str">
        <f t="shared" si="143"/>
        <v/>
      </c>
      <c r="DO125" s="49" t="str">
        <f t="shared" si="144"/>
        <v/>
      </c>
      <c r="DP125" s="43" t="s">
        <v>0</v>
      </c>
      <c r="DQ125" s="54" t="str">
        <f t="shared" si="145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6"/>
        <v/>
      </c>
      <c r="DU125" s="69" t="str">
        <f t="shared" si="89"/>
        <v/>
      </c>
      <c r="DV125" s="69" t="str">
        <f t="shared" si="147"/>
        <v/>
      </c>
      <c r="DW125" s="69" t="str">
        <f t="shared" si="148"/>
        <v/>
      </c>
      <c r="DX125" s="62" t="str">
        <f t="shared" si="149"/>
        <v/>
      </c>
      <c r="DY125" s="43" t="s">
        <v>0</v>
      </c>
      <c r="DZ125" s="54" t="str">
        <f>IF(AN125="","",MAX(DZ$12:DZ124)+1)</f>
        <v/>
      </c>
      <c r="EA125" s="69" t="str">
        <f t="shared" si="150"/>
        <v/>
      </c>
      <c r="EB125" s="69" t="str">
        <f t="shared" si="151"/>
        <v/>
      </c>
      <c r="EC125" s="69" t="str">
        <f t="shared" si="152"/>
        <v/>
      </c>
      <c r="ED125" s="69" t="str">
        <f t="shared" si="153"/>
        <v/>
      </c>
      <c r="EE125" s="69" t="str">
        <f t="shared" si="90"/>
        <v/>
      </c>
      <c r="EF125" s="69" t="str">
        <f t="shared" si="154"/>
        <v/>
      </c>
      <c r="EG125" s="69" t="str">
        <f t="shared" si="155"/>
        <v/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/>
      </c>
      <c r="EM125" s="43" t="s">
        <v>0</v>
      </c>
      <c r="EN125" s="16" t="str">
        <f t="shared" si="92"/>
        <v/>
      </c>
      <c r="EO125" s="43" t="s">
        <v>0</v>
      </c>
      <c r="EP125" s="167" t="str">
        <f t="shared" si="159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/>
      </c>
      <c r="C126" s="27" t="s">
        <v>0</v>
      </c>
      <c r="D126" s="27" t="str">
        <f>IF(csv!F116="","",TRIM(csv!F116))</f>
        <v/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/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3"/>
        <v/>
      </c>
      <c r="P126" s="43"/>
      <c r="Q126" s="48" t="str">
        <f t="shared" si="94"/>
        <v/>
      </c>
      <c r="R126" s="69" t="str">
        <f>IF(Q126="","",IF(COUNTIF(Q$12:Q125,Q126)=0,R125+1,R125))</f>
        <v/>
      </c>
      <c r="S126" s="69" t="str">
        <f t="shared" si="95"/>
        <v/>
      </c>
      <c r="T126" s="69" t="str">
        <f t="shared" si="96"/>
        <v/>
      </c>
      <c r="U126" s="62" t="str">
        <f t="shared" si="97"/>
        <v/>
      </c>
      <c r="V126" s="43" t="s">
        <v>0</v>
      </c>
      <c r="W126" s="209" t="str">
        <f t="shared" si="98"/>
        <v/>
      </c>
      <c r="X126" s="259" t="str">
        <f t="shared" si="99"/>
        <v/>
      </c>
      <c r="Y126" s="210" t="str">
        <f t="shared" si="81"/>
        <v/>
      </c>
      <c r="Z126" s="43" t="s">
        <v>0</v>
      </c>
      <c r="AA126" s="48" t="str">
        <f t="shared" si="100"/>
        <v/>
      </c>
      <c r="AB126" s="69" t="str">
        <f t="shared" si="101"/>
        <v/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/>
      </c>
      <c r="AK126" s="150" t="str">
        <f t="shared" si="105"/>
        <v/>
      </c>
      <c r="AL126" s="43"/>
      <c r="AM126" s="48" t="str">
        <f t="shared" si="106"/>
        <v/>
      </c>
      <c r="AN126" s="27" t="str">
        <f t="shared" si="107"/>
        <v/>
      </c>
      <c r="AO126" s="69" t="str">
        <f t="shared" si="108"/>
        <v/>
      </c>
      <c r="AP126" s="69" t="str">
        <f t="shared" si="109"/>
        <v/>
      </c>
      <c r="AQ126" s="27" t="str">
        <f t="shared" si="110"/>
        <v/>
      </c>
      <c r="AR126" s="62" t="str">
        <f t="shared" si="111"/>
        <v/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/>
      </c>
      <c r="BI126" s="27" t="str">
        <f t="shared" si="117"/>
        <v/>
      </c>
      <c r="BJ126" s="69" t="str">
        <f t="shared" si="118"/>
        <v/>
      </c>
      <c r="BK126" s="49" t="str">
        <f t="shared" si="119"/>
        <v/>
      </c>
      <c r="BL126" s="43" t="s">
        <v>0</v>
      </c>
      <c r="BM126" s="48" t="str">
        <f t="shared" si="120"/>
        <v/>
      </c>
      <c r="BN126" s="27" t="str">
        <f t="shared" si="121"/>
        <v/>
      </c>
      <c r="BO126" s="69" t="str">
        <f t="shared" si="122"/>
        <v/>
      </c>
      <c r="BP126" s="69" t="str">
        <f t="shared" si="83"/>
        <v/>
      </c>
      <c r="BQ126" s="27" t="str">
        <f t="shared" si="84"/>
        <v/>
      </c>
      <c r="BR126" s="27" t="str" cm="1">
        <f t="array" ref="BR126">IFERROR(""&amp;INDEX(regNatjecatelj_klub,DI126),"")</f>
        <v/>
      </c>
      <c r="BS126" s="82" t="str">
        <f t="shared" si="123"/>
        <v/>
      </c>
      <c r="BT126" s="62" t="str">
        <f t="shared" si="124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/>
      </c>
      <c r="CP126" s="69" t="str">
        <f t="shared" si="133"/>
        <v/>
      </c>
      <c r="CQ126" s="216" t="str">
        <f t="shared" si="134"/>
        <v/>
      </c>
      <c r="CR126" s="217" t="str">
        <f t="shared" si="160"/>
        <v/>
      </c>
      <c r="CS126" s="150" t="str">
        <f t="shared" si="85"/>
        <v/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/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/>
      </c>
      <c r="DI126" s="49" t="str">
        <f t="shared" si="140"/>
        <v/>
      </c>
      <c r="DJ126" s="43" t="s">
        <v>0</v>
      </c>
      <c r="DK126" s="48" t="str">
        <f t="shared" si="141"/>
        <v/>
      </c>
      <c r="DL126" s="49" t="str">
        <f t="shared" si="142"/>
        <v/>
      </c>
      <c r="DM126" s="43" t="s">
        <v>0</v>
      </c>
      <c r="DN126" s="48" t="str">
        <f t="shared" si="143"/>
        <v/>
      </c>
      <c r="DO126" s="49" t="str">
        <f t="shared" si="144"/>
        <v/>
      </c>
      <c r="DP126" s="43" t="s">
        <v>0</v>
      </c>
      <c r="DQ126" s="54" t="str">
        <f t="shared" si="145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6"/>
        <v/>
      </c>
      <c r="DU126" s="69" t="str">
        <f t="shared" si="89"/>
        <v/>
      </c>
      <c r="DV126" s="69" t="str">
        <f t="shared" si="147"/>
        <v/>
      </c>
      <c r="DW126" s="69" t="str">
        <f t="shared" si="148"/>
        <v/>
      </c>
      <c r="DX126" s="62" t="str">
        <f t="shared" si="149"/>
        <v/>
      </c>
      <c r="DY126" s="43" t="s">
        <v>0</v>
      </c>
      <c r="DZ126" s="54" t="str">
        <f>IF(AN126="","",MAX(DZ$12:DZ125)+1)</f>
        <v/>
      </c>
      <c r="EA126" s="69" t="str">
        <f t="shared" si="150"/>
        <v/>
      </c>
      <c r="EB126" s="69" t="str">
        <f t="shared" si="151"/>
        <v/>
      </c>
      <c r="EC126" s="69" t="str">
        <f t="shared" si="152"/>
        <v/>
      </c>
      <c r="ED126" s="69" t="str">
        <f t="shared" si="153"/>
        <v/>
      </c>
      <c r="EE126" s="69" t="str">
        <f t="shared" si="90"/>
        <v/>
      </c>
      <c r="EF126" s="69" t="str">
        <f t="shared" si="154"/>
        <v/>
      </c>
      <c r="EG126" s="69" t="str">
        <f t="shared" si="155"/>
        <v/>
      </c>
      <c r="EH126" s="69" t="str">
        <f t="shared" si="91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/>
      </c>
      <c r="EM126" s="43" t="s">
        <v>0</v>
      </c>
      <c r="EN126" s="16" t="str">
        <f t="shared" si="92"/>
        <v/>
      </c>
      <c r="EO126" s="43" t="s">
        <v>0</v>
      </c>
      <c r="EP126" s="167" t="str">
        <f t="shared" si="159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/>
      </c>
      <c r="C127" s="27" t="s">
        <v>0</v>
      </c>
      <c r="D127" s="27" t="str">
        <f>IF(csv!F117="","",TRIM(csv!F117))</f>
        <v/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/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3"/>
        <v/>
      </c>
      <c r="P127" s="43"/>
      <c r="Q127" s="48" t="str">
        <f t="shared" si="94"/>
        <v/>
      </c>
      <c r="R127" s="69" t="str">
        <f>IF(Q127="","",IF(COUNTIF(Q$12:Q126,Q127)=0,R126+1,R126))</f>
        <v/>
      </c>
      <c r="S127" s="69" t="str">
        <f t="shared" si="95"/>
        <v/>
      </c>
      <c r="T127" s="69" t="str">
        <f t="shared" si="96"/>
        <v/>
      </c>
      <c r="U127" s="62" t="str">
        <f t="shared" si="97"/>
        <v/>
      </c>
      <c r="V127" s="43" t="s">
        <v>0</v>
      </c>
      <c r="W127" s="209" t="str">
        <f t="shared" si="98"/>
        <v/>
      </c>
      <c r="X127" s="259" t="str">
        <f t="shared" si="99"/>
        <v/>
      </c>
      <c r="Y127" s="210" t="str">
        <f t="shared" si="81"/>
        <v/>
      </c>
      <c r="Z127" s="43" t="s">
        <v>0</v>
      </c>
      <c r="AA127" s="48" t="str">
        <f t="shared" si="100"/>
        <v/>
      </c>
      <c r="AB127" s="69" t="str">
        <f t="shared" si="101"/>
        <v/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/>
      </c>
      <c r="AK127" s="150" t="str">
        <f t="shared" si="105"/>
        <v/>
      </c>
      <c r="AL127" s="43"/>
      <c r="AM127" s="48" t="str">
        <f t="shared" si="106"/>
        <v/>
      </c>
      <c r="AN127" s="27" t="str">
        <f t="shared" si="107"/>
        <v/>
      </c>
      <c r="AO127" s="69" t="str">
        <f t="shared" si="108"/>
        <v/>
      </c>
      <c r="AP127" s="69" t="str">
        <f t="shared" si="109"/>
        <v/>
      </c>
      <c r="AQ127" s="27" t="str">
        <f t="shared" si="110"/>
        <v/>
      </c>
      <c r="AR127" s="62" t="str">
        <f t="shared" si="111"/>
        <v/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/>
      </c>
      <c r="BI127" s="27" t="str">
        <f t="shared" si="117"/>
        <v/>
      </c>
      <c r="BJ127" s="69" t="str">
        <f t="shared" si="118"/>
        <v/>
      </c>
      <c r="BK127" s="49" t="str">
        <f t="shared" si="119"/>
        <v/>
      </c>
      <c r="BL127" s="43" t="s">
        <v>0</v>
      </c>
      <c r="BM127" s="48" t="str">
        <f t="shared" si="120"/>
        <v/>
      </c>
      <c r="BN127" s="27" t="str">
        <f t="shared" si="121"/>
        <v/>
      </c>
      <c r="BO127" s="69" t="str">
        <f t="shared" si="122"/>
        <v/>
      </c>
      <c r="BP127" s="69" t="str">
        <f t="shared" si="83"/>
        <v/>
      </c>
      <c r="BQ127" s="27" t="str">
        <f t="shared" si="84"/>
        <v/>
      </c>
      <c r="BR127" s="27" t="str" cm="1">
        <f t="array" ref="BR127">IFERROR(""&amp;INDEX(regNatjecatelj_klub,DI127),"")</f>
        <v/>
      </c>
      <c r="BS127" s="82" t="str">
        <f t="shared" si="123"/>
        <v/>
      </c>
      <c r="BT127" s="62" t="str">
        <f t="shared" si="124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/>
      </c>
      <c r="CP127" s="69" t="str">
        <f t="shared" si="133"/>
        <v/>
      </c>
      <c r="CQ127" s="216" t="str">
        <f t="shared" si="134"/>
        <v/>
      </c>
      <c r="CR127" s="217" t="str">
        <f t="shared" si="160"/>
        <v/>
      </c>
      <c r="CS127" s="150" t="str">
        <f t="shared" si="85"/>
        <v/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/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/>
      </c>
      <c r="DI127" s="49" t="str">
        <f t="shared" si="140"/>
        <v/>
      </c>
      <c r="DJ127" s="43" t="s">
        <v>0</v>
      </c>
      <c r="DK127" s="48" t="str">
        <f t="shared" si="141"/>
        <v/>
      </c>
      <c r="DL127" s="49" t="str">
        <f t="shared" si="142"/>
        <v/>
      </c>
      <c r="DM127" s="43" t="s">
        <v>0</v>
      </c>
      <c r="DN127" s="48" t="str">
        <f t="shared" si="143"/>
        <v/>
      </c>
      <c r="DO127" s="49" t="str">
        <f t="shared" si="144"/>
        <v/>
      </c>
      <c r="DP127" s="43" t="s">
        <v>0</v>
      </c>
      <c r="DQ127" s="54" t="str">
        <f t="shared" si="145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6"/>
        <v/>
      </c>
      <c r="DU127" s="69" t="str">
        <f t="shared" si="89"/>
        <v/>
      </c>
      <c r="DV127" s="69" t="str">
        <f t="shared" si="147"/>
        <v/>
      </c>
      <c r="DW127" s="69" t="str">
        <f t="shared" si="148"/>
        <v/>
      </c>
      <c r="DX127" s="62" t="str">
        <f t="shared" si="149"/>
        <v/>
      </c>
      <c r="DY127" s="43" t="s">
        <v>0</v>
      </c>
      <c r="DZ127" s="54" t="str">
        <f>IF(AN127="","",MAX(DZ$12:DZ126)+1)</f>
        <v/>
      </c>
      <c r="EA127" s="69" t="str">
        <f t="shared" si="150"/>
        <v/>
      </c>
      <c r="EB127" s="69" t="str">
        <f t="shared" si="151"/>
        <v/>
      </c>
      <c r="EC127" s="69" t="str">
        <f t="shared" si="152"/>
        <v/>
      </c>
      <c r="ED127" s="69" t="str">
        <f t="shared" si="153"/>
        <v/>
      </c>
      <c r="EE127" s="69" t="str">
        <f t="shared" si="90"/>
        <v/>
      </c>
      <c r="EF127" s="69" t="str">
        <f t="shared" si="154"/>
        <v/>
      </c>
      <c r="EG127" s="69" t="str">
        <f t="shared" si="155"/>
        <v/>
      </c>
      <c r="EH127" s="69" t="str">
        <f t="shared" si="91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/>
      </c>
      <c r="EM127" s="43" t="s">
        <v>0</v>
      </c>
      <c r="EN127" s="16" t="str">
        <f t="shared" si="92"/>
        <v/>
      </c>
      <c r="EO127" s="43" t="s">
        <v>0</v>
      </c>
      <c r="EP127" s="167" t="str">
        <f t="shared" si="159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/>
      </c>
      <c r="C128" s="27" t="s">
        <v>0</v>
      </c>
      <c r="D128" s="27" t="str">
        <f>IF(csv!F118="","",TRIM(csv!F118))</f>
        <v/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/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3"/>
        <v/>
      </c>
      <c r="P128" s="43"/>
      <c r="Q128" s="48" t="str">
        <f t="shared" si="94"/>
        <v/>
      </c>
      <c r="R128" s="69" t="str">
        <f>IF(Q128="","",IF(COUNTIF(Q$12:Q127,Q128)=0,R127+1,R127))</f>
        <v/>
      </c>
      <c r="S128" s="69" t="str">
        <f t="shared" si="95"/>
        <v/>
      </c>
      <c r="T128" s="69" t="str">
        <f t="shared" si="96"/>
        <v/>
      </c>
      <c r="U128" s="62" t="str">
        <f t="shared" si="97"/>
        <v/>
      </c>
      <c r="V128" s="43" t="s">
        <v>0</v>
      </c>
      <c r="W128" s="209" t="str">
        <f t="shared" si="98"/>
        <v/>
      </c>
      <c r="X128" s="259" t="str">
        <f t="shared" si="99"/>
        <v/>
      </c>
      <c r="Y128" s="210" t="str">
        <f t="shared" si="81"/>
        <v/>
      </c>
      <c r="Z128" s="43" t="s">
        <v>0</v>
      </c>
      <c r="AA128" s="48" t="str">
        <f t="shared" si="100"/>
        <v/>
      </c>
      <c r="AB128" s="69" t="str">
        <f t="shared" si="101"/>
        <v/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/>
      </c>
      <c r="AK128" s="150" t="str">
        <f t="shared" si="105"/>
        <v/>
      </c>
      <c r="AL128" s="43"/>
      <c r="AM128" s="48" t="str">
        <f t="shared" si="106"/>
        <v/>
      </c>
      <c r="AN128" s="27" t="str">
        <f t="shared" si="107"/>
        <v/>
      </c>
      <c r="AO128" s="69" t="str">
        <f t="shared" si="108"/>
        <v/>
      </c>
      <c r="AP128" s="69" t="str">
        <f t="shared" si="109"/>
        <v/>
      </c>
      <c r="AQ128" s="27" t="str">
        <f t="shared" si="110"/>
        <v/>
      </c>
      <c r="AR128" s="62" t="str">
        <f t="shared" si="111"/>
        <v/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/>
      </c>
      <c r="BI128" s="27" t="str">
        <f t="shared" si="117"/>
        <v/>
      </c>
      <c r="BJ128" s="69" t="str">
        <f t="shared" si="118"/>
        <v/>
      </c>
      <c r="BK128" s="49" t="str">
        <f t="shared" si="119"/>
        <v/>
      </c>
      <c r="BL128" s="43" t="s">
        <v>0</v>
      </c>
      <c r="BM128" s="48" t="str">
        <f t="shared" si="120"/>
        <v/>
      </c>
      <c r="BN128" s="27" t="str">
        <f t="shared" si="121"/>
        <v/>
      </c>
      <c r="BO128" s="69" t="str">
        <f t="shared" si="122"/>
        <v/>
      </c>
      <c r="BP128" s="69" t="str">
        <f t="shared" si="83"/>
        <v/>
      </c>
      <c r="BQ128" s="27" t="str">
        <f t="shared" si="84"/>
        <v/>
      </c>
      <c r="BR128" s="27" t="str" cm="1">
        <f t="array" ref="BR128">IFERROR(""&amp;INDEX(regNatjecatelj_klub,DI128),"")</f>
        <v/>
      </c>
      <c r="BS128" s="82" t="str">
        <f t="shared" si="123"/>
        <v/>
      </c>
      <c r="BT128" s="62" t="str">
        <f t="shared" si="124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/>
      </c>
      <c r="CP128" s="69" t="str">
        <f t="shared" si="133"/>
        <v/>
      </c>
      <c r="CQ128" s="216" t="str">
        <f t="shared" si="134"/>
        <v/>
      </c>
      <c r="CR128" s="217" t="str">
        <f t="shared" si="160"/>
        <v/>
      </c>
      <c r="CS128" s="150" t="str">
        <f t="shared" si="85"/>
        <v/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/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/>
      </c>
      <c r="DI128" s="49" t="str">
        <f t="shared" si="140"/>
        <v/>
      </c>
      <c r="DJ128" s="43" t="s">
        <v>0</v>
      </c>
      <c r="DK128" s="48" t="str">
        <f t="shared" si="141"/>
        <v/>
      </c>
      <c r="DL128" s="49" t="str">
        <f t="shared" si="142"/>
        <v/>
      </c>
      <c r="DM128" s="43" t="s">
        <v>0</v>
      </c>
      <c r="DN128" s="48" t="str">
        <f t="shared" si="143"/>
        <v/>
      </c>
      <c r="DO128" s="49" t="str">
        <f t="shared" si="144"/>
        <v/>
      </c>
      <c r="DP128" s="43" t="s">
        <v>0</v>
      </c>
      <c r="DQ128" s="54" t="str">
        <f t="shared" si="145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6"/>
        <v/>
      </c>
      <c r="DU128" s="69" t="str">
        <f t="shared" si="89"/>
        <v/>
      </c>
      <c r="DV128" s="69" t="str">
        <f t="shared" si="147"/>
        <v/>
      </c>
      <c r="DW128" s="69" t="str">
        <f t="shared" si="148"/>
        <v/>
      </c>
      <c r="DX128" s="62" t="str">
        <f t="shared" si="149"/>
        <v/>
      </c>
      <c r="DY128" s="43" t="s">
        <v>0</v>
      </c>
      <c r="DZ128" s="54" t="str">
        <f>IF(AN128="","",MAX(DZ$12:DZ127)+1)</f>
        <v/>
      </c>
      <c r="EA128" s="69" t="str">
        <f t="shared" si="150"/>
        <v/>
      </c>
      <c r="EB128" s="69" t="str">
        <f t="shared" si="151"/>
        <v/>
      </c>
      <c r="EC128" s="69" t="str">
        <f t="shared" si="152"/>
        <v/>
      </c>
      <c r="ED128" s="69" t="str">
        <f t="shared" si="153"/>
        <v/>
      </c>
      <c r="EE128" s="69" t="str">
        <f t="shared" si="90"/>
        <v/>
      </c>
      <c r="EF128" s="69" t="str">
        <f t="shared" si="154"/>
        <v/>
      </c>
      <c r="EG128" s="69" t="str">
        <f t="shared" si="155"/>
        <v/>
      </c>
      <c r="EH128" s="69" t="str">
        <f t="shared" si="91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/>
      </c>
      <c r="EM128" s="43" t="s">
        <v>0</v>
      </c>
      <c r="EN128" s="16" t="str">
        <f t="shared" si="92"/>
        <v/>
      </c>
      <c r="EO128" s="43" t="s">
        <v>0</v>
      </c>
      <c r="EP128" s="167" t="str">
        <f t="shared" si="159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/>
      </c>
      <c r="C129" s="27" t="s">
        <v>0</v>
      </c>
      <c r="D129" s="27" t="str">
        <f>IF(csv!F119="","",TRIM(csv!F119))</f>
        <v/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/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3"/>
        <v/>
      </c>
      <c r="P129" s="43"/>
      <c r="Q129" s="48" t="str">
        <f t="shared" si="94"/>
        <v/>
      </c>
      <c r="R129" s="69" t="str">
        <f>IF(Q129="","",IF(COUNTIF(Q$12:Q128,Q129)=0,R128+1,R128))</f>
        <v/>
      </c>
      <c r="S129" s="69" t="str">
        <f t="shared" si="95"/>
        <v/>
      </c>
      <c r="T129" s="69" t="str">
        <f t="shared" si="96"/>
        <v/>
      </c>
      <c r="U129" s="62" t="str">
        <f t="shared" si="97"/>
        <v/>
      </c>
      <c r="V129" s="43" t="s">
        <v>0</v>
      </c>
      <c r="W129" s="209" t="str">
        <f t="shared" si="98"/>
        <v/>
      </c>
      <c r="X129" s="259" t="str">
        <f t="shared" si="99"/>
        <v/>
      </c>
      <c r="Y129" s="210" t="str">
        <f t="shared" si="81"/>
        <v/>
      </c>
      <c r="Z129" s="43" t="s">
        <v>0</v>
      </c>
      <c r="AA129" s="48" t="str">
        <f t="shared" si="100"/>
        <v/>
      </c>
      <c r="AB129" s="69" t="str">
        <f t="shared" si="101"/>
        <v/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/>
      </c>
      <c r="AK129" s="150" t="str">
        <f t="shared" si="105"/>
        <v/>
      </c>
      <c r="AL129" s="43"/>
      <c r="AM129" s="48" t="str">
        <f t="shared" si="106"/>
        <v/>
      </c>
      <c r="AN129" s="27" t="str">
        <f t="shared" si="107"/>
        <v/>
      </c>
      <c r="AO129" s="69" t="str">
        <f t="shared" si="108"/>
        <v/>
      </c>
      <c r="AP129" s="69" t="str">
        <f t="shared" si="109"/>
        <v/>
      </c>
      <c r="AQ129" s="27" t="str">
        <f t="shared" si="110"/>
        <v/>
      </c>
      <c r="AR129" s="62" t="str">
        <f t="shared" si="111"/>
        <v/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/>
      </c>
      <c r="BI129" s="27" t="str">
        <f t="shared" si="117"/>
        <v/>
      </c>
      <c r="BJ129" s="69" t="str">
        <f t="shared" si="118"/>
        <v/>
      </c>
      <c r="BK129" s="49" t="str">
        <f t="shared" si="119"/>
        <v/>
      </c>
      <c r="BL129" s="43" t="s">
        <v>0</v>
      </c>
      <c r="BM129" s="48" t="str">
        <f t="shared" si="120"/>
        <v/>
      </c>
      <c r="BN129" s="27" t="str">
        <f t="shared" si="121"/>
        <v/>
      </c>
      <c r="BO129" s="69" t="str">
        <f t="shared" si="122"/>
        <v/>
      </c>
      <c r="BP129" s="69" t="str">
        <f t="shared" si="83"/>
        <v/>
      </c>
      <c r="BQ129" s="27" t="str">
        <f t="shared" si="84"/>
        <v/>
      </c>
      <c r="BR129" s="27" t="str" cm="1">
        <f t="array" ref="BR129">IFERROR(""&amp;INDEX(regNatjecatelj_klub,DI129),"")</f>
        <v/>
      </c>
      <c r="BS129" s="82" t="str">
        <f t="shared" si="123"/>
        <v/>
      </c>
      <c r="BT129" s="62" t="str">
        <f t="shared" si="124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/>
      </c>
      <c r="CP129" s="69" t="str">
        <f t="shared" si="133"/>
        <v/>
      </c>
      <c r="CQ129" s="216" t="str">
        <f t="shared" si="134"/>
        <v/>
      </c>
      <c r="CR129" s="217" t="str">
        <f t="shared" si="160"/>
        <v/>
      </c>
      <c r="CS129" s="150" t="str">
        <f t="shared" si="85"/>
        <v/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/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/>
      </c>
      <c r="DI129" s="49" t="str">
        <f t="shared" si="140"/>
        <v/>
      </c>
      <c r="DJ129" s="43" t="s">
        <v>0</v>
      </c>
      <c r="DK129" s="48" t="str">
        <f t="shared" si="141"/>
        <v/>
      </c>
      <c r="DL129" s="49" t="str">
        <f t="shared" si="142"/>
        <v/>
      </c>
      <c r="DM129" s="43" t="s">
        <v>0</v>
      </c>
      <c r="DN129" s="48" t="str">
        <f t="shared" si="143"/>
        <v/>
      </c>
      <c r="DO129" s="49" t="str">
        <f t="shared" si="144"/>
        <v/>
      </c>
      <c r="DP129" s="43" t="s">
        <v>0</v>
      </c>
      <c r="DQ129" s="54" t="str">
        <f t="shared" si="145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6"/>
        <v/>
      </c>
      <c r="DU129" s="69" t="str">
        <f t="shared" si="89"/>
        <v/>
      </c>
      <c r="DV129" s="69" t="str">
        <f t="shared" si="147"/>
        <v/>
      </c>
      <c r="DW129" s="69" t="str">
        <f t="shared" si="148"/>
        <v/>
      </c>
      <c r="DX129" s="62" t="str">
        <f t="shared" si="149"/>
        <v/>
      </c>
      <c r="DY129" s="43" t="s">
        <v>0</v>
      </c>
      <c r="DZ129" s="54" t="str">
        <f>IF(AN129="","",MAX(DZ$12:DZ128)+1)</f>
        <v/>
      </c>
      <c r="EA129" s="69" t="str">
        <f t="shared" si="150"/>
        <v/>
      </c>
      <c r="EB129" s="69" t="str">
        <f t="shared" si="151"/>
        <v/>
      </c>
      <c r="EC129" s="69" t="str">
        <f t="shared" si="152"/>
        <v/>
      </c>
      <c r="ED129" s="69" t="str">
        <f t="shared" si="153"/>
        <v/>
      </c>
      <c r="EE129" s="69" t="str">
        <f t="shared" si="90"/>
        <v/>
      </c>
      <c r="EF129" s="69" t="str">
        <f t="shared" si="154"/>
        <v/>
      </c>
      <c r="EG129" s="69" t="str">
        <f t="shared" si="155"/>
        <v/>
      </c>
      <c r="EH129" s="69" t="str">
        <f t="shared" si="91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/>
      </c>
      <c r="EM129" s="43" t="s">
        <v>0</v>
      </c>
      <c r="EN129" s="16" t="str">
        <f t="shared" si="92"/>
        <v/>
      </c>
      <c r="EO129" s="43" t="s">
        <v>0</v>
      </c>
      <c r="EP129" s="167" t="str">
        <f t="shared" si="159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/>
      </c>
      <c r="C130" s="27" t="s">
        <v>0</v>
      </c>
      <c r="D130" s="27" t="str">
        <f>IF(csv!F120="","",TRIM(csv!F120))</f>
        <v/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/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3"/>
        <v/>
      </c>
      <c r="P130" s="43"/>
      <c r="Q130" s="48" t="str">
        <f t="shared" si="94"/>
        <v/>
      </c>
      <c r="R130" s="69" t="str">
        <f>IF(Q130="","",IF(COUNTIF(Q$12:Q129,Q130)=0,R129+1,R129))</f>
        <v/>
      </c>
      <c r="S130" s="69" t="str">
        <f t="shared" si="95"/>
        <v/>
      </c>
      <c r="T130" s="69" t="str">
        <f t="shared" si="96"/>
        <v/>
      </c>
      <c r="U130" s="62" t="str">
        <f t="shared" si="97"/>
        <v/>
      </c>
      <c r="V130" s="43" t="s">
        <v>0</v>
      </c>
      <c r="W130" s="209" t="str">
        <f t="shared" si="98"/>
        <v/>
      </c>
      <c r="X130" s="259" t="str">
        <f t="shared" si="99"/>
        <v/>
      </c>
      <c r="Y130" s="210" t="str">
        <f t="shared" si="81"/>
        <v/>
      </c>
      <c r="Z130" s="43" t="s">
        <v>0</v>
      </c>
      <c r="AA130" s="48" t="str">
        <f t="shared" si="100"/>
        <v/>
      </c>
      <c r="AB130" s="69" t="str">
        <f t="shared" si="101"/>
        <v/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/>
      </c>
      <c r="AK130" s="150" t="str">
        <f t="shared" si="105"/>
        <v/>
      </c>
      <c r="AL130" s="43"/>
      <c r="AM130" s="48" t="str">
        <f t="shared" si="106"/>
        <v/>
      </c>
      <c r="AN130" s="27" t="str">
        <f t="shared" si="107"/>
        <v/>
      </c>
      <c r="AO130" s="69" t="str">
        <f t="shared" si="108"/>
        <v/>
      </c>
      <c r="AP130" s="69" t="str">
        <f t="shared" si="109"/>
        <v/>
      </c>
      <c r="AQ130" s="27" t="str">
        <f t="shared" si="110"/>
        <v/>
      </c>
      <c r="AR130" s="62" t="str">
        <f t="shared" si="111"/>
        <v/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/>
      </c>
      <c r="BI130" s="27" t="str">
        <f t="shared" si="117"/>
        <v/>
      </c>
      <c r="BJ130" s="69" t="str">
        <f t="shared" si="118"/>
        <v/>
      </c>
      <c r="BK130" s="49" t="str">
        <f t="shared" si="119"/>
        <v/>
      </c>
      <c r="BL130" s="43" t="s">
        <v>0</v>
      </c>
      <c r="BM130" s="48" t="str">
        <f t="shared" si="120"/>
        <v/>
      </c>
      <c r="BN130" s="27" t="str">
        <f t="shared" si="121"/>
        <v/>
      </c>
      <c r="BO130" s="69" t="str">
        <f t="shared" si="122"/>
        <v/>
      </c>
      <c r="BP130" s="69" t="str">
        <f t="shared" si="83"/>
        <v/>
      </c>
      <c r="BQ130" s="27" t="str">
        <f t="shared" si="84"/>
        <v/>
      </c>
      <c r="BR130" s="27" t="str" cm="1">
        <f t="array" ref="BR130">IFERROR(""&amp;INDEX(regNatjecatelj_klub,DI130),"")</f>
        <v/>
      </c>
      <c r="BS130" s="82" t="str">
        <f t="shared" si="123"/>
        <v/>
      </c>
      <c r="BT130" s="62" t="str">
        <f t="shared" si="124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/>
      </c>
      <c r="CP130" s="69" t="str">
        <f t="shared" si="133"/>
        <v/>
      </c>
      <c r="CQ130" s="216" t="str">
        <f t="shared" si="134"/>
        <v/>
      </c>
      <c r="CR130" s="217" t="str">
        <f t="shared" si="160"/>
        <v/>
      </c>
      <c r="CS130" s="150" t="str">
        <f t="shared" si="85"/>
        <v/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/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/>
      </c>
      <c r="DI130" s="49" t="str">
        <f t="shared" si="140"/>
        <v/>
      </c>
      <c r="DJ130" s="43" t="s">
        <v>0</v>
      </c>
      <c r="DK130" s="48" t="str">
        <f t="shared" si="141"/>
        <v/>
      </c>
      <c r="DL130" s="49" t="str">
        <f t="shared" si="142"/>
        <v/>
      </c>
      <c r="DM130" s="43" t="s">
        <v>0</v>
      </c>
      <c r="DN130" s="48" t="str">
        <f t="shared" si="143"/>
        <v/>
      </c>
      <c r="DO130" s="49" t="str">
        <f t="shared" si="144"/>
        <v/>
      </c>
      <c r="DP130" s="43" t="s">
        <v>0</v>
      </c>
      <c r="DQ130" s="54" t="str">
        <f t="shared" si="145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6"/>
        <v/>
      </c>
      <c r="DU130" s="69" t="str">
        <f t="shared" si="89"/>
        <v/>
      </c>
      <c r="DV130" s="69" t="str">
        <f t="shared" si="147"/>
        <v/>
      </c>
      <c r="DW130" s="69" t="str">
        <f t="shared" si="148"/>
        <v/>
      </c>
      <c r="DX130" s="62" t="str">
        <f t="shared" si="149"/>
        <v/>
      </c>
      <c r="DY130" s="43" t="s">
        <v>0</v>
      </c>
      <c r="DZ130" s="54" t="str">
        <f>IF(AN130="","",MAX(DZ$12:DZ129)+1)</f>
        <v/>
      </c>
      <c r="EA130" s="69" t="str">
        <f t="shared" si="150"/>
        <v/>
      </c>
      <c r="EB130" s="69" t="str">
        <f t="shared" si="151"/>
        <v/>
      </c>
      <c r="EC130" s="69" t="str">
        <f t="shared" si="152"/>
        <v/>
      </c>
      <c r="ED130" s="69" t="str">
        <f t="shared" si="153"/>
        <v/>
      </c>
      <c r="EE130" s="69" t="str">
        <f t="shared" si="90"/>
        <v/>
      </c>
      <c r="EF130" s="69" t="str">
        <f t="shared" si="154"/>
        <v/>
      </c>
      <c r="EG130" s="69" t="str">
        <f t="shared" si="155"/>
        <v/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/>
      </c>
      <c r="EM130" s="43" t="s">
        <v>0</v>
      </c>
      <c r="EN130" s="16" t="str">
        <f t="shared" si="92"/>
        <v/>
      </c>
      <c r="EO130" s="43" t="s">
        <v>0</v>
      </c>
      <c r="EP130" s="167" t="str">
        <f t="shared" si="159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/>
      </c>
      <c r="C131" s="27" t="s">
        <v>0</v>
      </c>
      <c r="D131" s="27" t="str">
        <f>IF(csv!F121="","",TRIM(csv!F121))</f>
        <v/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/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3"/>
        <v/>
      </c>
      <c r="P131" s="43"/>
      <c r="Q131" s="48" t="str">
        <f t="shared" si="94"/>
        <v/>
      </c>
      <c r="R131" s="69" t="str">
        <f>IF(Q131="","",IF(COUNTIF(Q$12:Q130,Q131)=0,R130+1,R130))</f>
        <v/>
      </c>
      <c r="S131" s="69" t="str">
        <f t="shared" si="95"/>
        <v/>
      </c>
      <c r="T131" s="69" t="str">
        <f t="shared" si="96"/>
        <v/>
      </c>
      <c r="U131" s="62" t="str">
        <f t="shared" si="97"/>
        <v/>
      </c>
      <c r="V131" s="43" t="s">
        <v>0</v>
      </c>
      <c r="W131" s="209" t="str">
        <f t="shared" si="98"/>
        <v/>
      </c>
      <c r="X131" s="259" t="str">
        <f t="shared" si="99"/>
        <v/>
      </c>
      <c r="Y131" s="210" t="str">
        <f t="shared" si="81"/>
        <v/>
      </c>
      <c r="Z131" s="43" t="s">
        <v>0</v>
      </c>
      <c r="AA131" s="48" t="str">
        <f t="shared" si="100"/>
        <v/>
      </c>
      <c r="AB131" s="69" t="str">
        <f t="shared" si="101"/>
        <v/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/>
      </c>
      <c r="AK131" s="150" t="str">
        <f t="shared" si="105"/>
        <v/>
      </c>
      <c r="AL131" s="43"/>
      <c r="AM131" s="48" t="str">
        <f t="shared" si="106"/>
        <v/>
      </c>
      <c r="AN131" s="27" t="str">
        <f t="shared" si="107"/>
        <v/>
      </c>
      <c r="AO131" s="69" t="str">
        <f t="shared" si="108"/>
        <v/>
      </c>
      <c r="AP131" s="69" t="str">
        <f t="shared" si="109"/>
        <v/>
      </c>
      <c r="AQ131" s="27" t="str">
        <f t="shared" si="110"/>
        <v/>
      </c>
      <c r="AR131" s="62" t="str">
        <f t="shared" si="111"/>
        <v/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/>
      </c>
      <c r="BI131" s="27" t="str">
        <f t="shared" si="117"/>
        <v/>
      </c>
      <c r="BJ131" s="69" t="str">
        <f t="shared" si="118"/>
        <v/>
      </c>
      <c r="BK131" s="49" t="str">
        <f t="shared" si="119"/>
        <v/>
      </c>
      <c r="BL131" s="43" t="s">
        <v>0</v>
      </c>
      <c r="BM131" s="48" t="str">
        <f t="shared" si="120"/>
        <v/>
      </c>
      <c r="BN131" s="27" t="str">
        <f t="shared" si="121"/>
        <v/>
      </c>
      <c r="BO131" s="69" t="str">
        <f t="shared" si="122"/>
        <v/>
      </c>
      <c r="BP131" s="69" t="str">
        <f t="shared" si="83"/>
        <v/>
      </c>
      <c r="BQ131" s="27" t="str">
        <f t="shared" si="84"/>
        <v/>
      </c>
      <c r="BR131" s="27" t="str" cm="1">
        <f t="array" ref="BR131">IFERROR(""&amp;INDEX(regNatjecatelj_klub,DI131),"")</f>
        <v/>
      </c>
      <c r="BS131" s="82" t="str">
        <f t="shared" si="123"/>
        <v/>
      </c>
      <c r="BT131" s="62" t="str">
        <f t="shared" si="124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/>
      </c>
      <c r="CP131" s="69" t="str">
        <f t="shared" si="133"/>
        <v/>
      </c>
      <c r="CQ131" s="216" t="str">
        <f t="shared" si="134"/>
        <v/>
      </c>
      <c r="CR131" s="217" t="str">
        <f t="shared" si="160"/>
        <v/>
      </c>
      <c r="CS131" s="150" t="str">
        <f t="shared" si="85"/>
        <v/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/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/>
      </c>
      <c r="DI131" s="49" t="str">
        <f t="shared" si="140"/>
        <v/>
      </c>
      <c r="DJ131" s="43" t="s">
        <v>0</v>
      </c>
      <c r="DK131" s="48" t="str">
        <f t="shared" si="141"/>
        <v/>
      </c>
      <c r="DL131" s="49" t="str">
        <f t="shared" si="142"/>
        <v/>
      </c>
      <c r="DM131" s="43" t="s">
        <v>0</v>
      </c>
      <c r="DN131" s="48" t="str">
        <f t="shared" si="143"/>
        <v/>
      </c>
      <c r="DO131" s="49" t="str">
        <f t="shared" si="144"/>
        <v/>
      </c>
      <c r="DP131" s="43" t="s">
        <v>0</v>
      </c>
      <c r="DQ131" s="54" t="str">
        <f t="shared" si="145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6"/>
        <v/>
      </c>
      <c r="DU131" s="69" t="str">
        <f t="shared" si="89"/>
        <v/>
      </c>
      <c r="DV131" s="69" t="str">
        <f t="shared" si="147"/>
        <v/>
      </c>
      <c r="DW131" s="69" t="str">
        <f t="shared" si="148"/>
        <v/>
      </c>
      <c r="DX131" s="62" t="str">
        <f t="shared" si="149"/>
        <v/>
      </c>
      <c r="DY131" s="43" t="s">
        <v>0</v>
      </c>
      <c r="DZ131" s="54" t="str">
        <f>IF(AN131="","",MAX(DZ$12:DZ130)+1)</f>
        <v/>
      </c>
      <c r="EA131" s="69" t="str">
        <f t="shared" si="150"/>
        <v/>
      </c>
      <c r="EB131" s="69" t="str">
        <f t="shared" si="151"/>
        <v/>
      </c>
      <c r="EC131" s="69" t="str">
        <f t="shared" si="152"/>
        <v/>
      </c>
      <c r="ED131" s="69" t="str">
        <f t="shared" si="153"/>
        <v/>
      </c>
      <c r="EE131" s="69" t="str">
        <f t="shared" si="90"/>
        <v/>
      </c>
      <c r="EF131" s="69" t="str">
        <f t="shared" si="154"/>
        <v/>
      </c>
      <c r="EG131" s="69" t="str">
        <f t="shared" si="155"/>
        <v/>
      </c>
      <c r="EH131" s="69" t="str">
        <f t="shared" si="91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/>
      </c>
      <c r="EM131" s="43" t="s">
        <v>0</v>
      </c>
      <c r="EN131" s="16" t="str">
        <f t="shared" si="92"/>
        <v/>
      </c>
      <c r="EO131" s="43" t="s">
        <v>0</v>
      </c>
      <c r="EP131" s="167" t="str">
        <f t="shared" si="159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/>
      </c>
      <c r="C132" s="27" t="s">
        <v>0</v>
      </c>
      <c r="D132" s="27" t="str">
        <f>IF(csv!F122="","",TRIM(csv!F122))</f>
        <v/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/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3"/>
        <v/>
      </c>
      <c r="P132" s="43"/>
      <c r="Q132" s="48" t="str">
        <f t="shared" si="94"/>
        <v/>
      </c>
      <c r="R132" s="69" t="str">
        <f>IF(Q132="","",IF(COUNTIF(Q$12:Q131,Q132)=0,R131+1,R131))</f>
        <v/>
      </c>
      <c r="S132" s="69" t="str">
        <f t="shared" si="95"/>
        <v/>
      </c>
      <c r="T132" s="69" t="str">
        <f t="shared" si="96"/>
        <v/>
      </c>
      <c r="U132" s="62" t="str">
        <f t="shared" si="97"/>
        <v/>
      </c>
      <c r="V132" s="43" t="s">
        <v>0</v>
      </c>
      <c r="W132" s="209" t="str">
        <f t="shared" si="98"/>
        <v/>
      </c>
      <c r="X132" s="259" t="str">
        <f t="shared" si="99"/>
        <v/>
      </c>
      <c r="Y132" s="210" t="str">
        <f t="shared" si="81"/>
        <v/>
      </c>
      <c r="Z132" s="43" t="s">
        <v>0</v>
      </c>
      <c r="AA132" s="48" t="str">
        <f t="shared" si="100"/>
        <v/>
      </c>
      <c r="AB132" s="69" t="str">
        <f t="shared" si="101"/>
        <v/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/>
      </c>
      <c r="AK132" s="150" t="str">
        <f t="shared" si="105"/>
        <v/>
      </c>
      <c r="AL132" s="43"/>
      <c r="AM132" s="48" t="str">
        <f t="shared" si="106"/>
        <v/>
      </c>
      <c r="AN132" s="27" t="str">
        <f t="shared" si="107"/>
        <v/>
      </c>
      <c r="AO132" s="69" t="str">
        <f t="shared" si="108"/>
        <v/>
      </c>
      <c r="AP132" s="69" t="str">
        <f t="shared" si="109"/>
        <v/>
      </c>
      <c r="AQ132" s="27" t="str">
        <f t="shared" si="110"/>
        <v/>
      </c>
      <c r="AR132" s="62" t="str">
        <f t="shared" si="111"/>
        <v/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/>
      </c>
      <c r="BI132" s="27" t="str">
        <f t="shared" si="117"/>
        <v/>
      </c>
      <c r="BJ132" s="69" t="str">
        <f t="shared" si="118"/>
        <v/>
      </c>
      <c r="BK132" s="49" t="str">
        <f t="shared" si="119"/>
        <v/>
      </c>
      <c r="BL132" s="43" t="s">
        <v>0</v>
      </c>
      <c r="BM132" s="48" t="str">
        <f t="shared" si="120"/>
        <v/>
      </c>
      <c r="BN132" s="27" t="str">
        <f t="shared" si="121"/>
        <v/>
      </c>
      <c r="BO132" s="69" t="str">
        <f t="shared" si="122"/>
        <v/>
      </c>
      <c r="BP132" s="69" t="str">
        <f t="shared" si="83"/>
        <v/>
      </c>
      <c r="BQ132" s="27" t="str">
        <f t="shared" si="84"/>
        <v/>
      </c>
      <c r="BR132" s="27" t="str" cm="1">
        <f t="array" ref="BR132">IFERROR(""&amp;INDEX(regNatjecatelj_klub,DI132),"")</f>
        <v/>
      </c>
      <c r="BS132" s="82" t="str">
        <f t="shared" si="123"/>
        <v/>
      </c>
      <c r="BT132" s="62" t="str">
        <f t="shared" si="124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/>
      </c>
      <c r="CP132" s="69" t="str">
        <f t="shared" si="133"/>
        <v/>
      </c>
      <c r="CQ132" s="216" t="str">
        <f t="shared" si="134"/>
        <v/>
      </c>
      <c r="CR132" s="217" t="str">
        <f t="shared" si="160"/>
        <v/>
      </c>
      <c r="CS132" s="150" t="str">
        <f t="shared" si="85"/>
        <v/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/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/>
      </c>
      <c r="DI132" s="49" t="str">
        <f t="shared" si="140"/>
        <v/>
      </c>
      <c r="DJ132" s="43" t="s">
        <v>0</v>
      </c>
      <c r="DK132" s="48" t="str">
        <f t="shared" si="141"/>
        <v/>
      </c>
      <c r="DL132" s="49" t="str">
        <f t="shared" si="142"/>
        <v/>
      </c>
      <c r="DM132" s="43" t="s">
        <v>0</v>
      </c>
      <c r="DN132" s="48" t="str">
        <f t="shared" si="143"/>
        <v/>
      </c>
      <c r="DO132" s="49" t="str">
        <f t="shared" si="144"/>
        <v/>
      </c>
      <c r="DP132" s="43" t="s">
        <v>0</v>
      </c>
      <c r="DQ132" s="54" t="str">
        <f t="shared" si="145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6"/>
        <v/>
      </c>
      <c r="DU132" s="69" t="str">
        <f t="shared" si="89"/>
        <v/>
      </c>
      <c r="DV132" s="69" t="str">
        <f t="shared" si="147"/>
        <v/>
      </c>
      <c r="DW132" s="69" t="str">
        <f t="shared" si="148"/>
        <v/>
      </c>
      <c r="DX132" s="62" t="str">
        <f t="shared" si="149"/>
        <v/>
      </c>
      <c r="DY132" s="43" t="s">
        <v>0</v>
      </c>
      <c r="DZ132" s="54" t="str">
        <f>IF(AN132="","",MAX(DZ$12:DZ131)+1)</f>
        <v/>
      </c>
      <c r="EA132" s="69" t="str">
        <f t="shared" si="150"/>
        <v/>
      </c>
      <c r="EB132" s="69" t="str">
        <f t="shared" si="151"/>
        <v/>
      </c>
      <c r="EC132" s="69" t="str">
        <f t="shared" si="152"/>
        <v/>
      </c>
      <c r="ED132" s="69" t="str">
        <f t="shared" si="153"/>
        <v/>
      </c>
      <c r="EE132" s="69" t="str">
        <f t="shared" si="90"/>
        <v/>
      </c>
      <c r="EF132" s="69" t="str">
        <f t="shared" si="154"/>
        <v/>
      </c>
      <c r="EG132" s="69" t="str">
        <f t="shared" si="155"/>
        <v/>
      </c>
      <c r="EH132" s="69" t="str">
        <f t="shared" si="91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/>
      </c>
      <c r="EM132" s="43" t="s">
        <v>0</v>
      </c>
      <c r="EN132" s="16" t="str">
        <f t="shared" si="92"/>
        <v/>
      </c>
      <c r="EO132" s="43" t="s">
        <v>0</v>
      </c>
      <c r="EP132" s="167" t="str">
        <f t="shared" si="159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/>
      </c>
      <c r="C133" s="27" t="s">
        <v>0</v>
      </c>
      <c r="D133" s="27" t="str">
        <f>IF(csv!F123="","",TRIM(csv!F123))</f>
        <v/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/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3"/>
        <v/>
      </c>
      <c r="P133" s="43"/>
      <c r="Q133" s="48" t="str">
        <f t="shared" si="94"/>
        <v/>
      </c>
      <c r="R133" s="69" t="str">
        <f>IF(Q133="","",IF(COUNTIF(Q$12:Q132,Q133)=0,R132+1,R132))</f>
        <v/>
      </c>
      <c r="S133" s="69" t="str">
        <f t="shared" si="95"/>
        <v/>
      </c>
      <c r="T133" s="69" t="str">
        <f t="shared" si="96"/>
        <v/>
      </c>
      <c r="U133" s="62" t="str">
        <f t="shared" si="97"/>
        <v/>
      </c>
      <c r="V133" s="43" t="s">
        <v>0</v>
      </c>
      <c r="W133" s="209" t="str">
        <f t="shared" si="98"/>
        <v/>
      </c>
      <c r="X133" s="259" t="str">
        <f t="shared" si="99"/>
        <v/>
      </c>
      <c r="Y133" s="210" t="str">
        <f t="shared" si="81"/>
        <v/>
      </c>
      <c r="Z133" s="43" t="s">
        <v>0</v>
      </c>
      <c r="AA133" s="48" t="str">
        <f t="shared" si="100"/>
        <v/>
      </c>
      <c r="AB133" s="69" t="str">
        <f t="shared" si="101"/>
        <v/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/>
      </c>
      <c r="AK133" s="150" t="str">
        <f t="shared" si="105"/>
        <v/>
      </c>
      <c r="AL133" s="43"/>
      <c r="AM133" s="48" t="str">
        <f t="shared" si="106"/>
        <v/>
      </c>
      <c r="AN133" s="27" t="str">
        <f t="shared" si="107"/>
        <v/>
      </c>
      <c r="AO133" s="69" t="str">
        <f t="shared" si="108"/>
        <v/>
      </c>
      <c r="AP133" s="69" t="str">
        <f t="shared" si="109"/>
        <v/>
      </c>
      <c r="AQ133" s="27" t="str">
        <f t="shared" si="110"/>
        <v/>
      </c>
      <c r="AR133" s="62" t="str">
        <f t="shared" si="111"/>
        <v/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/>
      </c>
      <c r="BI133" s="27" t="str">
        <f t="shared" si="117"/>
        <v/>
      </c>
      <c r="BJ133" s="69" t="str">
        <f t="shared" si="118"/>
        <v/>
      </c>
      <c r="BK133" s="49" t="str">
        <f t="shared" si="119"/>
        <v/>
      </c>
      <c r="BL133" s="43" t="s">
        <v>0</v>
      </c>
      <c r="BM133" s="48" t="str">
        <f t="shared" si="120"/>
        <v/>
      </c>
      <c r="BN133" s="27" t="str">
        <f t="shared" si="121"/>
        <v/>
      </c>
      <c r="BO133" s="69" t="str">
        <f t="shared" si="122"/>
        <v/>
      </c>
      <c r="BP133" s="69" t="str">
        <f t="shared" si="83"/>
        <v/>
      </c>
      <c r="BQ133" s="27" t="str">
        <f t="shared" si="84"/>
        <v/>
      </c>
      <c r="BR133" s="27" t="str" cm="1">
        <f t="array" ref="BR133">IFERROR(""&amp;INDEX(regNatjecatelj_klub,DI133),"")</f>
        <v/>
      </c>
      <c r="BS133" s="82" t="str">
        <f t="shared" si="123"/>
        <v/>
      </c>
      <c r="BT133" s="62" t="str">
        <f t="shared" si="124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/>
      </c>
      <c r="CP133" s="69" t="str">
        <f t="shared" si="133"/>
        <v/>
      </c>
      <c r="CQ133" s="216" t="str">
        <f t="shared" si="134"/>
        <v/>
      </c>
      <c r="CR133" s="217" t="str">
        <f t="shared" si="160"/>
        <v/>
      </c>
      <c r="CS133" s="150" t="str">
        <f t="shared" si="85"/>
        <v/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/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/>
      </c>
      <c r="DI133" s="49" t="str">
        <f t="shared" si="140"/>
        <v/>
      </c>
      <c r="DJ133" s="43" t="s">
        <v>0</v>
      </c>
      <c r="DK133" s="48" t="str">
        <f t="shared" si="141"/>
        <v/>
      </c>
      <c r="DL133" s="49" t="str">
        <f t="shared" si="142"/>
        <v/>
      </c>
      <c r="DM133" s="43" t="s">
        <v>0</v>
      </c>
      <c r="DN133" s="48" t="str">
        <f t="shared" si="143"/>
        <v/>
      </c>
      <c r="DO133" s="49" t="str">
        <f t="shared" si="144"/>
        <v/>
      </c>
      <c r="DP133" s="43" t="s">
        <v>0</v>
      </c>
      <c r="DQ133" s="54" t="str">
        <f t="shared" si="145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6"/>
        <v/>
      </c>
      <c r="DU133" s="69" t="str">
        <f t="shared" si="89"/>
        <v/>
      </c>
      <c r="DV133" s="69" t="str">
        <f t="shared" si="147"/>
        <v/>
      </c>
      <c r="DW133" s="69" t="str">
        <f t="shared" si="148"/>
        <v/>
      </c>
      <c r="DX133" s="62" t="str">
        <f t="shared" si="149"/>
        <v/>
      </c>
      <c r="DY133" s="43" t="s">
        <v>0</v>
      </c>
      <c r="DZ133" s="54" t="str">
        <f>IF(AN133="","",MAX(DZ$12:DZ132)+1)</f>
        <v/>
      </c>
      <c r="EA133" s="69" t="str">
        <f t="shared" si="150"/>
        <v/>
      </c>
      <c r="EB133" s="69" t="str">
        <f t="shared" si="151"/>
        <v/>
      </c>
      <c r="EC133" s="69" t="str">
        <f t="shared" si="152"/>
        <v/>
      </c>
      <c r="ED133" s="69" t="str">
        <f t="shared" si="153"/>
        <v/>
      </c>
      <c r="EE133" s="69" t="str">
        <f t="shared" si="90"/>
        <v/>
      </c>
      <c r="EF133" s="69" t="str">
        <f t="shared" si="154"/>
        <v/>
      </c>
      <c r="EG133" s="69" t="str">
        <f t="shared" si="155"/>
        <v/>
      </c>
      <c r="EH133" s="69" t="str">
        <f t="shared" si="91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/>
      </c>
      <c r="EM133" s="43" t="s">
        <v>0</v>
      </c>
      <c r="EN133" s="16" t="str">
        <f t="shared" si="92"/>
        <v/>
      </c>
      <c r="EO133" s="43" t="s">
        <v>0</v>
      </c>
      <c r="EP133" s="167" t="str">
        <f t="shared" si="159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/>
      </c>
      <c r="C134" s="27" t="s">
        <v>0</v>
      </c>
      <c r="D134" s="27" t="str">
        <f>IF(csv!F124="","",TRIM(csv!F124))</f>
        <v/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/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3"/>
        <v/>
      </c>
      <c r="P134" s="43"/>
      <c r="Q134" s="48" t="str">
        <f t="shared" si="94"/>
        <v/>
      </c>
      <c r="R134" s="69" t="str">
        <f>IF(Q134="","",IF(COUNTIF(Q$12:Q133,Q134)=0,R133+1,R133))</f>
        <v/>
      </c>
      <c r="S134" s="69" t="str">
        <f t="shared" si="95"/>
        <v/>
      </c>
      <c r="T134" s="69" t="str">
        <f t="shared" si="96"/>
        <v/>
      </c>
      <c r="U134" s="62" t="str">
        <f t="shared" si="97"/>
        <v/>
      </c>
      <c r="V134" s="43" t="s">
        <v>0</v>
      </c>
      <c r="W134" s="209" t="str">
        <f t="shared" si="98"/>
        <v/>
      </c>
      <c r="X134" s="259" t="str">
        <f t="shared" si="99"/>
        <v/>
      </c>
      <c r="Y134" s="210" t="str">
        <f t="shared" si="81"/>
        <v/>
      </c>
      <c r="Z134" s="43" t="s">
        <v>0</v>
      </c>
      <c r="AA134" s="48" t="str">
        <f t="shared" si="100"/>
        <v/>
      </c>
      <c r="AB134" s="69" t="str">
        <f t="shared" si="101"/>
        <v/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/>
      </c>
      <c r="AK134" s="150" t="str">
        <f t="shared" si="105"/>
        <v/>
      </c>
      <c r="AL134" s="43"/>
      <c r="AM134" s="48" t="str">
        <f t="shared" si="106"/>
        <v/>
      </c>
      <c r="AN134" s="27" t="str">
        <f t="shared" si="107"/>
        <v/>
      </c>
      <c r="AO134" s="69" t="str">
        <f t="shared" si="108"/>
        <v/>
      </c>
      <c r="AP134" s="69" t="str">
        <f t="shared" si="109"/>
        <v/>
      </c>
      <c r="AQ134" s="27" t="str">
        <f t="shared" si="110"/>
        <v/>
      </c>
      <c r="AR134" s="62" t="str">
        <f t="shared" si="111"/>
        <v/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/>
      </c>
      <c r="BI134" s="27" t="str">
        <f t="shared" si="117"/>
        <v/>
      </c>
      <c r="BJ134" s="69" t="str">
        <f t="shared" si="118"/>
        <v/>
      </c>
      <c r="BK134" s="49" t="str">
        <f t="shared" si="119"/>
        <v/>
      </c>
      <c r="BL134" s="43" t="s">
        <v>0</v>
      </c>
      <c r="BM134" s="48" t="str">
        <f t="shared" si="120"/>
        <v/>
      </c>
      <c r="BN134" s="27" t="str">
        <f t="shared" si="121"/>
        <v/>
      </c>
      <c r="BO134" s="69" t="str">
        <f t="shared" si="122"/>
        <v/>
      </c>
      <c r="BP134" s="69" t="str">
        <f t="shared" si="83"/>
        <v/>
      </c>
      <c r="BQ134" s="27" t="str">
        <f t="shared" si="84"/>
        <v/>
      </c>
      <c r="BR134" s="27" t="str" cm="1">
        <f t="array" ref="BR134">IFERROR(""&amp;INDEX(regNatjecatelj_klub,DI134),"")</f>
        <v/>
      </c>
      <c r="BS134" s="82" t="str">
        <f t="shared" si="123"/>
        <v/>
      </c>
      <c r="BT134" s="62" t="str">
        <f t="shared" si="124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/>
      </c>
      <c r="CP134" s="69" t="str">
        <f t="shared" si="133"/>
        <v/>
      </c>
      <c r="CQ134" s="216" t="str">
        <f t="shared" si="134"/>
        <v/>
      </c>
      <c r="CR134" s="217" t="str">
        <f t="shared" si="160"/>
        <v/>
      </c>
      <c r="CS134" s="150" t="str">
        <f t="shared" si="85"/>
        <v/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/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/>
      </c>
      <c r="DI134" s="49" t="str">
        <f t="shared" si="140"/>
        <v/>
      </c>
      <c r="DJ134" s="43" t="s">
        <v>0</v>
      </c>
      <c r="DK134" s="48" t="str">
        <f t="shared" si="141"/>
        <v/>
      </c>
      <c r="DL134" s="49" t="str">
        <f t="shared" si="142"/>
        <v/>
      </c>
      <c r="DM134" s="43" t="s">
        <v>0</v>
      </c>
      <c r="DN134" s="48" t="str">
        <f t="shared" si="143"/>
        <v/>
      </c>
      <c r="DO134" s="49" t="str">
        <f t="shared" si="144"/>
        <v/>
      </c>
      <c r="DP134" s="43" t="s">
        <v>0</v>
      </c>
      <c r="DQ134" s="54" t="str">
        <f t="shared" si="145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6"/>
        <v/>
      </c>
      <c r="DU134" s="69" t="str">
        <f t="shared" si="89"/>
        <v/>
      </c>
      <c r="DV134" s="69" t="str">
        <f t="shared" si="147"/>
        <v/>
      </c>
      <c r="DW134" s="69" t="str">
        <f t="shared" si="148"/>
        <v/>
      </c>
      <c r="DX134" s="62" t="str">
        <f t="shared" si="149"/>
        <v/>
      </c>
      <c r="DY134" s="43" t="s">
        <v>0</v>
      </c>
      <c r="DZ134" s="54" t="str">
        <f>IF(AN134="","",MAX(DZ$12:DZ133)+1)</f>
        <v/>
      </c>
      <c r="EA134" s="69" t="str">
        <f t="shared" si="150"/>
        <v/>
      </c>
      <c r="EB134" s="69" t="str">
        <f t="shared" si="151"/>
        <v/>
      </c>
      <c r="EC134" s="69" t="str">
        <f t="shared" si="152"/>
        <v/>
      </c>
      <c r="ED134" s="69" t="str">
        <f t="shared" si="153"/>
        <v/>
      </c>
      <c r="EE134" s="69" t="str">
        <f t="shared" si="90"/>
        <v/>
      </c>
      <c r="EF134" s="69" t="str">
        <f t="shared" si="154"/>
        <v/>
      </c>
      <c r="EG134" s="69" t="str">
        <f t="shared" si="155"/>
        <v/>
      </c>
      <c r="EH134" s="69" t="str">
        <f t="shared" si="91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/>
      </c>
      <c r="EM134" s="43" t="s">
        <v>0</v>
      </c>
      <c r="EN134" s="16" t="str">
        <f t="shared" si="92"/>
        <v/>
      </c>
      <c r="EO134" s="43" t="s">
        <v>0</v>
      </c>
      <c r="EP134" s="167" t="str">
        <f t="shared" si="159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/>
      </c>
      <c r="C135" s="27" t="s">
        <v>0</v>
      </c>
      <c r="D135" s="27" t="str">
        <f>IF(csv!F125="","",TRIM(csv!F125))</f>
        <v/>
      </c>
      <c r="E135" s="27" t="str">
        <f>IF(csv!E125="","",TRIM(csv!E125))</f>
        <v/>
      </c>
      <c r="F135" s="27" t="s">
        <v>0</v>
      </c>
      <c r="G135" s="69" t="str">
        <f>IF(csv!M125="","",TRIM(csv!M125))</f>
        <v/>
      </c>
      <c r="H135" s="69" t="str">
        <f>IF(csv!N125="","",TRIM(csv!N125))</f>
        <v/>
      </c>
      <c r="I135" s="27" t="s">
        <v>0</v>
      </c>
      <c r="J135" s="27" t="str">
        <f>IF(csv!P125="","",TRIM(csv!P125))</f>
        <v/>
      </c>
      <c r="K135" s="27" t="str">
        <f>IF(csv!Q125="","",TRIM(csv!Q125))</f>
        <v/>
      </c>
      <c r="L135" s="27" t="s">
        <v>0</v>
      </c>
      <c r="M135" s="62" t="str">
        <f>IF(csv!R125="","",TRIM(csv!R125))</f>
        <v/>
      </c>
      <c r="N135" s="43" t="s">
        <v>0</v>
      </c>
      <c r="O135" s="224" t="str">
        <f t="shared" si="93"/>
        <v/>
      </c>
      <c r="P135" s="43"/>
      <c r="Q135" s="48" t="str">
        <f t="shared" si="94"/>
        <v/>
      </c>
      <c r="R135" s="69" t="str">
        <f>IF(Q135="","",IF(COUNTIF(Q$12:Q134,Q135)=0,R134+1,R134))</f>
        <v/>
      </c>
      <c r="S135" s="69" t="str">
        <f t="shared" si="95"/>
        <v/>
      </c>
      <c r="T135" s="69" t="str">
        <f t="shared" si="96"/>
        <v/>
      </c>
      <c r="U135" s="62" t="str">
        <f t="shared" si="97"/>
        <v/>
      </c>
      <c r="V135" s="43" t="s">
        <v>0</v>
      </c>
      <c r="W135" s="209" t="str">
        <f t="shared" si="98"/>
        <v/>
      </c>
      <c r="X135" s="259" t="str">
        <f t="shared" si="99"/>
        <v/>
      </c>
      <c r="Y135" s="210" t="str">
        <f t="shared" si="81"/>
        <v/>
      </c>
      <c r="Z135" s="43" t="s">
        <v>0</v>
      </c>
      <c r="AA135" s="48" t="str">
        <f t="shared" si="100"/>
        <v/>
      </c>
      <c r="AB135" s="69" t="str">
        <f t="shared" si="101"/>
        <v/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/>
      </c>
      <c r="AK135" s="150" t="str">
        <f t="shared" si="105"/>
        <v/>
      </c>
      <c r="AL135" s="43"/>
      <c r="AM135" s="48" t="str">
        <f t="shared" si="106"/>
        <v/>
      </c>
      <c r="AN135" s="27" t="str">
        <f t="shared" si="107"/>
        <v/>
      </c>
      <c r="AO135" s="69" t="str">
        <f t="shared" si="108"/>
        <v/>
      </c>
      <c r="AP135" s="69" t="str">
        <f t="shared" si="109"/>
        <v/>
      </c>
      <c r="AQ135" s="27" t="str">
        <f t="shared" si="110"/>
        <v/>
      </c>
      <c r="AR135" s="62" t="str">
        <f t="shared" si="111"/>
        <v/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/>
      </c>
      <c r="BI135" s="27" t="str">
        <f t="shared" si="117"/>
        <v/>
      </c>
      <c r="BJ135" s="69" t="str">
        <f t="shared" si="118"/>
        <v/>
      </c>
      <c r="BK135" s="49" t="str">
        <f t="shared" si="119"/>
        <v/>
      </c>
      <c r="BL135" s="43" t="s">
        <v>0</v>
      </c>
      <c r="BM135" s="48" t="str">
        <f t="shared" si="120"/>
        <v/>
      </c>
      <c r="BN135" s="27" t="str">
        <f t="shared" si="121"/>
        <v/>
      </c>
      <c r="BO135" s="69" t="str">
        <f t="shared" si="122"/>
        <v/>
      </c>
      <c r="BP135" s="69" t="str">
        <f t="shared" si="83"/>
        <v/>
      </c>
      <c r="BQ135" s="27" t="str">
        <f t="shared" si="84"/>
        <v/>
      </c>
      <c r="BR135" s="27" t="str" cm="1">
        <f t="array" ref="BR135">IFERROR(""&amp;INDEX(regNatjecatelj_klub,DI135),"")</f>
        <v/>
      </c>
      <c r="BS135" s="82" t="str">
        <f t="shared" si="123"/>
        <v/>
      </c>
      <c r="BT135" s="62" t="str">
        <f t="shared" si="124"/>
        <v/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/>
      </c>
      <c r="CL135" s="262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/>
      </c>
      <c r="CP135" s="69" t="str">
        <f t="shared" si="133"/>
        <v/>
      </c>
      <c r="CQ135" s="216" t="str">
        <f t="shared" si="134"/>
        <v/>
      </c>
      <c r="CR135" s="217" t="str">
        <f t="shared" si="160"/>
        <v/>
      </c>
      <c r="CS135" s="150" t="str">
        <f t="shared" si="85"/>
        <v/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/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/>
      </c>
      <c r="DI135" s="49" t="str">
        <f t="shared" si="140"/>
        <v/>
      </c>
      <c r="DJ135" s="43" t="s">
        <v>0</v>
      </c>
      <c r="DK135" s="48" t="str">
        <f t="shared" si="141"/>
        <v/>
      </c>
      <c r="DL135" s="49" t="str">
        <f t="shared" si="142"/>
        <v/>
      </c>
      <c r="DM135" s="43" t="s">
        <v>0</v>
      </c>
      <c r="DN135" s="48" t="str">
        <f t="shared" si="143"/>
        <v/>
      </c>
      <c r="DO135" s="49" t="str">
        <f t="shared" si="144"/>
        <v/>
      </c>
      <c r="DP135" s="43" t="s">
        <v>0</v>
      </c>
      <c r="DQ135" s="54" t="str">
        <f t="shared" si="145"/>
        <v/>
      </c>
      <c r="DR135" s="49" t="str" cm="1">
        <f t="array" ref="DR135">IF(DQ135&lt;&gt;"",INDEX(regNatjecatelj_id,DQ135,0),IF(BF135&lt;&gt;"",BF135,""))</f>
        <v/>
      </c>
      <c r="DS135" s="43" t="s">
        <v>0</v>
      </c>
      <c r="DT135" s="54" t="str">
        <f t="shared" si="146"/>
        <v/>
      </c>
      <c r="DU135" s="69" t="str">
        <f t="shared" si="89"/>
        <v/>
      </c>
      <c r="DV135" s="69" t="str">
        <f t="shared" si="147"/>
        <v/>
      </c>
      <c r="DW135" s="69" t="str">
        <f t="shared" si="148"/>
        <v/>
      </c>
      <c r="DX135" s="62" t="str">
        <f t="shared" si="149"/>
        <v/>
      </c>
      <c r="DY135" s="43" t="s">
        <v>0</v>
      </c>
      <c r="DZ135" s="54" t="str">
        <f>IF(AN135="","",MAX(DZ$12:DZ134)+1)</f>
        <v/>
      </c>
      <c r="EA135" s="69" t="str">
        <f t="shared" si="150"/>
        <v/>
      </c>
      <c r="EB135" s="69" t="str">
        <f t="shared" si="151"/>
        <v/>
      </c>
      <c r="EC135" s="69" t="str">
        <f t="shared" si="152"/>
        <v/>
      </c>
      <c r="ED135" s="69" t="str">
        <f t="shared" si="153"/>
        <v/>
      </c>
      <c r="EE135" s="69" t="str">
        <f t="shared" si="90"/>
        <v/>
      </c>
      <c r="EF135" s="69" t="str">
        <f t="shared" si="154"/>
        <v/>
      </c>
      <c r="EG135" s="69" t="str">
        <f t="shared" si="155"/>
        <v/>
      </c>
      <c r="EH135" s="69" t="str">
        <f t="shared" si="91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/>
      </c>
      <c r="EM135" s="43" t="s">
        <v>0</v>
      </c>
      <c r="EN135" s="16" t="str">
        <f t="shared" si="92"/>
        <v/>
      </c>
      <c r="EO135" s="43" t="s">
        <v>0</v>
      </c>
      <c r="EP135" s="167" t="str">
        <f t="shared" si="159"/>
        <v/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/>
      </c>
      <c r="C136" s="27" t="s">
        <v>0</v>
      </c>
      <c r="D136" s="27" t="str">
        <f>IF(csv!F126="","",TRIM(csv!F126))</f>
        <v/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/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3"/>
        <v/>
      </c>
      <c r="P136" s="43"/>
      <c r="Q136" s="48" t="str">
        <f t="shared" si="94"/>
        <v/>
      </c>
      <c r="R136" s="69" t="str">
        <f>IF(Q136="","",IF(COUNTIF(Q$12:Q135,Q136)=0,R135+1,R135))</f>
        <v/>
      </c>
      <c r="S136" s="69" t="str">
        <f t="shared" si="95"/>
        <v/>
      </c>
      <c r="T136" s="69" t="str">
        <f t="shared" si="96"/>
        <v/>
      </c>
      <c r="U136" s="62" t="str">
        <f t="shared" si="97"/>
        <v/>
      </c>
      <c r="V136" s="43" t="s">
        <v>0</v>
      </c>
      <c r="W136" s="209" t="str">
        <f t="shared" si="98"/>
        <v/>
      </c>
      <c r="X136" s="259" t="str">
        <f t="shared" si="99"/>
        <v/>
      </c>
      <c r="Y136" s="210" t="str">
        <f t="shared" si="81"/>
        <v/>
      </c>
      <c r="Z136" s="43" t="s">
        <v>0</v>
      </c>
      <c r="AA136" s="48" t="str">
        <f t="shared" si="100"/>
        <v/>
      </c>
      <c r="AB136" s="69" t="str">
        <f t="shared" si="101"/>
        <v/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/>
      </c>
      <c r="AK136" s="150" t="str">
        <f t="shared" si="105"/>
        <v/>
      </c>
      <c r="AL136" s="43"/>
      <c r="AM136" s="48" t="str">
        <f t="shared" si="106"/>
        <v/>
      </c>
      <c r="AN136" s="27" t="str">
        <f t="shared" si="107"/>
        <v/>
      </c>
      <c r="AO136" s="69" t="str">
        <f t="shared" si="108"/>
        <v/>
      </c>
      <c r="AP136" s="69" t="str">
        <f t="shared" si="109"/>
        <v/>
      </c>
      <c r="AQ136" s="27" t="str">
        <f t="shared" si="110"/>
        <v/>
      </c>
      <c r="AR136" s="62" t="str">
        <f t="shared" si="111"/>
        <v/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/>
      </c>
      <c r="BI136" s="27" t="str">
        <f t="shared" si="117"/>
        <v/>
      </c>
      <c r="BJ136" s="69" t="str">
        <f t="shared" si="118"/>
        <v/>
      </c>
      <c r="BK136" s="49" t="str">
        <f t="shared" si="119"/>
        <v/>
      </c>
      <c r="BL136" s="43" t="s">
        <v>0</v>
      </c>
      <c r="BM136" s="48" t="str">
        <f t="shared" si="120"/>
        <v/>
      </c>
      <c r="BN136" s="27" t="str">
        <f t="shared" si="121"/>
        <v/>
      </c>
      <c r="BO136" s="69" t="str">
        <f t="shared" si="122"/>
        <v/>
      </c>
      <c r="BP136" s="69" t="str">
        <f t="shared" si="83"/>
        <v/>
      </c>
      <c r="BQ136" s="27" t="str">
        <f t="shared" si="84"/>
        <v/>
      </c>
      <c r="BR136" s="27" t="str" cm="1">
        <f t="array" ref="BR136">IFERROR(""&amp;INDEX(regNatjecatelj_klub,DI136),"")</f>
        <v/>
      </c>
      <c r="BS136" s="82" t="str">
        <f t="shared" si="123"/>
        <v/>
      </c>
      <c r="BT136" s="62" t="str">
        <f t="shared" si="124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/>
      </c>
      <c r="CP136" s="69" t="str">
        <f t="shared" si="133"/>
        <v/>
      </c>
      <c r="CQ136" s="216" t="str">
        <f t="shared" si="134"/>
        <v/>
      </c>
      <c r="CR136" s="217" t="str">
        <f t="shared" si="160"/>
        <v/>
      </c>
      <c r="CS136" s="150" t="str">
        <f t="shared" si="85"/>
        <v/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/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/>
      </c>
      <c r="DI136" s="49" t="str">
        <f t="shared" si="140"/>
        <v/>
      </c>
      <c r="DJ136" s="43" t="s">
        <v>0</v>
      </c>
      <c r="DK136" s="48" t="str">
        <f t="shared" si="141"/>
        <v/>
      </c>
      <c r="DL136" s="49" t="str">
        <f t="shared" si="142"/>
        <v/>
      </c>
      <c r="DM136" s="43" t="s">
        <v>0</v>
      </c>
      <c r="DN136" s="48" t="str">
        <f t="shared" si="143"/>
        <v/>
      </c>
      <c r="DO136" s="49" t="str">
        <f t="shared" si="144"/>
        <v/>
      </c>
      <c r="DP136" s="43" t="s">
        <v>0</v>
      </c>
      <c r="DQ136" s="54" t="str">
        <f t="shared" si="145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6"/>
        <v/>
      </c>
      <c r="DU136" s="69" t="str">
        <f t="shared" si="89"/>
        <v/>
      </c>
      <c r="DV136" s="69" t="str">
        <f t="shared" si="147"/>
        <v/>
      </c>
      <c r="DW136" s="69" t="str">
        <f t="shared" si="148"/>
        <v/>
      </c>
      <c r="DX136" s="62" t="str">
        <f t="shared" si="149"/>
        <v/>
      </c>
      <c r="DY136" s="43" t="s">
        <v>0</v>
      </c>
      <c r="DZ136" s="54" t="str">
        <f>IF(AN136="","",MAX(DZ$12:DZ135)+1)</f>
        <v/>
      </c>
      <c r="EA136" s="69" t="str">
        <f t="shared" si="150"/>
        <v/>
      </c>
      <c r="EB136" s="69" t="str">
        <f t="shared" si="151"/>
        <v/>
      </c>
      <c r="EC136" s="69" t="str">
        <f t="shared" si="152"/>
        <v/>
      </c>
      <c r="ED136" s="69" t="str">
        <f t="shared" si="153"/>
        <v/>
      </c>
      <c r="EE136" s="69" t="str">
        <f t="shared" si="90"/>
        <v/>
      </c>
      <c r="EF136" s="69" t="str">
        <f t="shared" si="154"/>
        <v/>
      </c>
      <c r="EG136" s="69" t="str">
        <f t="shared" si="155"/>
        <v/>
      </c>
      <c r="EH136" s="69" t="str">
        <f t="shared" si="91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/>
      </c>
      <c r="EM136" s="43" t="s">
        <v>0</v>
      </c>
      <c r="EN136" s="16" t="str">
        <f t="shared" si="92"/>
        <v/>
      </c>
      <c r="EO136" s="43" t="s">
        <v>0</v>
      </c>
      <c r="EP136" s="167" t="str">
        <f t="shared" si="159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/>
      </c>
      <c r="C137" s="27" t="s">
        <v>0</v>
      </c>
      <c r="D137" s="27" t="str">
        <f>IF(csv!F127="","",TRIM(csv!F127))</f>
        <v/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/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3"/>
        <v/>
      </c>
      <c r="P137" s="43"/>
      <c r="Q137" s="48" t="str">
        <f t="shared" si="94"/>
        <v/>
      </c>
      <c r="R137" s="69" t="str">
        <f>IF(Q137="","",IF(COUNTIF(Q$12:Q136,Q137)=0,R136+1,R136))</f>
        <v/>
      </c>
      <c r="S137" s="69" t="str">
        <f t="shared" si="95"/>
        <v/>
      </c>
      <c r="T137" s="69" t="str">
        <f t="shared" si="96"/>
        <v/>
      </c>
      <c r="U137" s="62" t="str">
        <f t="shared" si="97"/>
        <v/>
      </c>
      <c r="V137" s="43" t="s">
        <v>0</v>
      </c>
      <c r="W137" s="209" t="str">
        <f t="shared" si="98"/>
        <v/>
      </c>
      <c r="X137" s="259" t="str">
        <f t="shared" si="99"/>
        <v/>
      </c>
      <c r="Y137" s="210" t="str">
        <f t="shared" si="81"/>
        <v/>
      </c>
      <c r="Z137" s="43" t="s">
        <v>0</v>
      </c>
      <c r="AA137" s="48" t="str">
        <f t="shared" si="100"/>
        <v/>
      </c>
      <c r="AB137" s="69" t="str">
        <f t="shared" si="101"/>
        <v/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/>
      </c>
      <c r="AK137" s="150" t="str">
        <f t="shared" si="105"/>
        <v/>
      </c>
      <c r="AL137" s="43"/>
      <c r="AM137" s="48" t="str">
        <f t="shared" si="106"/>
        <v/>
      </c>
      <c r="AN137" s="27" t="str">
        <f t="shared" si="107"/>
        <v/>
      </c>
      <c r="AO137" s="69" t="str">
        <f t="shared" si="108"/>
        <v/>
      </c>
      <c r="AP137" s="69" t="str">
        <f t="shared" si="109"/>
        <v/>
      </c>
      <c r="AQ137" s="27" t="str">
        <f t="shared" si="110"/>
        <v/>
      </c>
      <c r="AR137" s="62" t="str">
        <f t="shared" si="111"/>
        <v/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/>
      </c>
      <c r="BI137" s="27" t="str">
        <f t="shared" si="117"/>
        <v/>
      </c>
      <c r="BJ137" s="69" t="str">
        <f t="shared" si="118"/>
        <v/>
      </c>
      <c r="BK137" s="49" t="str">
        <f t="shared" si="119"/>
        <v/>
      </c>
      <c r="BL137" s="43" t="s">
        <v>0</v>
      </c>
      <c r="BM137" s="48" t="str">
        <f t="shared" si="120"/>
        <v/>
      </c>
      <c r="BN137" s="27" t="str">
        <f t="shared" si="121"/>
        <v/>
      </c>
      <c r="BO137" s="69" t="str">
        <f t="shared" si="122"/>
        <v/>
      </c>
      <c r="BP137" s="69" t="str">
        <f t="shared" si="83"/>
        <v/>
      </c>
      <c r="BQ137" s="27" t="str">
        <f t="shared" si="84"/>
        <v/>
      </c>
      <c r="BR137" s="27" t="str" cm="1">
        <f t="array" ref="BR137">IFERROR(""&amp;INDEX(regNatjecatelj_klub,DI137),"")</f>
        <v/>
      </c>
      <c r="BS137" s="82" t="str">
        <f t="shared" si="123"/>
        <v/>
      </c>
      <c r="BT137" s="62" t="str">
        <f t="shared" si="124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/>
      </c>
      <c r="CP137" s="69" t="str">
        <f t="shared" si="133"/>
        <v/>
      </c>
      <c r="CQ137" s="216" t="str">
        <f t="shared" si="134"/>
        <v/>
      </c>
      <c r="CR137" s="217" t="str">
        <f t="shared" si="160"/>
        <v/>
      </c>
      <c r="CS137" s="150" t="str">
        <f t="shared" si="85"/>
        <v/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/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/>
      </c>
      <c r="DI137" s="49" t="str">
        <f t="shared" si="140"/>
        <v/>
      </c>
      <c r="DJ137" s="43" t="s">
        <v>0</v>
      </c>
      <c r="DK137" s="48" t="str">
        <f t="shared" si="141"/>
        <v/>
      </c>
      <c r="DL137" s="49" t="str">
        <f t="shared" si="142"/>
        <v/>
      </c>
      <c r="DM137" s="43" t="s">
        <v>0</v>
      </c>
      <c r="DN137" s="48" t="str">
        <f t="shared" si="143"/>
        <v/>
      </c>
      <c r="DO137" s="49" t="str">
        <f t="shared" si="144"/>
        <v/>
      </c>
      <c r="DP137" s="43" t="s">
        <v>0</v>
      </c>
      <c r="DQ137" s="54" t="str">
        <f t="shared" si="145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6"/>
        <v/>
      </c>
      <c r="DU137" s="69" t="str">
        <f t="shared" si="89"/>
        <v/>
      </c>
      <c r="DV137" s="69" t="str">
        <f t="shared" si="147"/>
        <v/>
      </c>
      <c r="DW137" s="69" t="str">
        <f t="shared" si="148"/>
        <v/>
      </c>
      <c r="DX137" s="62" t="str">
        <f t="shared" si="149"/>
        <v/>
      </c>
      <c r="DY137" s="43" t="s">
        <v>0</v>
      </c>
      <c r="DZ137" s="54" t="str">
        <f>IF(AN137="","",MAX(DZ$12:DZ136)+1)</f>
        <v/>
      </c>
      <c r="EA137" s="69" t="str">
        <f t="shared" si="150"/>
        <v/>
      </c>
      <c r="EB137" s="69" t="str">
        <f t="shared" si="151"/>
        <v/>
      </c>
      <c r="EC137" s="69" t="str">
        <f t="shared" si="152"/>
        <v/>
      </c>
      <c r="ED137" s="69" t="str">
        <f t="shared" si="153"/>
        <v/>
      </c>
      <c r="EE137" s="69" t="str">
        <f t="shared" si="90"/>
        <v/>
      </c>
      <c r="EF137" s="69" t="str">
        <f t="shared" si="154"/>
        <v/>
      </c>
      <c r="EG137" s="69" t="str">
        <f t="shared" si="155"/>
        <v/>
      </c>
      <c r="EH137" s="69" t="str">
        <f t="shared" si="91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/>
      </c>
      <c r="EM137" s="43" t="s">
        <v>0</v>
      </c>
      <c r="EN137" s="16" t="str">
        <f t="shared" si="92"/>
        <v/>
      </c>
      <c r="EO137" s="43" t="s">
        <v>0</v>
      </c>
      <c r="EP137" s="167" t="str">
        <f t="shared" si="159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/>
      </c>
      <c r="C138" s="27" t="s">
        <v>0</v>
      </c>
      <c r="D138" s="27" t="str">
        <f>IF(csv!F128="","",TRIM(csv!F128))</f>
        <v/>
      </c>
      <c r="E138" s="27" t="str">
        <f>IF(csv!E128="","",TRIM(csv!E128))</f>
        <v/>
      </c>
      <c r="F138" s="27" t="s">
        <v>0</v>
      </c>
      <c r="G138" s="69" t="str">
        <f>IF(csv!M128="","",TRIM(csv!M128))</f>
        <v/>
      </c>
      <c r="H138" s="69" t="str">
        <f>IF(csv!N128="","",TRIM(csv!N128))</f>
        <v/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3"/>
        <v/>
      </c>
      <c r="P138" s="43"/>
      <c r="Q138" s="48" t="str">
        <f t="shared" si="94"/>
        <v/>
      </c>
      <c r="R138" s="69" t="str">
        <f>IF(Q138="","",IF(COUNTIF(Q$12:Q137,Q138)=0,R137+1,R137))</f>
        <v/>
      </c>
      <c r="S138" s="69" t="str">
        <f t="shared" si="95"/>
        <v/>
      </c>
      <c r="T138" s="69" t="str">
        <f t="shared" si="96"/>
        <v/>
      </c>
      <c r="U138" s="62" t="str">
        <f t="shared" si="97"/>
        <v/>
      </c>
      <c r="V138" s="43" t="s">
        <v>0</v>
      </c>
      <c r="W138" s="209" t="str">
        <f t="shared" si="98"/>
        <v/>
      </c>
      <c r="X138" s="259" t="str">
        <f t="shared" si="99"/>
        <v/>
      </c>
      <c r="Y138" s="210" t="str">
        <f t="shared" si="81"/>
        <v/>
      </c>
      <c r="Z138" s="43" t="s">
        <v>0</v>
      </c>
      <c r="AA138" s="48" t="str">
        <f t="shared" si="100"/>
        <v/>
      </c>
      <c r="AB138" s="69" t="str">
        <f t="shared" si="101"/>
        <v/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/>
      </c>
      <c r="AK138" s="150" t="str">
        <f t="shared" si="105"/>
        <v/>
      </c>
      <c r="AL138" s="43"/>
      <c r="AM138" s="48" t="str">
        <f t="shared" si="106"/>
        <v/>
      </c>
      <c r="AN138" s="27" t="str">
        <f t="shared" si="107"/>
        <v/>
      </c>
      <c r="AO138" s="69" t="str">
        <f t="shared" si="108"/>
        <v/>
      </c>
      <c r="AP138" s="69" t="str">
        <f t="shared" si="109"/>
        <v/>
      </c>
      <c r="AQ138" s="27" t="str">
        <f t="shared" si="110"/>
        <v/>
      </c>
      <c r="AR138" s="62" t="str">
        <f t="shared" si="111"/>
        <v/>
      </c>
      <c r="AS138" s="43" t="s">
        <v>0</v>
      </c>
      <c r="AT138" s="78" t="str">
        <f t="shared" si="112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/>
      </c>
      <c r="BI138" s="27" t="str">
        <f t="shared" si="117"/>
        <v/>
      </c>
      <c r="BJ138" s="69" t="str">
        <f t="shared" si="118"/>
        <v/>
      </c>
      <c r="BK138" s="49" t="str">
        <f t="shared" si="119"/>
        <v/>
      </c>
      <c r="BL138" s="43" t="s">
        <v>0</v>
      </c>
      <c r="BM138" s="48" t="str">
        <f t="shared" si="120"/>
        <v/>
      </c>
      <c r="BN138" s="27" t="str">
        <f t="shared" si="121"/>
        <v/>
      </c>
      <c r="BO138" s="69" t="str">
        <f t="shared" si="122"/>
        <v/>
      </c>
      <c r="BP138" s="69" t="str">
        <f t="shared" si="83"/>
        <v/>
      </c>
      <c r="BQ138" s="27" t="str">
        <f t="shared" si="84"/>
        <v/>
      </c>
      <c r="BR138" s="27" t="str" cm="1">
        <f t="array" ref="BR138">IFERROR(""&amp;INDEX(regNatjecatelj_klub,DI138),"")</f>
        <v/>
      </c>
      <c r="BS138" s="82" t="str">
        <f t="shared" si="123"/>
        <v/>
      </c>
      <c r="BT138" s="62" t="str">
        <f t="shared" si="124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/>
      </c>
      <c r="CP138" s="69" t="str">
        <f t="shared" si="133"/>
        <v/>
      </c>
      <c r="CQ138" s="216" t="str">
        <f t="shared" si="134"/>
        <v/>
      </c>
      <c r="CR138" s="217" t="str">
        <f t="shared" si="160"/>
        <v/>
      </c>
      <c r="CS138" s="150" t="str">
        <f t="shared" si="85"/>
        <v/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6"/>
        <v/>
      </c>
      <c r="CZ138" t="s">
        <v>0</v>
      </c>
      <c r="DA138" s="48" t="str">
        <f t="shared" si="87"/>
        <v/>
      </c>
      <c r="DB138" s="62" t="str">
        <f t="shared" si="88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/>
      </c>
      <c r="DI138" s="49" t="str">
        <f t="shared" si="140"/>
        <v/>
      </c>
      <c r="DJ138" s="43" t="s">
        <v>0</v>
      </c>
      <c r="DK138" s="48" t="str">
        <f t="shared" si="141"/>
        <v/>
      </c>
      <c r="DL138" s="49" t="str">
        <f t="shared" si="142"/>
        <v/>
      </c>
      <c r="DM138" s="43" t="s">
        <v>0</v>
      </c>
      <c r="DN138" s="48" t="str">
        <f t="shared" si="143"/>
        <v/>
      </c>
      <c r="DO138" s="49" t="str">
        <f t="shared" si="144"/>
        <v/>
      </c>
      <c r="DP138" s="43" t="s">
        <v>0</v>
      </c>
      <c r="DQ138" s="54" t="str">
        <f t="shared" si="145"/>
        <v/>
      </c>
      <c r="DR138" s="49" t="str" cm="1">
        <f t="array" ref="DR138">IF(DQ138&lt;&gt;"",INDEX(regNatjecatelj_id,DQ138,0),IF(BF138&lt;&gt;"",BF138,""))</f>
        <v/>
      </c>
      <c r="DS138" s="43" t="s">
        <v>0</v>
      </c>
      <c r="DT138" s="54" t="str">
        <f t="shared" si="146"/>
        <v/>
      </c>
      <c r="DU138" s="69" t="str">
        <f t="shared" si="89"/>
        <v/>
      </c>
      <c r="DV138" s="69" t="str">
        <f t="shared" si="147"/>
        <v/>
      </c>
      <c r="DW138" s="69" t="str">
        <f t="shared" si="148"/>
        <v/>
      </c>
      <c r="DX138" s="62" t="str">
        <f t="shared" si="149"/>
        <v/>
      </c>
      <c r="DY138" s="43" t="s">
        <v>0</v>
      </c>
      <c r="DZ138" s="54" t="str">
        <f>IF(AN138="","",MAX(DZ$12:DZ137)+1)</f>
        <v/>
      </c>
      <c r="EA138" s="69" t="str">
        <f t="shared" si="150"/>
        <v/>
      </c>
      <c r="EB138" s="69" t="str">
        <f t="shared" si="151"/>
        <v/>
      </c>
      <c r="EC138" s="69" t="str">
        <f t="shared" si="152"/>
        <v/>
      </c>
      <c r="ED138" s="69" t="str">
        <f t="shared" si="153"/>
        <v/>
      </c>
      <c r="EE138" s="69" t="str">
        <f t="shared" si="90"/>
        <v/>
      </c>
      <c r="EF138" s="69" t="str">
        <f t="shared" si="154"/>
        <v/>
      </c>
      <c r="EG138" s="69" t="str">
        <f t="shared" si="155"/>
        <v/>
      </c>
      <c r="EH138" s="69" t="str">
        <f t="shared" si="91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/>
      </c>
      <c r="EM138" s="43" t="s">
        <v>0</v>
      </c>
      <c r="EN138" s="16" t="str">
        <f t="shared" si="92"/>
        <v/>
      </c>
      <c r="EO138" s="43" t="s">
        <v>0</v>
      </c>
      <c r="EP138" s="167" t="str">
        <f t="shared" si="159"/>
        <v/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/>
      </c>
      <c r="C139" s="27" t="s">
        <v>0</v>
      </c>
      <c r="D139" s="27" t="str">
        <f>IF(csv!F129="","",TRIM(csv!F129))</f>
        <v/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/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3"/>
        <v/>
      </c>
      <c r="P139" s="43"/>
      <c r="Q139" s="48" t="str">
        <f t="shared" si="94"/>
        <v/>
      </c>
      <c r="R139" s="69" t="str">
        <f>IF(Q139="","",IF(COUNTIF(Q$12:Q138,Q139)=0,R138+1,R138))</f>
        <v/>
      </c>
      <c r="S139" s="69" t="str">
        <f t="shared" si="95"/>
        <v/>
      </c>
      <c r="T139" s="69" t="str">
        <f t="shared" si="96"/>
        <v/>
      </c>
      <c r="U139" s="62" t="str">
        <f t="shared" si="97"/>
        <v/>
      </c>
      <c r="V139" s="43" t="s">
        <v>0</v>
      </c>
      <c r="W139" s="209" t="str">
        <f t="shared" si="98"/>
        <v/>
      </c>
      <c r="X139" s="259" t="str">
        <f t="shared" si="99"/>
        <v/>
      </c>
      <c r="Y139" s="210" t="str">
        <f t="shared" si="81"/>
        <v/>
      </c>
      <c r="Z139" s="43" t="s">
        <v>0</v>
      </c>
      <c r="AA139" s="48" t="str">
        <f t="shared" si="100"/>
        <v/>
      </c>
      <c r="AB139" s="69" t="str">
        <f t="shared" si="101"/>
        <v/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/>
      </c>
      <c r="AK139" s="150" t="str">
        <f t="shared" si="105"/>
        <v/>
      </c>
      <c r="AL139" s="43"/>
      <c r="AM139" s="48" t="str">
        <f t="shared" si="106"/>
        <v/>
      </c>
      <c r="AN139" s="27" t="str">
        <f t="shared" si="107"/>
        <v/>
      </c>
      <c r="AO139" s="69" t="str">
        <f t="shared" si="108"/>
        <v/>
      </c>
      <c r="AP139" s="69" t="str">
        <f t="shared" si="109"/>
        <v/>
      </c>
      <c r="AQ139" s="27" t="str">
        <f t="shared" si="110"/>
        <v/>
      </c>
      <c r="AR139" s="62" t="str">
        <f t="shared" si="111"/>
        <v/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/>
      </c>
      <c r="BI139" s="27" t="str">
        <f t="shared" si="117"/>
        <v/>
      </c>
      <c r="BJ139" s="69" t="str">
        <f t="shared" si="118"/>
        <v/>
      </c>
      <c r="BK139" s="49" t="str">
        <f t="shared" si="119"/>
        <v/>
      </c>
      <c r="BL139" s="43" t="s">
        <v>0</v>
      </c>
      <c r="BM139" s="48" t="str">
        <f t="shared" si="120"/>
        <v/>
      </c>
      <c r="BN139" s="27" t="str">
        <f t="shared" si="121"/>
        <v/>
      </c>
      <c r="BO139" s="69" t="str">
        <f t="shared" si="122"/>
        <v/>
      </c>
      <c r="BP139" s="69" t="str">
        <f t="shared" si="83"/>
        <v/>
      </c>
      <c r="BQ139" s="27" t="str">
        <f t="shared" si="84"/>
        <v/>
      </c>
      <c r="BR139" s="27" t="str" cm="1">
        <f t="array" ref="BR139">IFERROR(""&amp;INDEX(regNatjecatelj_klub,DI139),"")</f>
        <v/>
      </c>
      <c r="BS139" s="82" t="str">
        <f t="shared" si="123"/>
        <v/>
      </c>
      <c r="BT139" s="62" t="str">
        <f t="shared" si="124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/>
      </c>
      <c r="CP139" s="69" t="str">
        <f t="shared" si="133"/>
        <v/>
      </c>
      <c r="CQ139" s="216" t="str">
        <f t="shared" si="134"/>
        <v/>
      </c>
      <c r="CR139" s="217" t="str">
        <f t="shared" si="160"/>
        <v/>
      </c>
      <c r="CS139" s="150" t="str">
        <f t="shared" si="85"/>
        <v/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/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/>
      </c>
      <c r="DI139" s="49" t="str">
        <f t="shared" si="140"/>
        <v/>
      </c>
      <c r="DJ139" s="43" t="s">
        <v>0</v>
      </c>
      <c r="DK139" s="48" t="str">
        <f t="shared" si="141"/>
        <v/>
      </c>
      <c r="DL139" s="49" t="str">
        <f t="shared" si="142"/>
        <v/>
      </c>
      <c r="DM139" s="43" t="s">
        <v>0</v>
      </c>
      <c r="DN139" s="48" t="str">
        <f t="shared" si="143"/>
        <v/>
      </c>
      <c r="DO139" s="49" t="str">
        <f t="shared" si="144"/>
        <v/>
      </c>
      <c r="DP139" s="43" t="s">
        <v>0</v>
      </c>
      <c r="DQ139" s="54" t="str">
        <f t="shared" si="145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6"/>
        <v/>
      </c>
      <c r="DU139" s="69" t="str">
        <f t="shared" si="89"/>
        <v/>
      </c>
      <c r="DV139" s="69" t="str">
        <f t="shared" si="147"/>
        <v/>
      </c>
      <c r="DW139" s="69" t="str">
        <f t="shared" si="148"/>
        <v/>
      </c>
      <c r="DX139" s="62" t="str">
        <f t="shared" si="149"/>
        <v/>
      </c>
      <c r="DY139" s="43" t="s">
        <v>0</v>
      </c>
      <c r="DZ139" s="54" t="str">
        <f>IF(AN139="","",MAX(DZ$12:DZ138)+1)</f>
        <v/>
      </c>
      <c r="EA139" s="69" t="str">
        <f t="shared" si="150"/>
        <v/>
      </c>
      <c r="EB139" s="69" t="str">
        <f t="shared" si="151"/>
        <v/>
      </c>
      <c r="EC139" s="69" t="str">
        <f t="shared" si="152"/>
        <v/>
      </c>
      <c r="ED139" s="69" t="str">
        <f t="shared" si="153"/>
        <v/>
      </c>
      <c r="EE139" s="69" t="str">
        <f t="shared" si="90"/>
        <v/>
      </c>
      <c r="EF139" s="69" t="str">
        <f t="shared" si="154"/>
        <v/>
      </c>
      <c r="EG139" s="69" t="str">
        <f t="shared" si="155"/>
        <v/>
      </c>
      <c r="EH139" s="69" t="str">
        <f t="shared" si="91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/>
      </c>
      <c r="EM139" s="43" t="s">
        <v>0</v>
      </c>
      <c r="EN139" s="16" t="str">
        <f t="shared" si="92"/>
        <v/>
      </c>
      <c r="EO139" s="43" t="s">
        <v>0</v>
      </c>
      <c r="EP139" s="167" t="str">
        <f t="shared" si="159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/>
      </c>
      <c r="C140" s="27" t="s">
        <v>0</v>
      </c>
      <c r="D140" s="27" t="str">
        <f>IF(csv!F130="","",TRIM(csv!F130))</f>
        <v/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/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3"/>
        <v/>
      </c>
      <c r="P140" s="43"/>
      <c r="Q140" s="48" t="str">
        <f t="shared" si="94"/>
        <v/>
      </c>
      <c r="R140" s="69" t="str">
        <f>IF(Q140="","",IF(COUNTIF(Q$12:Q139,Q140)=0,R139+1,R139))</f>
        <v/>
      </c>
      <c r="S140" s="69" t="str">
        <f t="shared" si="95"/>
        <v/>
      </c>
      <c r="T140" s="69" t="str">
        <f t="shared" si="96"/>
        <v/>
      </c>
      <c r="U140" s="62" t="str">
        <f t="shared" si="97"/>
        <v/>
      </c>
      <c r="V140" s="43" t="s">
        <v>0</v>
      </c>
      <c r="W140" s="209" t="str">
        <f t="shared" si="98"/>
        <v/>
      </c>
      <c r="X140" s="259" t="str">
        <f t="shared" si="99"/>
        <v/>
      </c>
      <c r="Y140" s="210" t="str">
        <f t="shared" si="81"/>
        <v/>
      </c>
      <c r="Z140" s="43" t="s">
        <v>0</v>
      </c>
      <c r="AA140" s="48" t="str">
        <f t="shared" si="100"/>
        <v/>
      </c>
      <c r="AB140" s="69" t="str">
        <f t="shared" si="101"/>
        <v/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/>
      </c>
      <c r="AK140" s="150" t="str">
        <f t="shared" si="105"/>
        <v/>
      </c>
      <c r="AL140" s="43"/>
      <c r="AM140" s="48" t="str">
        <f t="shared" si="106"/>
        <v/>
      </c>
      <c r="AN140" s="27" t="str">
        <f t="shared" si="107"/>
        <v/>
      </c>
      <c r="AO140" s="69" t="str">
        <f t="shared" si="108"/>
        <v/>
      </c>
      <c r="AP140" s="69" t="str">
        <f t="shared" si="109"/>
        <v/>
      </c>
      <c r="AQ140" s="27" t="str">
        <f t="shared" si="110"/>
        <v/>
      </c>
      <c r="AR140" s="62" t="str">
        <f t="shared" si="111"/>
        <v/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/>
      </c>
      <c r="BI140" s="27" t="str">
        <f t="shared" si="117"/>
        <v/>
      </c>
      <c r="BJ140" s="69" t="str">
        <f t="shared" si="118"/>
        <v/>
      </c>
      <c r="BK140" s="49" t="str">
        <f t="shared" si="119"/>
        <v/>
      </c>
      <c r="BL140" s="43" t="s">
        <v>0</v>
      </c>
      <c r="BM140" s="48" t="str">
        <f t="shared" si="120"/>
        <v/>
      </c>
      <c r="BN140" s="27" t="str">
        <f t="shared" si="121"/>
        <v/>
      </c>
      <c r="BO140" s="69" t="str">
        <f t="shared" si="122"/>
        <v/>
      </c>
      <c r="BP140" s="69" t="str">
        <f t="shared" si="83"/>
        <v/>
      </c>
      <c r="BQ140" s="27" t="str">
        <f t="shared" si="84"/>
        <v/>
      </c>
      <c r="BR140" s="27" t="str" cm="1">
        <f t="array" ref="BR140">IFERROR(""&amp;INDEX(regNatjecatelj_klub,DI140),"")</f>
        <v/>
      </c>
      <c r="BS140" s="82" t="str">
        <f t="shared" si="123"/>
        <v/>
      </c>
      <c r="BT140" s="62" t="str">
        <f t="shared" si="124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/>
      </c>
      <c r="CP140" s="69" t="str">
        <f t="shared" si="133"/>
        <v/>
      </c>
      <c r="CQ140" s="216" t="str">
        <f t="shared" si="134"/>
        <v/>
      </c>
      <c r="CR140" s="217" t="str">
        <f t="shared" si="160"/>
        <v/>
      </c>
      <c r="CS140" s="150" t="str">
        <f t="shared" si="85"/>
        <v/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/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/>
      </c>
      <c r="DI140" s="49" t="str">
        <f t="shared" si="140"/>
        <v/>
      </c>
      <c r="DJ140" s="43" t="s">
        <v>0</v>
      </c>
      <c r="DK140" s="48" t="str">
        <f t="shared" si="141"/>
        <v/>
      </c>
      <c r="DL140" s="49" t="str">
        <f t="shared" si="142"/>
        <v/>
      </c>
      <c r="DM140" s="43" t="s">
        <v>0</v>
      </c>
      <c r="DN140" s="48" t="str">
        <f t="shared" si="143"/>
        <v/>
      </c>
      <c r="DO140" s="49" t="str">
        <f t="shared" si="144"/>
        <v/>
      </c>
      <c r="DP140" s="43" t="s">
        <v>0</v>
      </c>
      <c r="DQ140" s="54" t="str">
        <f t="shared" si="145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6"/>
        <v/>
      </c>
      <c r="DU140" s="69" t="str">
        <f t="shared" si="89"/>
        <v/>
      </c>
      <c r="DV140" s="69" t="str">
        <f t="shared" si="147"/>
        <v/>
      </c>
      <c r="DW140" s="69" t="str">
        <f t="shared" si="148"/>
        <v/>
      </c>
      <c r="DX140" s="62" t="str">
        <f t="shared" si="149"/>
        <v/>
      </c>
      <c r="DY140" s="43" t="s">
        <v>0</v>
      </c>
      <c r="DZ140" s="54" t="str">
        <f>IF(AN140="","",MAX(DZ$12:DZ139)+1)</f>
        <v/>
      </c>
      <c r="EA140" s="69" t="str">
        <f t="shared" si="150"/>
        <v/>
      </c>
      <c r="EB140" s="69" t="str">
        <f t="shared" si="151"/>
        <v/>
      </c>
      <c r="EC140" s="69" t="str">
        <f t="shared" si="152"/>
        <v/>
      </c>
      <c r="ED140" s="69" t="str">
        <f t="shared" si="153"/>
        <v/>
      </c>
      <c r="EE140" s="69" t="str">
        <f t="shared" si="90"/>
        <v/>
      </c>
      <c r="EF140" s="69" t="str">
        <f t="shared" si="154"/>
        <v/>
      </c>
      <c r="EG140" s="69" t="str">
        <f t="shared" si="155"/>
        <v/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/>
      </c>
      <c r="EM140" s="43" t="s">
        <v>0</v>
      </c>
      <c r="EN140" s="16" t="str">
        <f t="shared" si="92"/>
        <v/>
      </c>
      <c r="EO140" s="43" t="s">
        <v>0</v>
      </c>
      <c r="EP140" s="167" t="str">
        <f t="shared" si="159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/>
      </c>
      <c r="C141" s="27" t="s">
        <v>0</v>
      </c>
      <c r="D141" s="27" t="str">
        <f>IF(csv!F131="","",TRIM(csv!F131))</f>
        <v/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/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3"/>
        <v/>
      </c>
      <c r="P141" s="43"/>
      <c r="Q141" s="48" t="str">
        <f t="shared" si="94"/>
        <v/>
      </c>
      <c r="R141" s="69" t="str">
        <f>IF(Q141="","",IF(COUNTIF(Q$12:Q140,Q141)=0,R140+1,R140))</f>
        <v/>
      </c>
      <c r="S141" s="69" t="str">
        <f t="shared" si="95"/>
        <v/>
      </c>
      <c r="T141" s="69" t="str">
        <f t="shared" si="96"/>
        <v/>
      </c>
      <c r="U141" s="62" t="str">
        <f t="shared" si="97"/>
        <v/>
      </c>
      <c r="V141" s="43" t="s">
        <v>0</v>
      </c>
      <c r="W141" s="209" t="str">
        <f t="shared" si="98"/>
        <v/>
      </c>
      <c r="X141" s="259" t="str">
        <f t="shared" si="99"/>
        <v/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/>
      </c>
      <c r="AB141" s="69" t="str">
        <f t="shared" si="101"/>
        <v/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/>
      </c>
      <c r="AK141" s="150" t="str">
        <f t="shared" si="105"/>
        <v/>
      </c>
      <c r="AL141" s="43"/>
      <c r="AM141" s="48" t="str">
        <f t="shared" si="106"/>
        <v/>
      </c>
      <c r="AN141" s="27" t="str">
        <f t="shared" si="107"/>
        <v/>
      </c>
      <c r="AO141" s="69" t="str">
        <f t="shared" si="108"/>
        <v/>
      </c>
      <c r="AP141" s="69" t="str">
        <f t="shared" si="109"/>
        <v/>
      </c>
      <c r="AQ141" s="27" t="str">
        <f t="shared" si="110"/>
        <v/>
      </c>
      <c r="AR141" s="62" t="str">
        <f t="shared" si="111"/>
        <v/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204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/>
      </c>
      <c r="BI141" s="27" t="str">
        <f t="shared" si="117"/>
        <v/>
      </c>
      <c r="BJ141" s="69" t="str">
        <f t="shared" si="118"/>
        <v/>
      </c>
      <c r="BK141" s="49" t="str">
        <f t="shared" si="119"/>
        <v/>
      </c>
      <c r="BL141" s="43" t="s">
        <v>0</v>
      </c>
      <c r="BM141" s="48" t="str">
        <f t="shared" si="120"/>
        <v/>
      </c>
      <c r="BN141" s="27" t="str">
        <f t="shared" si="121"/>
        <v/>
      </c>
      <c r="BO141" s="69" t="str">
        <f t="shared" si="122"/>
        <v/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3"/>
        <v/>
      </c>
      <c r="BT141" s="62" t="str">
        <f t="shared" si="124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/>
      </c>
      <c r="CP141" s="69" t="str">
        <f t="shared" si="133"/>
        <v/>
      </c>
      <c r="CQ141" s="216" t="str">
        <f t="shared" si="134"/>
        <v/>
      </c>
      <c r="CR141" s="217" t="str">
        <f t="shared" si="160"/>
        <v/>
      </c>
      <c r="CS141" s="150" t="str">
        <f t="shared" ref="CS141:CS204" si="165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/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/>
      </c>
      <c r="DI141" s="49" t="str">
        <f t="shared" si="140"/>
        <v/>
      </c>
      <c r="DJ141" s="43" t="s">
        <v>0</v>
      </c>
      <c r="DK141" s="48" t="str">
        <f t="shared" si="141"/>
        <v/>
      </c>
      <c r="DL141" s="49" t="str">
        <f t="shared" si="142"/>
        <v/>
      </c>
      <c r="DM141" s="43" t="s">
        <v>0</v>
      </c>
      <c r="DN141" s="48" t="str">
        <f t="shared" si="143"/>
        <v/>
      </c>
      <c r="DO141" s="49" t="str">
        <f t="shared" si="144"/>
        <v/>
      </c>
      <c r="DP141" s="43" t="s">
        <v>0</v>
      </c>
      <c r="DQ141" s="54" t="str">
        <f t="shared" si="145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6"/>
        <v/>
      </c>
      <c r="DU141" s="69" t="str">
        <f t="shared" ref="DU141:DU204" si="169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69" t="str">
        <f t="shared" si="147"/>
        <v/>
      </c>
      <c r="DW141" s="69" t="str">
        <f t="shared" si="148"/>
        <v/>
      </c>
      <c r="DX141" s="62" t="str">
        <f t="shared" si="149"/>
        <v/>
      </c>
      <c r="DY141" s="43" t="s">
        <v>0</v>
      </c>
      <c r="DZ141" s="54" t="str">
        <f>IF(AN141="","",MAX(DZ$12:DZ140)+1)</f>
        <v/>
      </c>
      <c r="EA141" s="69" t="str">
        <f t="shared" si="150"/>
        <v/>
      </c>
      <c r="EB141" s="69" t="str">
        <f t="shared" si="151"/>
        <v/>
      </c>
      <c r="EC141" s="69" t="str">
        <f t="shared" si="152"/>
        <v/>
      </c>
      <c r="ED141" s="69" t="str">
        <f t="shared" si="153"/>
        <v/>
      </c>
      <c r="EE141" s="69" t="str">
        <f t="shared" ref="EE141:EE204" si="170">IF(O141="","",IF(data_trka_je_rangirana=0,0,IF(OR(DO141="",DO141="NEMA"),0,1)))</f>
        <v/>
      </c>
      <c r="EF141" s="69" t="str">
        <f t="shared" si="154"/>
        <v/>
      </c>
      <c r="EG141" s="69" t="str">
        <f t="shared" si="155"/>
        <v/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/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/>
      </c>
      <c r="C142" s="27" t="s">
        <v>0</v>
      </c>
      <c r="D142" s="27" t="str">
        <f>IF(csv!F132="","",TRIM(csv!F132))</f>
        <v/>
      </c>
      <c r="E142" s="27" t="str">
        <f>IF(csv!E132="","",TRIM(csv!E132))</f>
        <v/>
      </c>
      <c r="F142" s="27" t="s">
        <v>0</v>
      </c>
      <c r="G142" s="69" t="str">
        <f>IF(csv!M132="","",TRIM(csv!M132))</f>
        <v/>
      </c>
      <c r="H142" s="69" t="str">
        <f>IF(csv!N132="","",TRIM(csv!N132))</f>
        <v/>
      </c>
      <c r="I142" s="27" t="s">
        <v>0</v>
      </c>
      <c r="J142" s="27" t="str">
        <f>IF(csv!P132="","",TRIM(csv!P132))</f>
        <v/>
      </c>
      <c r="K142" s="27" t="str">
        <f>IF(csv!Q132="","",TRIM(csv!Q132))</f>
        <v/>
      </c>
      <c r="L142" s="27" t="s">
        <v>0</v>
      </c>
      <c r="M142" s="62" t="str">
        <f>IF(csv!R132="","",TRIM(csv!R132))</f>
        <v/>
      </c>
      <c r="N142" s="43" t="s">
        <v>0</v>
      </c>
      <c r="O142" s="224" t="str">
        <f t="shared" ref="O142:O205" si="173">IF(E142="","","ok")</f>
        <v/>
      </c>
      <c r="P142" s="43"/>
      <c r="Q142" s="48" t="str">
        <f t="shared" ref="Q142:Q205" si="174">IF(B142="","",B142)</f>
        <v/>
      </c>
      <c r="R142" s="69" t="str">
        <f>IF(Q142="","",IF(COUNTIF(Q$12:Q141,Q142)=0,R141+1,R141))</f>
        <v/>
      </c>
      <c r="S142" s="69" t="str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69" t="str">
        <f t="shared" ref="T142:T205" si="176">IF(Q142="","",IFERROR(INDEX(natStaza_id,MATCH(Q142,natStaza_kategorija,0)),""))</f>
        <v/>
      </c>
      <c r="U142" s="62" t="str">
        <f t="shared" ref="U142:U205" si="177">IF(T142="","",INDEX(natStaza_naziv,MATCH(T142,natStaza_id,0)))</f>
        <v/>
      </c>
      <c r="V142" s="43" t="s">
        <v>0</v>
      </c>
      <c r="W142" s="209" t="str">
        <f t="shared" ref="W142:W205" si="178">IF(O142="","",INDEX(regKategorija_oznaka,MATCH(S142,regKategorija_id,0)))</f>
        <v/>
      </c>
      <c r="X142" s="259" t="str">
        <f t="shared" ref="X142:X205" si="179">IF(W142="","",INDEX(natKategorija_stazaKatId,MATCH(S142,natKategorija_katRegId,0)))</f>
        <v/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/>
      </c>
      <c r="AB142" s="69" t="str">
        <f t="shared" ref="AB142:AB205" si="181">IF(AA142="","",IFERROR(INDEX(regDrzava_id,MATCH(AA142,regDrzava_oznaka,0)),"NEMA"))</f>
        <v/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/>
      </c>
      <c r="AK142" s="150" t="str">
        <f t="shared" ref="AK142:AK205" si="185">IF(AB142="","",IF(AB142="NEMA",AD142,AB142))</f>
        <v/>
      </c>
      <c r="AL142" s="43"/>
      <c r="AM142" s="48" t="str">
        <f t="shared" ref="AM142:AM205" si="186">IF(O142="","",D142)</f>
        <v/>
      </c>
      <c r="AN142" s="27" t="str">
        <f t="shared" ref="AN142:AN205" si="187">IF(O142="","",E142)</f>
        <v/>
      </c>
      <c r="AO142" s="69" t="str">
        <f t="shared" ref="AO142:AO205" si="188">IF(AN142="","",IFERROR(INDEX(regNatjecatelj_id,MATCH(AM142&amp;" – "&amp;AN142,regNatjecatelj_imePrezime,0)),"NEMA"))</f>
        <v/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/>
      </c>
      <c r="AR142" s="62" t="str">
        <f t="shared" ref="AR142:AR205" si="191">IF(O142="","",IF(OR(AP142="",AP142="NEMA"),AN142,INDEX(regNatjecatelj_prezime,MATCH(AP142,regNatjecatelj_id,0))))</f>
        <v/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/>
      </c>
      <c r="BI142" s="27" t="str">
        <f t="shared" ref="BI142:BI205" si="197">IF(O142="","",IF(BE142="",AR142,IF(BE142="NEMA",AY142,INDEX(regNatjecatelj_prezime,MATCH(BE142,regNatjecatelj_id,0)))))</f>
        <v/>
      </c>
      <c r="BJ142" s="69" t="str">
        <f t="shared" ref="BJ142:BJ205" si="198">IF(AND(AP142&lt;&gt;"",AP142&lt;&gt;"NEMA"),AP142,IF(BD142&lt;&gt;"",BD142,""))</f>
        <v/>
      </c>
      <c r="BK142" s="49" t="str">
        <f t="shared" ref="BK142:BK205" si="199">IF(AND(AO142&lt;&gt;"",AO142&lt;&gt;"NEMA"),AO142,IF(AND(BE142&lt;&gt;"",BE142&lt;&gt;"NEMA"),BE142,IF(BF142&lt;&gt;"",BF142,"")))</f>
        <v/>
      </c>
      <c r="BL142" s="43" t="s">
        <v>0</v>
      </c>
      <c r="BM142" s="48" t="str">
        <f t="shared" ref="BM142:BM205" si="200">IF(O142="","",J142)</f>
        <v/>
      </c>
      <c r="BN142" s="27" t="str">
        <f t="shared" ref="BN142:BN205" si="201">IF(O142="","",K142)</f>
        <v/>
      </c>
      <c r="BO142" s="69" t="str">
        <f t="shared" ref="BO142:BO205" si="202">IF(BN142="","",IFERROR(INDEX(regKlub_id,MATCH(BN142,regKlub_naziv,0)),"NEMA"))</f>
        <v/>
      </c>
      <c r="BP142" s="69" t="str">
        <f t="shared" si="163"/>
        <v/>
      </c>
      <c r="BQ142" s="27" t="str">
        <f t="shared" si="164"/>
        <v/>
      </c>
      <c r="BR142" s="27" t="str" cm="1">
        <f t="array" ref="BR142">IFERROR(""&amp;INDEX(regNatjecatelj_klub,DI142),"")</f>
        <v/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/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/>
      </c>
      <c r="CL142" s="26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/>
      </c>
      <c r="CP142" s="69" t="str">
        <f t="shared" ref="CP142:CP205" si="213">IF(H142="","",H142)</f>
        <v/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60"/>
        <v/>
      </c>
      <c r="CS142" s="150" t="str">
        <f t="shared" si="165"/>
        <v/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/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/>
      </c>
      <c r="DI142" s="49" t="str">
        <f t="shared" ref="DI142:DI205" si="220">IF(DH142="","",IFERROR(MATCH(DH142,regNatjecatelj_imePrezime,0),"NEMA"))</f>
        <v/>
      </c>
      <c r="DJ142" s="43" t="s">
        <v>0</v>
      </c>
      <c r="DK142" s="48" t="str">
        <f t="shared" ref="DK142:DK205" si="221">IF(O142="","",DH142 &amp; IF(CK142="",""," – " &amp; CK142))</f>
        <v/>
      </c>
      <c r="DL142" s="49" t="str">
        <f t="shared" ref="DL142:DL205" si="222">IF(DK142="","",IFERROR(MATCH(DK142,regNatjecatelj_imePrezimeKlub,0),"NEMA"))</f>
        <v/>
      </c>
      <c r="DM142" s="43" t="s">
        <v>0</v>
      </c>
      <c r="DN142" s="48" t="str">
        <f t="shared" ref="DN142:DN205" si="223">IF(O142="","",DK142 &amp; IF(W142="",""," – " &amp; W142))</f>
        <v/>
      </c>
      <c r="DO142" s="49" t="str">
        <f t="shared" ref="DO142:DO205" si="224">IF(DN142="","",IFERROR(MATCH(DN142,regNatjecatelj_imePrezimeKlubKategorija,0),"NEMA"))</f>
        <v/>
      </c>
      <c r="DP142" s="43" t="s">
        <v>0</v>
      </c>
      <c r="DQ142" s="54" t="str">
        <f t="shared" ref="DQ142:DQ205" si="225">IF(DO142="","",IF(DO142&lt;&gt;"NEMA",DO142,IF(DL142&lt;&gt;"NEMA",DL142,IF(DI142&lt;&gt;"NEMA",DI142,""))))</f>
        <v/>
      </c>
      <c r="DR142" s="49" t="str" cm="1">
        <f t="array" ref="DR142">IF(DQ142&lt;&gt;"",INDEX(regNatjecatelj_id,DQ142,0),IF(BF142&lt;&gt;"",BF142,""))</f>
        <v/>
      </c>
      <c r="DS142" s="43" t="s">
        <v>0</v>
      </c>
      <c r="DT142" s="54" t="str">
        <f t="shared" ref="DT142:DT205" si="226">IF(AN142="","",IF(BF142&lt;&gt;"","novo",IF(AP142="","imepre","imepre(ali)")))</f>
        <v/>
      </c>
      <c r="DU142" s="69" t="str">
        <f t="shared" si="169"/>
        <v/>
      </c>
      <c r="DV142" s="69" t="str">
        <f t="shared" ref="DV142:DV205" si="227">IF(AN142="","","kat"&amp;IF(AND(W142&lt;&gt;Q142,Q142&lt;&gt;"Open"),"(ali)",""))</f>
        <v/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/>
      </c>
      <c r="DY142" s="43" t="s">
        <v>0</v>
      </c>
      <c r="DZ142" s="54" t="str">
        <f>IF(AN142="","",MAX(DZ$12:DZ141)+1)</f>
        <v/>
      </c>
      <c r="EA142" s="69" t="str">
        <f t="shared" ref="EA142:EA205" si="230">IF(AQ142="","",X142)</f>
        <v/>
      </c>
      <c r="EB142" s="69" t="str">
        <f t="shared" ref="EB142:EB205" si="231">IF(DR142="","",DR142)</f>
        <v/>
      </c>
      <c r="EC142" s="69" t="str">
        <f t="shared" ref="EC142:EC205" si="232">IF(CR142="","",CR142)</f>
        <v/>
      </c>
      <c r="ED142" s="69" t="str">
        <f t="shared" ref="ED142:ED205" si="233">IF(CS142="","",IF(AND(EC142="",CS142=1),6,CS142))</f>
        <v/>
      </c>
      <c r="EE142" s="69" t="str">
        <f t="shared" si="170"/>
        <v/>
      </c>
      <c r="EF142" s="69" t="str">
        <f t="shared" ref="EF142:EF205" si="234">IF(DZ142="","",INDEX(regUparivanje_id,MATCH(DX142,regUparivanje_oznaka,0)))</f>
        <v/>
      </c>
      <c r="EG142" s="69" t="str">
        <f t="shared" ref="EG142:EG205" si="235">IF(CS142="","",CP142)</f>
        <v/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3" t="s">
        <v>0</v>
      </c>
      <c r="EN142" s="16" t="str">
        <f t="shared" si="172"/>
        <v/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/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/>
      </c>
      <c r="C143" s="27" t="s">
        <v>0</v>
      </c>
      <c r="D143" s="27" t="str">
        <f>IF(csv!F133="","",TRIM(csv!F133))</f>
        <v/>
      </c>
      <c r="E143" s="27" t="str">
        <f>IF(csv!E133="","",TRIM(csv!E133))</f>
        <v/>
      </c>
      <c r="F143" s="27" t="s">
        <v>0</v>
      </c>
      <c r="G143" s="69" t="str">
        <f>IF(csv!M133="","",TRIM(csv!M133))</f>
        <v/>
      </c>
      <c r="H143" s="69" t="str">
        <f>IF(csv!N133="","",TRIM(csv!N133))</f>
        <v/>
      </c>
      <c r="I143" s="27" t="s">
        <v>0</v>
      </c>
      <c r="J143" s="27" t="str">
        <f>IF(csv!P133="","",TRIM(csv!P133))</f>
        <v/>
      </c>
      <c r="K143" s="27" t="str">
        <f>IF(csv!Q133="","",TRIM(csv!Q133))</f>
        <v/>
      </c>
      <c r="L143" s="27" t="s">
        <v>0</v>
      </c>
      <c r="M143" s="62" t="str">
        <f>IF(csv!R133="","",TRIM(csv!R133))</f>
        <v/>
      </c>
      <c r="N143" s="43" t="s">
        <v>0</v>
      </c>
      <c r="O143" s="224" t="str">
        <f t="shared" si="173"/>
        <v/>
      </c>
      <c r="P143" s="43"/>
      <c r="Q143" s="48" t="str">
        <f t="shared" si="174"/>
        <v/>
      </c>
      <c r="R143" s="69" t="str">
        <f>IF(Q143="","",IF(COUNTIF(Q$12:Q142,Q143)=0,R142+1,R142))</f>
        <v/>
      </c>
      <c r="S143" s="69" t="str">
        <f t="shared" si="175"/>
        <v/>
      </c>
      <c r="T143" s="69" t="str">
        <f t="shared" si="176"/>
        <v/>
      </c>
      <c r="U143" s="62" t="str">
        <f t="shared" si="177"/>
        <v/>
      </c>
      <c r="V143" s="43" t="s">
        <v>0</v>
      </c>
      <c r="W143" s="209" t="str">
        <f t="shared" si="178"/>
        <v/>
      </c>
      <c r="X143" s="259" t="str">
        <f t="shared" si="179"/>
        <v/>
      </c>
      <c r="Y143" s="210" t="str">
        <f t="shared" si="161"/>
        <v/>
      </c>
      <c r="Z143" s="43" t="s">
        <v>0</v>
      </c>
      <c r="AA143" s="48" t="str">
        <f t="shared" si="180"/>
        <v/>
      </c>
      <c r="AB143" s="69" t="str">
        <f t="shared" si="181"/>
        <v/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/>
      </c>
      <c r="AK143" s="150" t="str">
        <f t="shared" si="185"/>
        <v/>
      </c>
      <c r="AL143" s="43"/>
      <c r="AM143" s="48" t="str">
        <f t="shared" si="186"/>
        <v/>
      </c>
      <c r="AN143" s="27" t="str">
        <f t="shared" si="187"/>
        <v/>
      </c>
      <c r="AO143" s="69" t="str">
        <f t="shared" si="188"/>
        <v/>
      </c>
      <c r="AP143" s="69" t="str">
        <f t="shared" si="189"/>
        <v/>
      </c>
      <c r="AQ143" s="27" t="str">
        <f t="shared" si="190"/>
        <v/>
      </c>
      <c r="AR143" s="62" t="str">
        <f t="shared" si="191"/>
        <v/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/>
      </c>
      <c r="BI143" s="27" t="str">
        <f t="shared" si="197"/>
        <v/>
      </c>
      <c r="BJ143" s="69" t="str">
        <f t="shared" si="198"/>
        <v/>
      </c>
      <c r="BK143" s="49" t="str">
        <f t="shared" si="199"/>
        <v/>
      </c>
      <c r="BL143" s="43" t="s">
        <v>0</v>
      </c>
      <c r="BM143" s="48" t="str">
        <f t="shared" si="200"/>
        <v/>
      </c>
      <c r="BN143" s="27" t="str">
        <f t="shared" si="201"/>
        <v/>
      </c>
      <c r="BO143" s="69" t="str">
        <f t="shared" si="202"/>
        <v/>
      </c>
      <c r="BP143" s="69" t="str">
        <f t="shared" si="163"/>
        <v/>
      </c>
      <c r="BQ143" s="27" t="str">
        <f t="shared" si="164"/>
        <v/>
      </c>
      <c r="BR143" s="27" t="str" cm="1">
        <f t="array" ref="BR143">IFERROR(""&amp;INDEX(regNatjecatelj_klub,DI143),"")</f>
        <v/>
      </c>
      <c r="BS143" s="82" t="str">
        <f t="shared" si="203"/>
        <v/>
      </c>
      <c r="BT143" s="62" t="str">
        <f t="shared" si="204"/>
        <v/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/>
      </c>
      <c r="CL143" s="262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/>
      </c>
      <c r="CP143" s="69" t="str">
        <f t="shared" si="213"/>
        <v/>
      </c>
      <c r="CQ143" s="216" t="str">
        <f t="shared" si="214"/>
        <v/>
      </c>
      <c r="CR143" s="217" t="str">
        <f t="shared" si="160"/>
        <v/>
      </c>
      <c r="CS143" s="150" t="str">
        <f t="shared" si="165"/>
        <v/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/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/>
      </c>
      <c r="DI143" s="49" t="str">
        <f t="shared" si="220"/>
        <v/>
      </c>
      <c r="DJ143" s="43" t="s">
        <v>0</v>
      </c>
      <c r="DK143" s="48" t="str">
        <f t="shared" si="221"/>
        <v/>
      </c>
      <c r="DL143" s="49" t="str">
        <f t="shared" si="222"/>
        <v/>
      </c>
      <c r="DM143" s="43" t="s">
        <v>0</v>
      </c>
      <c r="DN143" s="48" t="str">
        <f t="shared" si="223"/>
        <v/>
      </c>
      <c r="DO143" s="49" t="str">
        <f t="shared" si="224"/>
        <v/>
      </c>
      <c r="DP143" s="43" t="s">
        <v>0</v>
      </c>
      <c r="DQ143" s="54" t="str">
        <f t="shared" si="225"/>
        <v/>
      </c>
      <c r="DR143" s="49" t="str" cm="1">
        <f t="array" ref="DR143">IF(DQ143&lt;&gt;"",INDEX(regNatjecatelj_id,DQ143,0),IF(BF143&lt;&gt;"",BF143,""))</f>
        <v/>
      </c>
      <c r="DS143" s="43" t="s">
        <v>0</v>
      </c>
      <c r="DT143" s="54" t="str">
        <f t="shared" si="226"/>
        <v/>
      </c>
      <c r="DU143" s="69" t="str">
        <f t="shared" si="169"/>
        <v/>
      </c>
      <c r="DV143" s="69" t="str">
        <f t="shared" si="227"/>
        <v/>
      </c>
      <c r="DW143" s="69" t="str">
        <f t="shared" si="228"/>
        <v/>
      </c>
      <c r="DX143" s="62" t="str">
        <f t="shared" si="229"/>
        <v/>
      </c>
      <c r="DY143" s="43" t="s">
        <v>0</v>
      </c>
      <c r="DZ143" s="54" t="str">
        <f>IF(AN143="","",MAX(DZ$12:DZ142)+1)</f>
        <v/>
      </c>
      <c r="EA143" s="69" t="str">
        <f t="shared" si="230"/>
        <v/>
      </c>
      <c r="EB143" s="69" t="str">
        <f t="shared" si="231"/>
        <v/>
      </c>
      <c r="EC143" s="69" t="str">
        <f t="shared" si="232"/>
        <v/>
      </c>
      <c r="ED143" s="69" t="str">
        <f t="shared" si="233"/>
        <v/>
      </c>
      <c r="EE143" s="69" t="str">
        <f t="shared" si="170"/>
        <v/>
      </c>
      <c r="EF143" s="69" t="str">
        <f t="shared" si="234"/>
        <v/>
      </c>
      <c r="EG143" s="69" t="str">
        <f t="shared" si="235"/>
        <v/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/>
      </c>
      <c r="EM143" s="43" t="s">
        <v>0</v>
      </c>
      <c r="EN143" s="16" t="str">
        <f t="shared" si="172"/>
        <v/>
      </c>
      <c r="EO143" s="43" t="s">
        <v>0</v>
      </c>
      <c r="EP143" s="167" t="str">
        <f t="shared" si="239"/>
        <v/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/>
      </c>
      <c r="C144" s="27" t="s">
        <v>0</v>
      </c>
      <c r="D144" s="27" t="str">
        <f>IF(csv!F134="","",TRIM(csv!F134))</f>
        <v/>
      </c>
      <c r="E144" s="27" t="str">
        <f>IF(csv!E134="","",TRIM(csv!E134))</f>
        <v/>
      </c>
      <c r="F144" s="27" t="s">
        <v>0</v>
      </c>
      <c r="G144" s="69" t="str">
        <f>IF(csv!M134="","",TRIM(csv!M134))</f>
        <v/>
      </c>
      <c r="H144" s="69" t="str">
        <f>IF(csv!N134="","",TRIM(csv!N134))</f>
        <v/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3"/>
        <v/>
      </c>
      <c r="P144" s="43"/>
      <c r="Q144" s="48" t="str">
        <f t="shared" si="174"/>
        <v/>
      </c>
      <c r="R144" s="69" t="str">
        <f>IF(Q144="","",IF(COUNTIF(Q$12:Q143,Q144)=0,R143+1,R143))</f>
        <v/>
      </c>
      <c r="S144" s="69" t="str">
        <f t="shared" si="175"/>
        <v/>
      </c>
      <c r="T144" s="69" t="str">
        <f t="shared" si="176"/>
        <v/>
      </c>
      <c r="U144" s="62" t="str">
        <f t="shared" si="177"/>
        <v/>
      </c>
      <c r="V144" s="43" t="s">
        <v>0</v>
      </c>
      <c r="W144" s="209" t="str">
        <f t="shared" si="178"/>
        <v/>
      </c>
      <c r="X144" s="259" t="str">
        <f t="shared" si="179"/>
        <v/>
      </c>
      <c r="Y144" s="210" t="str">
        <f t="shared" si="161"/>
        <v/>
      </c>
      <c r="Z144" s="43" t="s">
        <v>0</v>
      </c>
      <c r="AA144" s="48" t="str">
        <f t="shared" si="180"/>
        <v/>
      </c>
      <c r="AB144" s="69" t="str">
        <f t="shared" si="181"/>
        <v/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/>
      </c>
      <c r="AK144" s="150" t="str">
        <f t="shared" si="185"/>
        <v/>
      </c>
      <c r="AL144" s="43"/>
      <c r="AM144" s="48" t="str">
        <f t="shared" si="186"/>
        <v/>
      </c>
      <c r="AN144" s="27" t="str">
        <f t="shared" si="187"/>
        <v/>
      </c>
      <c r="AO144" s="69" t="str">
        <f t="shared" si="188"/>
        <v/>
      </c>
      <c r="AP144" s="69" t="str">
        <f t="shared" si="189"/>
        <v/>
      </c>
      <c r="AQ144" s="27" t="str">
        <f t="shared" si="190"/>
        <v/>
      </c>
      <c r="AR144" s="62" t="str">
        <f t="shared" si="191"/>
        <v/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/>
      </c>
      <c r="BI144" s="27" t="str">
        <f t="shared" si="197"/>
        <v/>
      </c>
      <c r="BJ144" s="69" t="str">
        <f t="shared" si="198"/>
        <v/>
      </c>
      <c r="BK144" s="49" t="str">
        <f t="shared" si="199"/>
        <v/>
      </c>
      <c r="BL144" s="43" t="s">
        <v>0</v>
      </c>
      <c r="BM144" s="48" t="str">
        <f t="shared" si="200"/>
        <v/>
      </c>
      <c r="BN144" s="27" t="str">
        <f t="shared" si="201"/>
        <v/>
      </c>
      <c r="BO144" s="69" t="str">
        <f t="shared" si="202"/>
        <v/>
      </c>
      <c r="BP144" s="69" t="str">
        <f t="shared" si="163"/>
        <v/>
      </c>
      <c r="BQ144" s="27" t="str">
        <f t="shared" si="164"/>
        <v/>
      </c>
      <c r="BR144" s="27" t="str" cm="1">
        <f t="array" ref="BR144">IFERROR(""&amp;INDEX(regNatjecatelj_klub,DI144),"")</f>
        <v/>
      </c>
      <c r="BS144" s="82" t="str">
        <f t="shared" si="203"/>
        <v/>
      </c>
      <c r="BT144" s="62" t="str">
        <f t="shared" si="204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/>
      </c>
      <c r="CP144" s="69" t="str">
        <f t="shared" si="213"/>
        <v/>
      </c>
      <c r="CQ144" s="216" t="str">
        <f t="shared" si="214"/>
        <v/>
      </c>
      <c r="CR144" s="217" t="str">
        <f t="shared" si="160"/>
        <v/>
      </c>
      <c r="CS144" s="150" t="str">
        <f t="shared" si="165"/>
        <v/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/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/>
      </c>
      <c r="DI144" s="49" t="str">
        <f t="shared" si="220"/>
        <v/>
      </c>
      <c r="DJ144" s="43" t="s">
        <v>0</v>
      </c>
      <c r="DK144" s="48" t="str">
        <f t="shared" si="221"/>
        <v/>
      </c>
      <c r="DL144" s="49" t="str">
        <f t="shared" si="222"/>
        <v/>
      </c>
      <c r="DM144" s="43" t="s">
        <v>0</v>
      </c>
      <c r="DN144" s="48" t="str">
        <f t="shared" si="223"/>
        <v/>
      </c>
      <c r="DO144" s="49" t="str">
        <f t="shared" si="224"/>
        <v/>
      </c>
      <c r="DP144" s="43" t="s">
        <v>0</v>
      </c>
      <c r="DQ144" s="54" t="str">
        <f t="shared" si="225"/>
        <v/>
      </c>
      <c r="DR144" s="49" t="str" cm="1">
        <f t="array" ref="DR144">IF(DQ144&lt;&gt;"",INDEX(regNatjecatelj_id,DQ144,0),IF(BF144&lt;&gt;"",BF144,""))</f>
        <v/>
      </c>
      <c r="DS144" s="43" t="s">
        <v>0</v>
      </c>
      <c r="DT144" s="54" t="str">
        <f t="shared" si="226"/>
        <v/>
      </c>
      <c r="DU144" s="69" t="str">
        <f t="shared" si="169"/>
        <v/>
      </c>
      <c r="DV144" s="69" t="str">
        <f t="shared" si="227"/>
        <v/>
      </c>
      <c r="DW144" s="69" t="str">
        <f t="shared" si="228"/>
        <v/>
      </c>
      <c r="DX144" s="62" t="str">
        <f t="shared" si="229"/>
        <v/>
      </c>
      <c r="DY144" s="43" t="s">
        <v>0</v>
      </c>
      <c r="DZ144" s="54" t="str">
        <f>IF(AN144="","",MAX(DZ$12:DZ143)+1)</f>
        <v/>
      </c>
      <c r="EA144" s="69" t="str">
        <f t="shared" si="230"/>
        <v/>
      </c>
      <c r="EB144" s="69" t="str">
        <f t="shared" si="231"/>
        <v/>
      </c>
      <c r="EC144" s="69" t="str">
        <f t="shared" si="232"/>
        <v/>
      </c>
      <c r="ED144" s="69" t="str">
        <f t="shared" si="233"/>
        <v/>
      </c>
      <c r="EE144" s="69" t="str">
        <f t="shared" si="170"/>
        <v/>
      </c>
      <c r="EF144" s="69" t="str">
        <f t="shared" si="234"/>
        <v/>
      </c>
      <c r="EG144" s="69" t="str">
        <f t="shared" si="235"/>
        <v/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/>
      </c>
      <c r="EM144" s="43" t="s">
        <v>0</v>
      </c>
      <c r="EN144" s="16" t="str">
        <f t="shared" si="172"/>
        <v/>
      </c>
      <c r="EO144" s="43" t="s">
        <v>0</v>
      </c>
      <c r="EP144" s="167" t="str">
        <f t="shared" si="239"/>
        <v/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/>
      </c>
      <c r="C145" s="27" t="s">
        <v>0</v>
      </c>
      <c r="D145" s="27" t="str">
        <f>IF(csv!F135="","",TRIM(csv!F135))</f>
        <v/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/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3"/>
        <v/>
      </c>
      <c r="P145" s="43"/>
      <c r="Q145" s="48" t="str">
        <f t="shared" si="174"/>
        <v/>
      </c>
      <c r="R145" s="69" t="str">
        <f>IF(Q145="","",IF(COUNTIF(Q$12:Q144,Q145)=0,R144+1,R144))</f>
        <v/>
      </c>
      <c r="S145" s="69" t="str">
        <f t="shared" si="175"/>
        <v/>
      </c>
      <c r="T145" s="69" t="str">
        <f t="shared" si="176"/>
        <v/>
      </c>
      <c r="U145" s="62" t="str">
        <f t="shared" si="177"/>
        <v/>
      </c>
      <c r="V145" s="43" t="s">
        <v>0</v>
      </c>
      <c r="W145" s="209" t="str">
        <f t="shared" si="178"/>
        <v/>
      </c>
      <c r="X145" s="259" t="str">
        <f t="shared" si="179"/>
        <v/>
      </c>
      <c r="Y145" s="210" t="str">
        <f t="shared" si="161"/>
        <v/>
      </c>
      <c r="Z145" s="43" t="s">
        <v>0</v>
      </c>
      <c r="AA145" s="48" t="str">
        <f t="shared" si="180"/>
        <v/>
      </c>
      <c r="AB145" s="69" t="str">
        <f t="shared" si="181"/>
        <v/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/>
      </c>
      <c r="AK145" s="150" t="str">
        <f t="shared" si="185"/>
        <v/>
      </c>
      <c r="AL145" s="43"/>
      <c r="AM145" s="48" t="str">
        <f t="shared" si="186"/>
        <v/>
      </c>
      <c r="AN145" s="27" t="str">
        <f t="shared" si="187"/>
        <v/>
      </c>
      <c r="AO145" s="69" t="str">
        <f t="shared" si="188"/>
        <v/>
      </c>
      <c r="AP145" s="69" t="str">
        <f t="shared" si="189"/>
        <v/>
      </c>
      <c r="AQ145" s="27" t="str">
        <f t="shared" si="190"/>
        <v/>
      </c>
      <c r="AR145" s="62" t="str">
        <f t="shared" si="191"/>
        <v/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/>
      </c>
      <c r="BI145" s="27" t="str">
        <f t="shared" si="197"/>
        <v/>
      </c>
      <c r="BJ145" s="69" t="str">
        <f t="shared" si="198"/>
        <v/>
      </c>
      <c r="BK145" s="49" t="str">
        <f t="shared" si="199"/>
        <v/>
      </c>
      <c r="BL145" s="43" t="s">
        <v>0</v>
      </c>
      <c r="BM145" s="48" t="str">
        <f t="shared" si="200"/>
        <v/>
      </c>
      <c r="BN145" s="27" t="str">
        <f t="shared" si="201"/>
        <v/>
      </c>
      <c r="BO145" s="69" t="str">
        <f t="shared" si="202"/>
        <v/>
      </c>
      <c r="BP145" s="69" t="str">
        <f t="shared" si="163"/>
        <v/>
      </c>
      <c r="BQ145" s="27" t="str">
        <f t="shared" si="164"/>
        <v/>
      </c>
      <c r="BR145" s="27" t="str" cm="1">
        <f t="array" ref="BR145">IFERROR(""&amp;INDEX(regNatjecatelj_klub,DI145),"")</f>
        <v/>
      </c>
      <c r="BS145" s="82" t="str">
        <f t="shared" si="203"/>
        <v/>
      </c>
      <c r="BT145" s="62" t="str">
        <f t="shared" si="204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/>
      </c>
      <c r="CP145" s="69" t="str">
        <f t="shared" si="213"/>
        <v/>
      </c>
      <c r="CQ145" s="216" t="str">
        <f t="shared" si="214"/>
        <v/>
      </c>
      <c r="CR145" s="217" t="str">
        <f t="shared" si="160"/>
        <v/>
      </c>
      <c r="CS145" s="150" t="str">
        <f t="shared" si="165"/>
        <v/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/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/>
      </c>
      <c r="DI145" s="49" t="str">
        <f t="shared" si="220"/>
        <v/>
      </c>
      <c r="DJ145" s="43" t="s">
        <v>0</v>
      </c>
      <c r="DK145" s="48" t="str">
        <f t="shared" si="221"/>
        <v/>
      </c>
      <c r="DL145" s="49" t="str">
        <f t="shared" si="222"/>
        <v/>
      </c>
      <c r="DM145" s="43" t="s">
        <v>0</v>
      </c>
      <c r="DN145" s="48" t="str">
        <f t="shared" si="223"/>
        <v/>
      </c>
      <c r="DO145" s="49" t="str">
        <f t="shared" si="224"/>
        <v/>
      </c>
      <c r="DP145" s="43" t="s">
        <v>0</v>
      </c>
      <c r="DQ145" s="54" t="str">
        <f t="shared" si="225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6"/>
        <v/>
      </c>
      <c r="DU145" s="69" t="str">
        <f t="shared" si="169"/>
        <v/>
      </c>
      <c r="DV145" s="69" t="str">
        <f t="shared" si="227"/>
        <v/>
      </c>
      <c r="DW145" s="69" t="str">
        <f t="shared" si="228"/>
        <v/>
      </c>
      <c r="DX145" s="62" t="str">
        <f t="shared" si="229"/>
        <v/>
      </c>
      <c r="DY145" s="43" t="s">
        <v>0</v>
      </c>
      <c r="DZ145" s="54" t="str">
        <f>IF(AN145="","",MAX(DZ$12:DZ144)+1)</f>
        <v/>
      </c>
      <c r="EA145" s="69" t="str">
        <f t="shared" si="230"/>
        <v/>
      </c>
      <c r="EB145" s="69" t="str">
        <f t="shared" si="231"/>
        <v/>
      </c>
      <c r="EC145" s="69" t="str">
        <f t="shared" si="232"/>
        <v/>
      </c>
      <c r="ED145" s="69" t="str">
        <f t="shared" si="233"/>
        <v/>
      </c>
      <c r="EE145" s="69" t="str">
        <f t="shared" si="170"/>
        <v/>
      </c>
      <c r="EF145" s="69" t="str">
        <f t="shared" si="234"/>
        <v/>
      </c>
      <c r="EG145" s="69" t="str">
        <f t="shared" si="235"/>
        <v/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/>
      </c>
      <c r="EM145" s="43" t="s">
        <v>0</v>
      </c>
      <c r="EN145" s="16" t="str">
        <f t="shared" si="172"/>
        <v/>
      </c>
      <c r="EO145" s="43" t="s">
        <v>0</v>
      </c>
      <c r="EP145" s="167" t="str">
        <f t="shared" si="239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/>
      </c>
      <c r="C146" s="27" t="s">
        <v>0</v>
      </c>
      <c r="D146" s="27" t="str">
        <f>IF(csv!F136="","",TRIM(csv!F136))</f>
        <v/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/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3"/>
        <v/>
      </c>
      <c r="P146" s="43"/>
      <c r="Q146" s="48" t="str">
        <f t="shared" si="174"/>
        <v/>
      </c>
      <c r="R146" s="69" t="str">
        <f>IF(Q146="","",IF(COUNTIF(Q$12:Q145,Q146)=0,R145+1,R145))</f>
        <v/>
      </c>
      <c r="S146" s="69" t="str">
        <f t="shared" si="175"/>
        <v/>
      </c>
      <c r="T146" s="69" t="str">
        <f t="shared" si="176"/>
        <v/>
      </c>
      <c r="U146" s="62" t="str">
        <f t="shared" si="177"/>
        <v/>
      </c>
      <c r="V146" s="43" t="s">
        <v>0</v>
      </c>
      <c r="W146" s="209" t="str">
        <f t="shared" si="178"/>
        <v/>
      </c>
      <c r="X146" s="259" t="str">
        <f t="shared" si="179"/>
        <v/>
      </c>
      <c r="Y146" s="210" t="str">
        <f t="shared" si="161"/>
        <v/>
      </c>
      <c r="Z146" s="43" t="s">
        <v>0</v>
      </c>
      <c r="AA146" s="48" t="str">
        <f t="shared" si="180"/>
        <v/>
      </c>
      <c r="AB146" s="69" t="str">
        <f t="shared" si="181"/>
        <v/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/>
      </c>
      <c r="AK146" s="150" t="str">
        <f t="shared" si="185"/>
        <v/>
      </c>
      <c r="AL146" s="43"/>
      <c r="AM146" s="48" t="str">
        <f t="shared" si="186"/>
        <v/>
      </c>
      <c r="AN146" s="27" t="str">
        <f t="shared" si="187"/>
        <v/>
      </c>
      <c r="AO146" s="69" t="str">
        <f t="shared" si="188"/>
        <v/>
      </c>
      <c r="AP146" s="69" t="str">
        <f t="shared" si="189"/>
        <v/>
      </c>
      <c r="AQ146" s="27" t="str">
        <f t="shared" si="190"/>
        <v/>
      </c>
      <c r="AR146" s="62" t="str">
        <f t="shared" si="191"/>
        <v/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/>
      </c>
      <c r="BI146" s="27" t="str">
        <f t="shared" si="197"/>
        <v/>
      </c>
      <c r="BJ146" s="69" t="str">
        <f t="shared" si="198"/>
        <v/>
      </c>
      <c r="BK146" s="49" t="str">
        <f t="shared" si="199"/>
        <v/>
      </c>
      <c r="BL146" s="43" t="s">
        <v>0</v>
      </c>
      <c r="BM146" s="48" t="str">
        <f t="shared" si="200"/>
        <v/>
      </c>
      <c r="BN146" s="27" t="str">
        <f t="shared" si="201"/>
        <v/>
      </c>
      <c r="BO146" s="69" t="str">
        <f t="shared" si="202"/>
        <v/>
      </c>
      <c r="BP146" s="69" t="str">
        <f t="shared" si="163"/>
        <v/>
      </c>
      <c r="BQ146" s="27" t="str">
        <f t="shared" si="164"/>
        <v/>
      </c>
      <c r="BR146" s="27" t="str" cm="1">
        <f t="array" ref="BR146">IFERROR(""&amp;INDEX(regNatjecatelj_klub,DI146),"")</f>
        <v/>
      </c>
      <c r="BS146" s="82" t="str">
        <f t="shared" si="203"/>
        <v/>
      </c>
      <c r="BT146" s="62" t="str">
        <f t="shared" si="204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/>
      </c>
      <c r="CP146" s="69" t="str">
        <f t="shared" si="213"/>
        <v/>
      </c>
      <c r="CQ146" s="216" t="str">
        <f t="shared" si="214"/>
        <v/>
      </c>
      <c r="CR146" s="217" t="str">
        <f t="shared" si="160"/>
        <v/>
      </c>
      <c r="CS146" s="150" t="str">
        <f t="shared" si="165"/>
        <v/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/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/>
      </c>
      <c r="DI146" s="49" t="str">
        <f t="shared" si="220"/>
        <v/>
      </c>
      <c r="DJ146" s="43" t="s">
        <v>0</v>
      </c>
      <c r="DK146" s="48" t="str">
        <f t="shared" si="221"/>
        <v/>
      </c>
      <c r="DL146" s="49" t="str">
        <f t="shared" si="222"/>
        <v/>
      </c>
      <c r="DM146" s="43" t="s">
        <v>0</v>
      </c>
      <c r="DN146" s="48" t="str">
        <f t="shared" si="223"/>
        <v/>
      </c>
      <c r="DO146" s="49" t="str">
        <f t="shared" si="224"/>
        <v/>
      </c>
      <c r="DP146" s="43" t="s">
        <v>0</v>
      </c>
      <c r="DQ146" s="54" t="str">
        <f t="shared" si="225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6"/>
        <v/>
      </c>
      <c r="DU146" s="69" t="str">
        <f t="shared" si="169"/>
        <v/>
      </c>
      <c r="DV146" s="69" t="str">
        <f t="shared" si="227"/>
        <v/>
      </c>
      <c r="DW146" s="69" t="str">
        <f t="shared" si="228"/>
        <v/>
      </c>
      <c r="DX146" s="62" t="str">
        <f t="shared" si="229"/>
        <v/>
      </c>
      <c r="DY146" s="43" t="s">
        <v>0</v>
      </c>
      <c r="DZ146" s="54" t="str">
        <f>IF(AN146="","",MAX(DZ$12:DZ145)+1)</f>
        <v/>
      </c>
      <c r="EA146" s="69" t="str">
        <f t="shared" si="230"/>
        <v/>
      </c>
      <c r="EB146" s="69" t="str">
        <f t="shared" si="231"/>
        <v/>
      </c>
      <c r="EC146" s="69" t="str">
        <f t="shared" si="232"/>
        <v/>
      </c>
      <c r="ED146" s="69" t="str">
        <f t="shared" si="233"/>
        <v/>
      </c>
      <c r="EE146" s="69" t="str">
        <f t="shared" si="170"/>
        <v/>
      </c>
      <c r="EF146" s="69" t="str">
        <f t="shared" si="234"/>
        <v/>
      </c>
      <c r="EG146" s="69" t="str">
        <f t="shared" si="235"/>
        <v/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/>
      </c>
      <c r="EM146" s="43" t="s">
        <v>0</v>
      </c>
      <c r="EN146" s="16" t="str">
        <f t="shared" si="172"/>
        <v/>
      </c>
      <c r="EO146" s="43" t="s">
        <v>0</v>
      </c>
      <c r="EP146" s="167" t="str">
        <f t="shared" si="239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/>
      </c>
      <c r="C147" s="27" t="s">
        <v>0</v>
      </c>
      <c r="D147" s="27" t="str">
        <f>IF(csv!F137="","",TRIM(csv!F137))</f>
        <v/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/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3"/>
        <v/>
      </c>
      <c r="P147" s="43"/>
      <c r="Q147" s="48" t="str">
        <f t="shared" si="174"/>
        <v/>
      </c>
      <c r="R147" s="69" t="str">
        <f>IF(Q147="","",IF(COUNTIF(Q$12:Q146,Q147)=0,R146+1,R146))</f>
        <v/>
      </c>
      <c r="S147" s="69" t="str">
        <f t="shared" si="175"/>
        <v/>
      </c>
      <c r="T147" s="69" t="str">
        <f t="shared" si="176"/>
        <v/>
      </c>
      <c r="U147" s="62" t="str">
        <f t="shared" si="177"/>
        <v/>
      </c>
      <c r="V147" s="43" t="s">
        <v>0</v>
      </c>
      <c r="W147" s="209" t="str">
        <f t="shared" si="178"/>
        <v/>
      </c>
      <c r="X147" s="259" t="str">
        <f t="shared" si="179"/>
        <v/>
      </c>
      <c r="Y147" s="210" t="str">
        <f t="shared" si="161"/>
        <v/>
      </c>
      <c r="Z147" s="43" t="s">
        <v>0</v>
      </c>
      <c r="AA147" s="48" t="str">
        <f t="shared" si="180"/>
        <v/>
      </c>
      <c r="AB147" s="69" t="str">
        <f t="shared" si="181"/>
        <v/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/>
      </c>
      <c r="AK147" s="150" t="str">
        <f t="shared" si="185"/>
        <v/>
      </c>
      <c r="AL147" s="43"/>
      <c r="AM147" s="48" t="str">
        <f t="shared" si="186"/>
        <v/>
      </c>
      <c r="AN147" s="27" t="str">
        <f t="shared" si="187"/>
        <v/>
      </c>
      <c r="AO147" s="69" t="str">
        <f t="shared" si="188"/>
        <v/>
      </c>
      <c r="AP147" s="69" t="str">
        <f t="shared" si="189"/>
        <v/>
      </c>
      <c r="AQ147" s="27" t="str">
        <f t="shared" si="190"/>
        <v/>
      </c>
      <c r="AR147" s="62" t="str">
        <f t="shared" si="191"/>
        <v/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/>
      </c>
      <c r="BI147" s="27" t="str">
        <f t="shared" si="197"/>
        <v/>
      </c>
      <c r="BJ147" s="69" t="str">
        <f t="shared" si="198"/>
        <v/>
      </c>
      <c r="BK147" s="49" t="str">
        <f t="shared" si="199"/>
        <v/>
      </c>
      <c r="BL147" s="43" t="s">
        <v>0</v>
      </c>
      <c r="BM147" s="48" t="str">
        <f t="shared" si="200"/>
        <v/>
      </c>
      <c r="BN147" s="27" t="str">
        <f t="shared" si="201"/>
        <v/>
      </c>
      <c r="BO147" s="69" t="str">
        <f t="shared" si="202"/>
        <v/>
      </c>
      <c r="BP147" s="69" t="str">
        <f t="shared" si="163"/>
        <v/>
      </c>
      <c r="BQ147" s="27" t="str">
        <f t="shared" si="164"/>
        <v/>
      </c>
      <c r="BR147" s="27" t="str" cm="1">
        <f t="array" ref="BR147">IFERROR(""&amp;INDEX(regNatjecatelj_klub,DI147),"")</f>
        <v/>
      </c>
      <c r="BS147" s="82" t="str">
        <f t="shared" si="203"/>
        <v/>
      </c>
      <c r="BT147" s="62" t="str">
        <f t="shared" si="204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/>
      </c>
      <c r="CP147" s="69" t="str">
        <f t="shared" si="213"/>
        <v/>
      </c>
      <c r="CQ147" s="216" t="str">
        <f t="shared" si="214"/>
        <v/>
      </c>
      <c r="CR147" s="217" t="str">
        <f t="shared" si="160"/>
        <v/>
      </c>
      <c r="CS147" s="150" t="str">
        <f t="shared" si="165"/>
        <v/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/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/>
      </c>
      <c r="DI147" s="49" t="str">
        <f t="shared" si="220"/>
        <v/>
      </c>
      <c r="DJ147" s="43" t="s">
        <v>0</v>
      </c>
      <c r="DK147" s="48" t="str">
        <f t="shared" si="221"/>
        <v/>
      </c>
      <c r="DL147" s="49" t="str">
        <f t="shared" si="222"/>
        <v/>
      </c>
      <c r="DM147" s="43" t="s">
        <v>0</v>
      </c>
      <c r="DN147" s="48" t="str">
        <f t="shared" si="223"/>
        <v/>
      </c>
      <c r="DO147" s="49" t="str">
        <f t="shared" si="224"/>
        <v/>
      </c>
      <c r="DP147" s="43" t="s">
        <v>0</v>
      </c>
      <c r="DQ147" s="54" t="str">
        <f t="shared" si="225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6"/>
        <v/>
      </c>
      <c r="DU147" s="69" t="str">
        <f t="shared" si="169"/>
        <v/>
      </c>
      <c r="DV147" s="69" t="str">
        <f t="shared" si="227"/>
        <v/>
      </c>
      <c r="DW147" s="69" t="str">
        <f t="shared" si="228"/>
        <v/>
      </c>
      <c r="DX147" s="62" t="str">
        <f t="shared" si="229"/>
        <v/>
      </c>
      <c r="DY147" s="43" t="s">
        <v>0</v>
      </c>
      <c r="DZ147" s="54" t="str">
        <f>IF(AN147="","",MAX(DZ$12:DZ146)+1)</f>
        <v/>
      </c>
      <c r="EA147" s="69" t="str">
        <f t="shared" si="230"/>
        <v/>
      </c>
      <c r="EB147" s="69" t="str">
        <f t="shared" si="231"/>
        <v/>
      </c>
      <c r="EC147" s="69" t="str">
        <f t="shared" si="232"/>
        <v/>
      </c>
      <c r="ED147" s="69" t="str">
        <f t="shared" si="233"/>
        <v/>
      </c>
      <c r="EE147" s="69" t="str">
        <f t="shared" si="170"/>
        <v/>
      </c>
      <c r="EF147" s="69" t="str">
        <f t="shared" si="234"/>
        <v/>
      </c>
      <c r="EG147" s="69" t="str">
        <f t="shared" si="235"/>
        <v/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/>
      </c>
      <c r="EM147" s="43" t="s">
        <v>0</v>
      </c>
      <c r="EN147" s="16" t="str">
        <f t="shared" si="172"/>
        <v/>
      </c>
      <c r="EO147" s="43" t="s">
        <v>0</v>
      </c>
      <c r="EP147" s="167" t="str">
        <f t="shared" si="239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/>
      </c>
      <c r="C148" s="27" t="s">
        <v>0</v>
      </c>
      <c r="D148" s="27" t="str">
        <f>IF(csv!F138="","",TRIM(csv!F138))</f>
        <v/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/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3"/>
        <v/>
      </c>
      <c r="P148" s="43"/>
      <c r="Q148" s="48" t="str">
        <f t="shared" si="174"/>
        <v/>
      </c>
      <c r="R148" s="69" t="str">
        <f>IF(Q148="","",IF(COUNTIF(Q$12:Q147,Q148)=0,R147+1,R147))</f>
        <v/>
      </c>
      <c r="S148" s="69" t="str">
        <f t="shared" si="175"/>
        <v/>
      </c>
      <c r="T148" s="69" t="str">
        <f t="shared" si="176"/>
        <v/>
      </c>
      <c r="U148" s="62" t="str">
        <f t="shared" si="177"/>
        <v/>
      </c>
      <c r="V148" s="43" t="s">
        <v>0</v>
      </c>
      <c r="W148" s="209" t="str">
        <f t="shared" si="178"/>
        <v/>
      </c>
      <c r="X148" s="259" t="str">
        <f t="shared" si="179"/>
        <v/>
      </c>
      <c r="Y148" s="210" t="str">
        <f t="shared" si="161"/>
        <v/>
      </c>
      <c r="Z148" s="43" t="s">
        <v>0</v>
      </c>
      <c r="AA148" s="48" t="str">
        <f t="shared" si="180"/>
        <v/>
      </c>
      <c r="AB148" s="69" t="str">
        <f t="shared" si="181"/>
        <v/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/>
      </c>
      <c r="AK148" s="150" t="str">
        <f t="shared" si="185"/>
        <v/>
      </c>
      <c r="AL148" s="43"/>
      <c r="AM148" s="48" t="str">
        <f t="shared" si="186"/>
        <v/>
      </c>
      <c r="AN148" s="27" t="str">
        <f t="shared" si="187"/>
        <v/>
      </c>
      <c r="AO148" s="69" t="str">
        <f t="shared" si="188"/>
        <v/>
      </c>
      <c r="AP148" s="69" t="str">
        <f t="shared" si="189"/>
        <v/>
      </c>
      <c r="AQ148" s="27" t="str">
        <f t="shared" si="190"/>
        <v/>
      </c>
      <c r="AR148" s="62" t="str">
        <f t="shared" si="191"/>
        <v/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/>
      </c>
      <c r="BI148" s="27" t="str">
        <f t="shared" si="197"/>
        <v/>
      </c>
      <c r="BJ148" s="69" t="str">
        <f t="shared" si="198"/>
        <v/>
      </c>
      <c r="BK148" s="49" t="str">
        <f t="shared" si="199"/>
        <v/>
      </c>
      <c r="BL148" s="43" t="s">
        <v>0</v>
      </c>
      <c r="BM148" s="48" t="str">
        <f t="shared" si="200"/>
        <v/>
      </c>
      <c r="BN148" s="27" t="str">
        <f t="shared" si="201"/>
        <v/>
      </c>
      <c r="BO148" s="69" t="str">
        <f t="shared" si="202"/>
        <v/>
      </c>
      <c r="BP148" s="69" t="str">
        <f t="shared" si="163"/>
        <v/>
      </c>
      <c r="BQ148" s="27" t="str">
        <f t="shared" si="164"/>
        <v/>
      </c>
      <c r="BR148" s="27" t="str" cm="1">
        <f t="array" ref="BR148">IFERROR(""&amp;INDEX(regNatjecatelj_klub,DI148),"")</f>
        <v/>
      </c>
      <c r="BS148" s="82" t="str">
        <f t="shared" si="203"/>
        <v/>
      </c>
      <c r="BT148" s="62" t="str">
        <f t="shared" si="204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/>
      </c>
      <c r="CP148" s="69" t="str">
        <f t="shared" si="213"/>
        <v/>
      </c>
      <c r="CQ148" s="216" t="str">
        <f t="shared" si="214"/>
        <v/>
      </c>
      <c r="CR148" s="217" t="str">
        <f t="shared" si="160"/>
        <v/>
      </c>
      <c r="CS148" s="150" t="str">
        <f t="shared" si="165"/>
        <v/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/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/>
      </c>
      <c r="DI148" s="49" t="str">
        <f t="shared" si="220"/>
        <v/>
      </c>
      <c r="DJ148" s="43" t="s">
        <v>0</v>
      </c>
      <c r="DK148" s="48" t="str">
        <f t="shared" si="221"/>
        <v/>
      </c>
      <c r="DL148" s="49" t="str">
        <f t="shared" si="222"/>
        <v/>
      </c>
      <c r="DM148" s="43" t="s">
        <v>0</v>
      </c>
      <c r="DN148" s="48" t="str">
        <f t="shared" si="223"/>
        <v/>
      </c>
      <c r="DO148" s="49" t="str">
        <f t="shared" si="224"/>
        <v/>
      </c>
      <c r="DP148" s="43" t="s">
        <v>0</v>
      </c>
      <c r="DQ148" s="54" t="str">
        <f t="shared" si="225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6"/>
        <v/>
      </c>
      <c r="DU148" s="69" t="str">
        <f t="shared" si="169"/>
        <v/>
      </c>
      <c r="DV148" s="69" t="str">
        <f t="shared" si="227"/>
        <v/>
      </c>
      <c r="DW148" s="69" t="str">
        <f t="shared" si="228"/>
        <v/>
      </c>
      <c r="DX148" s="62" t="str">
        <f t="shared" si="229"/>
        <v/>
      </c>
      <c r="DY148" s="43" t="s">
        <v>0</v>
      </c>
      <c r="DZ148" s="54" t="str">
        <f>IF(AN148="","",MAX(DZ$12:DZ147)+1)</f>
        <v/>
      </c>
      <c r="EA148" s="69" t="str">
        <f t="shared" si="230"/>
        <v/>
      </c>
      <c r="EB148" s="69" t="str">
        <f t="shared" si="231"/>
        <v/>
      </c>
      <c r="EC148" s="69" t="str">
        <f t="shared" si="232"/>
        <v/>
      </c>
      <c r="ED148" s="69" t="str">
        <f t="shared" si="233"/>
        <v/>
      </c>
      <c r="EE148" s="69" t="str">
        <f t="shared" si="170"/>
        <v/>
      </c>
      <c r="EF148" s="69" t="str">
        <f t="shared" si="234"/>
        <v/>
      </c>
      <c r="EG148" s="69" t="str">
        <f t="shared" si="235"/>
        <v/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/>
      </c>
      <c r="EM148" s="43" t="s">
        <v>0</v>
      </c>
      <c r="EN148" s="16" t="str">
        <f t="shared" si="172"/>
        <v/>
      </c>
      <c r="EO148" s="43" t="s">
        <v>0</v>
      </c>
      <c r="EP148" s="167" t="str">
        <f t="shared" si="239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/>
      </c>
      <c r="C149" s="27" t="s">
        <v>0</v>
      </c>
      <c r="D149" s="27" t="str">
        <f>IF(csv!F139="","",TRIM(csv!F139))</f>
        <v/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/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3"/>
        <v/>
      </c>
      <c r="P149" s="43"/>
      <c r="Q149" s="48" t="str">
        <f t="shared" si="174"/>
        <v/>
      </c>
      <c r="R149" s="69" t="str">
        <f>IF(Q149="","",IF(COUNTIF(Q$12:Q148,Q149)=0,R148+1,R148))</f>
        <v/>
      </c>
      <c r="S149" s="69" t="str">
        <f t="shared" si="175"/>
        <v/>
      </c>
      <c r="T149" s="69" t="str">
        <f t="shared" si="176"/>
        <v/>
      </c>
      <c r="U149" s="62" t="str">
        <f t="shared" si="177"/>
        <v/>
      </c>
      <c r="V149" s="43" t="s">
        <v>0</v>
      </c>
      <c r="W149" s="209" t="str">
        <f t="shared" si="178"/>
        <v/>
      </c>
      <c r="X149" s="259" t="str">
        <f t="shared" si="179"/>
        <v/>
      </c>
      <c r="Y149" s="210" t="str">
        <f t="shared" si="161"/>
        <v/>
      </c>
      <c r="Z149" s="43" t="s">
        <v>0</v>
      </c>
      <c r="AA149" s="48" t="str">
        <f t="shared" si="180"/>
        <v/>
      </c>
      <c r="AB149" s="69" t="str">
        <f t="shared" si="181"/>
        <v/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/>
      </c>
      <c r="AK149" s="150" t="str">
        <f t="shared" si="185"/>
        <v/>
      </c>
      <c r="AL149" s="43"/>
      <c r="AM149" s="48" t="str">
        <f t="shared" si="186"/>
        <v/>
      </c>
      <c r="AN149" s="27" t="str">
        <f t="shared" si="187"/>
        <v/>
      </c>
      <c r="AO149" s="69" t="str">
        <f t="shared" si="188"/>
        <v/>
      </c>
      <c r="AP149" s="69" t="str">
        <f t="shared" si="189"/>
        <v/>
      </c>
      <c r="AQ149" s="27" t="str">
        <f t="shared" si="190"/>
        <v/>
      </c>
      <c r="AR149" s="62" t="str">
        <f t="shared" si="191"/>
        <v/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/>
      </c>
      <c r="BI149" s="27" t="str">
        <f t="shared" si="197"/>
        <v/>
      </c>
      <c r="BJ149" s="69" t="str">
        <f t="shared" si="198"/>
        <v/>
      </c>
      <c r="BK149" s="49" t="str">
        <f t="shared" si="199"/>
        <v/>
      </c>
      <c r="BL149" s="43" t="s">
        <v>0</v>
      </c>
      <c r="BM149" s="48" t="str">
        <f t="shared" si="200"/>
        <v/>
      </c>
      <c r="BN149" s="27" t="str">
        <f t="shared" si="201"/>
        <v/>
      </c>
      <c r="BO149" s="69" t="str">
        <f t="shared" si="202"/>
        <v/>
      </c>
      <c r="BP149" s="69" t="str">
        <f t="shared" si="163"/>
        <v/>
      </c>
      <c r="BQ149" s="27" t="str">
        <f t="shared" si="164"/>
        <v/>
      </c>
      <c r="BR149" s="27" t="str" cm="1">
        <f t="array" ref="BR149">IFERROR(""&amp;INDEX(regNatjecatelj_klub,DI149),"")</f>
        <v/>
      </c>
      <c r="BS149" s="82" t="str">
        <f t="shared" si="203"/>
        <v/>
      </c>
      <c r="BT149" s="62" t="str">
        <f t="shared" si="204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/>
      </c>
      <c r="CP149" s="69" t="str">
        <f t="shared" si="213"/>
        <v/>
      </c>
      <c r="CQ149" s="216" t="str">
        <f t="shared" si="214"/>
        <v/>
      </c>
      <c r="CR149" s="217" t="str">
        <f t="shared" si="160"/>
        <v/>
      </c>
      <c r="CS149" s="150" t="str">
        <f t="shared" si="165"/>
        <v/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/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69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70"/>
        <v/>
      </c>
      <c r="EF149" s="69" t="str">
        <f t="shared" si="234"/>
        <v/>
      </c>
      <c r="EG149" s="69" t="str">
        <f t="shared" si="235"/>
        <v/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2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3"/>
        <v/>
      </c>
      <c r="P150" s="43"/>
      <c r="Q150" s="48" t="str">
        <f t="shared" si="174"/>
        <v/>
      </c>
      <c r="R150" s="69" t="str">
        <f>IF(Q150="","",IF(COUNTIF(Q$12:Q149,Q150)=0,R149+1,R149))</f>
        <v/>
      </c>
      <c r="S150" s="69" t="str">
        <f t="shared" si="175"/>
        <v/>
      </c>
      <c r="T150" s="69" t="str">
        <f t="shared" si="176"/>
        <v/>
      </c>
      <c r="U150" s="62" t="str">
        <f t="shared" si="177"/>
        <v/>
      </c>
      <c r="V150" s="43" t="s">
        <v>0</v>
      </c>
      <c r="W150" s="209" t="str">
        <f t="shared" si="178"/>
        <v/>
      </c>
      <c r="X150" s="259" t="str">
        <f t="shared" si="179"/>
        <v/>
      </c>
      <c r="Y150" s="210" t="str">
        <f t="shared" si="161"/>
        <v/>
      </c>
      <c r="Z150" s="43" t="s">
        <v>0</v>
      </c>
      <c r="AA150" s="48" t="str">
        <f t="shared" si="180"/>
        <v/>
      </c>
      <c r="AB150" s="69" t="str">
        <f t="shared" si="181"/>
        <v/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/>
      </c>
      <c r="AK150" s="150" t="str">
        <f t="shared" si="185"/>
        <v/>
      </c>
      <c r="AL150" s="43"/>
      <c r="AM150" s="48" t="str">
        <f t="shared" si="186"/>
        <v/>
      </c>
      <c r="AN150" s="27" t="str">
        <f t="shared" si="187"/>
        <v/>
      </c>
      <c r="AO150" s="69" t="str">
        <f t="shared" si="188"/>
        <v/>
      </c>
      <c r="AP150" s="69" t="str">
        <f t="shared" si="189"/>
        <v/>
      </c>
      <c r="AQ150" s="27" t="str">
        <f t="shared" si="190"/>
        <v/>
      </c>
      <c r="AR150" s="62" t="str">
        <f t="shared" si="191"/>
        <v/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3"/>
        <v/>
      </c>
      <c r="BQ150" s="27" t="str">
        <f t="shared" si="164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/>
      </c>
      <c r="CQ150" s="216" t="str">
        <f t="shared" si="214"/>
        <v/>
      </c>
      <c r="CR150" s="217" t="str">
        <f t="shared" si="160"/>
        <v/>
      </c>
      <c r="CS150" s="150" t="str">
        <f t="shared" si="165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/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9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70"/>
        <v/>
      </c>
      <c r="EF150" s="69" t="str">
        <f t="shared" si="234"/>
        <v/>
      </c>
      <c r="EG150" s="69" t="str">
        <f t="shared" si="235"/>
        <v/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2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3"/>
        <v/>
      </c>
      <c r="P151" s="43"/>
      <c r="Q151" s="48" t="str">
        <f t="shared" si="174"/>
        <v/>
      </c>
      <c r="R151" s="69" t="str">
        <f>IF(Q151="","",IF(COUNTIF(Q$12:Q150,Q151)=0,R150+1,R150))</f>
        <v/>
      </c>
      <c r="S151" s="69" t="str">
        <f t="shared" si="175"/>
        <v/>
      </c>
      <c r="T151" s="69" t="str">
        <f t="shared" si="176"/>
        <v/>
      </c>
      <c r="U151" s="62" t="str">
        <f t="shared" si="177"/>
        <v/>
      </c>
      <c r="V151" s="43" t="s">
        <v>0</v>
      </c>
      <c r="W151" s="209" t="str">
        <f t="shared" si="178"/>
        <v/>
      </c>
      <c r="X151" s="259" t="str">
        <f t="shared" si="179"/>
        <v/>
      </c>
      <c r="Y151" s="210" t="str">
        <f t="shared" si="161"/>
        <v/>
      </c>
      <c r="Z151" s="43" t="s">
        <v>0</v>
      </c>
      <c r="AA151" s="48" t="str">
        <f t="shared" si="180"/>
        <v/>
      </c>
      <c r="AB151" s="69" t="str">
        <f t="shared" si="181"/>
        <v/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/>
      </c>
      <c r="AK151" s="150" t="str">
        <f t="shared" si="185"/>
        <v/>
      </c>
      <c r="AL151" s="43"/>
      <c r="AM151" s="48" t="str">
        <f t="shared" si="186"/>
        <v/>
      </c>
      <c r="AN151" s="27" t="str">
        <f t="shared" si="187"/>
        <v/>
      </c>
      <c r="AO151" s="69" t="str">
        <f t="shared" si="188"/>
        <v/>
      </c>
      <c r="AP151" s="69" t="str">
        <f t="shared" si="189"/>
        <v/>
      </c>
      <c r="AQ151" s="27" t="str">
        <f t="shared" si="190"/>
        <v/>
      </c>
      <c r="AR151" s="62" t="str">
        <f t="shared" si="191"/>
        <v/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/>
      </c>
      <c r="BI151" s="27" t="str">
        <f t="shared" si="197"/>
        <v/>
      </c>
      <c r="BJ151" s="69" t="str">
        <f t="shared" si="198"/>
        <v/>
      </c>
      <c r="BK151" s="49" t="str">
        <f t="shared" si="199"/>
        <v/>
      </c>
      <c r="BL151" s="43" t="s">
        <v>0</v>
      </c>
      <c r="BM151" s="48" t="str">
        <f t="shared" si="200"/>
        <v/>
      </c>
      <c r="BN151" s="27" t="str">
        <f t="shared" si="201"/>
        <v/>
      </c>
      <c r="BO151" s="69" t="str">
        <f t="shared" si="202"/>
        <v/>
      </c>
      <c r="BP151" s="69" t="str">
        <f t="shared" si="163"/>
        <v/>
      </c>
      <c r="BQ151" s="27" t="str">
        <f t="shared" si="164"/>
        <v/>
      </c>
      <c r="BR151" s="27" t="str" cm="1">
        <f t="array" ref="BR151">IFERROR(""&amp;INDEX(regNatjecatelj_klub,DI151),"")</f>
        <v/>
      </c>
      <c r="BS151" s="82" t="str">
        <f t="shared" si="203"/>
        <v/>
      </c>
      <c r="BT151" s="62" t="str">
        <f t="shared" si="204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/>
      </c>
      <c r="CP151" s="69" t="str">
        <f t="shared" si="213"/>
        <v/>
      </c>
      <c r="CQ151" s="216" t="str">
        <f t="shared" si="214"/>
        <v/>
      </c>
      <c r="CR151" s="217" t="str">
        <f t="shared" si="160"/>
        <v/>
      </c>
      <c r="CS151" s="150" t="str">
        <f t="shared" si="165"/>
        <v/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/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/>
      </c>
      <c r="DI151" s="49" t="str">
        <f t="shared" si="220"/>
        <v/>
      </c>
      <c r="DJ151" s="43" t="s">
        <v>0</v>
      </c>
      <c r="DK151" s="48" t="str">
        <f t="shared" si="221"/>
        <v/>
      </c>
      <c r="DL151" s="49" t="str">
        <f t="shared" si="222"/>
        <v/>
      </c>
      <c r="DM151" s="43" t="s">
        <v>0</v>
      </c>
      <c r="DN151" s="48" t="str">
        <f t="shared" si="223"/>
        <v/>
      </c>
      <c r="DO151" s="49" t="str">
        <f t="shared" si="224"/>
        <v/>
      </c>
      <c r="DP151" s="43" t="s">
        <v>0</v>
      </c>
      <c r="DQ151" s="54" t="str">
        <f t="shared" si="225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6"/>
        <v/>
      </c>
      <c r="DU151" s="69" t="str">
        <f t="shared" si="169"/>
        <v/>
      </c>
      <c r="DV151" s="69" t="str">
        <f t="shared" si="227"/>
        <v/>
      </c>
      <c r="DW151" s="69" t="str">
        <f t="shared" si="228"/>
        <v/>
      </c>
      <c r="DX151" s="62" t="str">
        <f t="shared" si="229"/>
        <v/>
      </c>
      <c r="DY151" s="43" t="s">
        <v>0</v>
      </c>
      <c r="DZ151" s="54" t="str">
        <f>IF(AN151="","",MAX(DZ$12:DZ150)+1)</f>
        <v/>
      </c>
      <c r="EA151" s="69" t="str">
        <f t="shared" si="230"/>
        <v/>
      </c>
      <c r="EB151" s="69" t="str">
        <f t="shared" si="231"/>
        <v/>
      </c>
      <c r="EC151" s="69" t="str">
        <f t="shared" si="232"/>
        <v/>
      </c>
      <c r="ED151" s="69" t="str">
        <f t="shared" si="233"/>
        <v/>
      </c>
      <c r="EE151" s="69" t="str">
        <f t="shared" si="170"/>
        <v/>
      </c>
      <c r="EF151" s="69" t="str">
        <f t="shared" si="234"/>
        <v/>
      </c>
      <c r="EG151" s="69" t="str">
        <f t="shared" si="235"/>
        <v/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/>
      </c>
      <c r="EM151" s="43" t="s">
        <v>0</v>
      </c>
      <c r="EN151" s="16" t="str">
        <f t="shared" si="172"/>
        <v/>
      </c>
      <c r="EO151" s="43" t="s">
        <v>0</v>
      </c>
      <c r="EP151" s="167" t="str">
        <f t="shared" si="239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3"/>
        <v/>
      </c>
      <c r="P152" s="43"/>
      <c r="Q152" s="48" t="str">
        <f t="shared" si="174"/>
        <v/>
      </c>
      <c r="R152" s="69" t="str">
        <f>IF(Q152="","",IF(COUNTIF(Q$12:Q151,Q152)=0,R151+1,R151))</f>
        <v/>
      </c>
      <c r="S152" s="69" t="str">
        <f t="shared" si="175"/>
        <v/>
      </c>
      <c r="T152" s="69" t="str">
        <f t="shared" si="176"/>
        <v/>
      </c>
      <c r="U152" s="62" t="str">
        <f t="shared" si="177"/>
        <v/>
      </c>
      <c r="V152" s="43" t="s">
        <v>0</v>
      </c>
      <c r="W152" s="209" t="str">
        <f t="shared" si="178"/>
        <v/>
      </c>
      <c r="X152" s="259" t="str">
        <f t="shared" si="179"/>
        <v/>
      </c>
      <c r="Y152" s="210" t="str">
        <f t="shared" si="161"/>
        <v/>
      </c>
      <c r="Z152" s="43" t="s">
        <v>0</v>
      </c>
      <c r="AA152" s="48" t="str">
        <f t="shared" si="180"/>
        <v/>
      </c>
      <c r="AB152" s="69" t="str">
        <f t="shared" si="181"/>
        <v/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/>
      </c>
      <c r="AK152" s="150" t="str">
        <f t="shared" si="185"/>
        <v/>
      </c>
      <c r="AL152" s="43"/>
      <c r="AM152" s="48" t="str">
        <f t="shared" si="186"/>
        <v/>
      </c>
      <c r="AN152" s="27" t="str">
        <f t="shared" si="187"/>
        <v/>
      </c>
      <c r="AO152" s="69" t="str">
        <f t="shared" si="188"/>
        <v/>
      </c>
      <c r="AP152" s="69" t="str">
        <f t="shared" si="189"/>
        <v/>
      </c>
      <c r="AQ152" s="27" t="str">
        <f t="shared" si="190"/>
        <v/>
      </c>
      <c r="AR152" s="62" t="str">
        <f t="shared" si="191"/>
        <v/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/>
      </c>
      <c r="BI152" s="27" t="str">
        <f t="shared" si="197"/>
        <v/>
      </c>
      <c r="BJ152" s="69" t="str">
        <f t="shared" si="198"/>
        <v/>
      </c>
      <c r="BK152" s="49" t="str">
        <f t="shared" si="199"/>
        <v/>
      </c>
      <c r="BL152" s="43" t="s">
        <v>0</v>
      </c>
      <c r="BM152" s="48" t="str">
        <f t="shared" si="200"/>
        <v/>
      </c>
      <c r="BN152" s="27" t="str">
        <f t="shared" si="201"/>
        <v/>
      </c>
      <c r="BO152" s="69" t="str">
        <f t="shared" si="202"/>
        <v/>
      </c>
      <c r="BP152" s="69" t="str">
        <f t="shared" si="163"/>
        <v/>
      </c>
      <c r="BQ152" s="27" t="str">
        <f t="shared" si="164"/>
        <v/>
      </c>
      <c r="BR152" s="27" t="str" cm="1">
        <f t="array" ref="BR152">IFERROR(""&amp;INDEX(regNatjecatelj_klub,DI152),"")</f>
        <v/>
      </c>
      <c r="BS152" s="82" t="str">
        <f t="shared" si="203"/>
        <v/>
      </c>
      <c r="BT152" s="62" t="str">
        <f t="shared" si="204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/>
      </c>
      <c r="CP152" s="69" t="str">
        <f t="shared" si="213"/>
        <v/>
      </c>
      <c r="CQ152" s="216" t="str">
        <f t="shared" si="214"/>
        <v/>
      </c>
      <c r="CR152" s="217" t="str">
        <f t="shared" si="160"/>
        <v/>
      </c>
      <c r="CS152" s="150" t="str">
        <f t="shared" si="165"/>
        <v/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/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/>
      </c>
      <c r="DI152" s="49" t="str">
        <f t="shared" si="220"/>
        <v/>
      </c>
      <c r="DJ152" s="43" t="s">
        <v>0</v>
      </c>
      <c r="DK152" s="48" t="str">
        <f t="shared" si="221"/>
        <v/>
      </c>
      <c r="DL152" s="49" t="str">
        <f t="shared" si="222"/>
        <v/>
      </c>
      <c r="DM152" s="43" t="s">
        <v>0</v>
      </c>
      <c r="DN152" s="48" t="str">
        <f t="shared" si="223"/>
        <v/>
      </c>
      <c r="DO152" s="49" t="str">
        <f t="shared" si="224"/>
        <v/>
      </c>
      <c r="DP152" s="43" t="s">
        <v>0</v>
      </c>
      <c r="DQ152" s="54" t="str">
        <f t="shared" si="225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6"/>
        <v/>
      </c>
      <c r="DU152" s="69" t="str">
        <f t="shared" si="169"/>
        <v/>
      </c>
      <c r="DV152" s="69" t="str">
        <f t="shared" si="227"/>
        <v/>
      </c>
      <c r="DW152" s="69" t="str">
        <f t="shared" si="228"/>
        <v/>
      </c>
      <c r="DX152" s="62" t="str">
        <f t="shared" si="229"/>
        <v/>
      </c>
      <c r="DY152" s="43" t="s">
        <v>0</v>
      </c>
      <c r="DZ152" s="54" t="str">
        <f>IF(AN152="","",MAX(DZ$12:DZ151)+1)</f>
        <v/>
      </c>
      <c r="EA152" s="69" t="str">
        <f t="shared" si="230"/>
        <v/>
      </c>
      <c r="EB152" s="69" t="str">
        <f t="shared" si="231"/>
        <v/>
      </c>
      <c r="EC152" s="69" t="str">
        <f t="shared" si="232"/>
        <v/>
      </c>
      <c r="ED152" s="69" t="str">
        <f t="shared" si="233"/>
        <v/>
      </c>
      <c r="EE152" s="69" t="str">
        <f t="shared" si="170"/>
        <v/>
      </c>
      <c r="EF152" s="69" t="str">
        <f t="shared" si="234"/>
        <v/>
      </c>
      <c r="EG152" s="69" t="str">
        <f t="shared" si="235"/>
        <v/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/>
      </c>
      <c r="EM152" s="43" t="s">
        <v>0</v>
      </c>
      <c r="EN152" s="16" t="str">
        <f t="shared" si="172"/>
        <v/>
      </c>
      <c r="EO152" s="43" t="s">
        <v>0</v>
      </c>
      <c r="EP152" s="167" t="str">
        <f t="shared" si="239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3"/>
        <v/>
      </c>
      <c r="P153" s="43"/>
      <c r="Q153" s="48" t="str">
        <f t="shared" si="174"/>
        <v/>
      </c>
      <c r="R153" s="69" t="str">
        <f>IF(Q153="","",IF(COUNTIF(Q$12:Q152,Q153)=0,R152+1,R152))</f>
        <v/>
      </c>
      <c r="S153" s="69" t="str">
        <f t="shared" si="175"/>
        <v/>
      </c>
      <c r="T153" s="69" t="str">
        <f t="shared" si="176"/>
        <v/>
      </c>
      <c r="U153" s="62" t="str">
        <f t="shared" si="177"/>
        <v/>
      </c>
      <c r="V153" s="43" t="s">
        <v>0</v>
      </c>
      <c r="W153" s="209" t="str">
        <f t="shared" si="178"/>
        <v/>
      </c>
      <c r="X153" s="259" t="str">
        <f t="shared" si="179"/>
        <v/>
      </c>
      <c r="Y153" s="210" t="str">
        <f t="shared" si="161"/>
        <v/>
      </c>
      <c r="Z153" s="43" t="s">
        <v>0</v>
      </c>
      <c r="AA153" s="48" t="str">
        <f t="shared" si="180"/>
        <v/>
      </c>
      <c r="AB153" s="69" t="str">
        <f t="shared" si="181"/>
        <v/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/>
      </c>
      <c r="AK153" s="150" t="str">
        <f t="shared" si="185"/>
        <v/>
      </c>
      <c r="AL153" s="43"/>
      <c r="AM153" s="48" t="str">
        <f t="shared" si="186"/>
        <v/>
      </c>
      <c r="AN153" s="27" t="str">
        <f t="shared" si="187"/>
        <v/>
      </c>
      <c r="AO153" s="69" t="str">
        <f t="shared" si="188"/>
        <v/>
      </c>
      <c r="AP153" s="69" t="str">
        <f t="shared" si="189"/>
        <v/>
      </c>
      <c r="AQ153" s="27" t="str">
        <f t="shared" si="190"/>
        <v/>
      </c>
      <c r="AR153" s="62" t="str">
        <f t="shared" si="191"/>
        <v/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/>
      </c>
      <c r="BI153" s="27" t="str">
        <f t="shared" si="197"/>
        <v/>
      </c>
      <c r="BJ153" s="69" t="str">
        <f t="shared" si="198"/>
        <v/>
      </c>
      <c r="BK153" s="49" t="str">
        <f t="shared" si="199"/>
        <v/>
      </c>
      <c r="BL153" s="43" t="s">
        <v>0</v>
      </c>
      <c r="BM153" s="48" t="str">
        <f t="shared" si="200"/>
        <v/>
      </c>
      <c r="BN153" s="27" t="str">
        <f t="shared" si="201"/>
        <v/>
      </c>
      <c r="BO153" s="69" t="str">
        <f t="shared" si="202"/>
        <v/>
      </c>
      <c r="BP153" s="69" t="str">
        <f t="shared" si="163"/>
        <v/>
      </c>
      <c r="BQ153" s="27" t="str">
        <f t="shared" si="164"/>
        <v/>
      </c>
      <c r="BR153" s="27" t="str" cm="1">
        <f t="array" ref="BR153">IFERROR(""&amp;INDEX(regNatjecatelj_klub,DI153),"")</f>
        <v/>
      </c>
      <c r="BS153" s="82" t="str">
        <f t="shared" si="203"/>
        <v/>
      </c>
      <c r="BT153" s="62" t="str">
        <f t="shared" si="204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/>
      </c>
      <c r="CP153" s="69" t="str">
        <f t="shared" si="213"/>
        <v/>
      </c>
      <c r="CQ153" s="216" t="str">
        <f t="shared" si="214"/>
        <v/>
      </c>
      <c r="CR153" s="217" t="str">
        <f t="shared" si="160"/>
        <v/>
      </c>
      <c r="CS153" s="150" t="str">
        <f t="shared" si="165"/>
        <v/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/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/>
      </c>
      <c r="DI153" s="49" t="str">
        <f t="shared" si="220"/>
        <v/>
      </c>
      <c r="DJ153" s="43" t="s">
        <v>0</v>
      </c>
      <c r="DK153" s="48" t="str">
        <f t="shared" si="221"/>
        <v/>
      </c>
      <c r="DL153" s="49" t="str">
        <f t="shared" si="222"/>
        <v/>
      </c>
      <c r="DM153" s="43" t="s">
        <v>0</v>
      </c>
      <c r="DN153" s="48" t="str">
        <f t="shared" si="223"/>
        <v/>
      </c>
      <c r="DO153" s="49" t="str">
        <f t="shared" si="224"/>
        <v/>
      </c>
      <c r="DP153" s="43" t="s">
        <v>0</v>
      </c>
      <c r="DQ153" s="54" t="str">
        <f t="shared" si="225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6"/>
        <v/>
      </c>
      <c r="DU153" s="69" t="str">
        <f t="shared" si="169"/>
        <v/>
      </c>
      <c r="DV153" s="69" t="str">
        <f t="shared" si="227"/>
        <v/>
      </c>
      <c r="DW153" s="69" t="str">
        <f t="shared" si="228"/>
        <v/>
      </c>
      <c r="DX153" s="62" t="str">
        <f t="shared" si="229"/>
        <v/>
      </c>
      <c r="DY153" s="43" t="s">
        <v>0</v>
      </c>
      <c r="DZ153" s="54" t="str">
        <f>IF(AN153="","",MAX(DZ$12:DZ152)+1)</f>
        <v/>
      </c>
      <c r="EA153" s="69" t="str">
        <f t="shared" si="230"/>
        <v/>
      </c>
      <c r="EB153" s="69" t="str">
        <f t="shared" si="231"/>
        <v/>
      </c>
      <c r="EC153" s="69" t="str">
        <f t="shared" si="232"/>
        <v/>
      </c>
      <c r="ED153" s="69" t="str">
        <f t="shared" si="233"/>
        <v/>
      </c>
      <c r="EE153" s="69" t="str">
        <f t="shared" si="170"/>
        <v/>
      </c>
      <c r="EF153" s="69" t="str">
        <f t="shared" si="234"/>
        <v/>
      </c>
      <c r="EG153" s="69" t="str">
        <f t="shared" si="235"/>
        <v/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/>
      </c>
      <c r="EM153" s="43" t="s">
        <v>0</v>
      </c>
      <c r="EN153" s="16" t="str">
        <f t="shared" si="172"/>
        <v/>
      </c>
      <c r="EO153" s="43" t="s">
        <v>0</v>
      </c>
      <c r="EP153" s="167" t="str">
        <f t="shared" si="239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3"/>
        <v/>
      </c>
      <c r="P154" s="43"/>
      <c r="Q154" s="48" t="str">
        <f t="shared" si="174"/>
        <v/>
      </c>
      <c r="R154" s="69" t="str">
        <f>IF(Q154="","",IF(COUNTIF(Q$12:Q153,Q154)=0,R153+1,R153))</f>
        <v/>
      </c>
      <c r="S154" s="69" t="str">
        <f t="shared" si="175"/>
        <v/>
      </c>
      <c r="T154" s="69" t="str">
        <f t="shared" si="176"/>
        <v/>
      </c>
      <c r="U154" s="62" t="str">
        <f t="shared" si="177"/>
        <v/>
      </c>
      <c r="V154" s="43" t="s">
        <v>0</v>
      </c>
      <c r="W154" s="209" t="str">
        <f t="shared" si="178"/>
        <v/>
      </c>
      <c r="X154" s="259" t="str">
        <f t="shared" si="179"/>
        <v/>
      </c>
      <c r="Y154" s="210" t="str">
        <f t="shared" si="161"/>
        <v/>
      </c>
      <c r="Z154" s="43" t="s">
        <v>0</v>
      </c>
      <c r="AA154" s="48" t="str">
        <f t="shared" si="180"/>
        <v/>
      </c>
      <c r="AB154" s="69" t="str">
        <f t="shared" si="181"/>
        <v/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/>
      </c>
      <c r="AK154" s="150" t="str">
        <f t="shared" si="185"/>
        <v/>
      </c>
      <c r="AL154" s="43"/>
      <c r="AM154" s="48" t="str">
        <f t="shared" si="186"/>
        <v/>
      </c>
      <c r="AN154" s="27" t="str">
        <f t="shared" si="187"/>
        <v/>
      </c>
      <c r="AO154" s="69" t="str">
        <f t="shared" si="188"/>
        <v/>
      </c>
      <c r="AP154" s="69" t="str">
        <f t="shared" si="189"/>
        <v/>
      </c>
      <c r="AQ154" s="27" t="str">
        <f t="shared" si="190"/>
        <v/>
      </c>
      <c r="AR154" s="62" t="str">
        <f t="shared" si="191"/>
        <v/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/>
      </c>
      <c r="BI154" s="27" t="str">
        <f t="shared" si="197"/>
        <v/>
      </c>
      <c r="BJ154" s="69" t="str">
        <f t="shared" si="198"/>
        <v/>
      </c>
      <c r="BK154" s="49" t="str">
        <f t="shared" si="199"/>
        <v/>
      </c>
      <c r="BL154" s="43" t="s">
        <v>0</v>
      </c>
      <c r="BM154" s="48" t="str">
        <f t="shared" si="200"/>
        <v/>
      </c>
      <c r="BN154" s="27" t="str">
        <f t="shared" si="201"/>
        <v/>
      </c>
      <c r="BO154" s="69" t="str">
        <f t="shared" si="202"/>
        <v/>
      </c>
      <c r="BP154" s="69" t="str">
        <f t="shared" si="163"/>
        <v/>
      </c>
      <c r="BQ154" s="27" t="str">
        <f t="shared" si="164"/>
        <v/>
      </c>
      <c r="BR154" s="27" t="str" cm="1">
        <f t="array" ref="BR154">IFERROR(""&amp;INDEX(regNatjecatelj_klub,DI154),"")</f>
        <v/>
      </c>
      <c r="BS154" s="82" t="str">
        <f t="shared" si="203"/>
        <v/>
      </c>
      <c r="BT154" s="62" t="str">
        <f t="shared" si="204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/>
      </c>
      <c r="CP154" s="69" t="str">
        <f t="shared" si="213"/>
        <v/>
      </c>
      <c r="CQ154" s="216" t="str">
        <f t="shared" si="214"/>
        <v/>
      </c>
      <c r="CR154" s="217" t="str">
        <f t="shared" si="160"/>
        <v/>
      </c>
      <c r="CS154" s="150" t="str">
        <f t="shared" si="165"/>
        <v/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/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69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70"/>
        <v/>
      </c>
      <c r="EF154" s="69" t="str">
        <f t="shared" si="234"/>
        <v/>
      </c>
      <c r="EG154" s="69" t="str">
        <f t="shared" si="235"/>
        <v/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2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3"/>
        <v/>
      </c>
      <c r="P155" s="43"/>
      <c r="Q155" s="48" t="str">
        <f t="shared" si="174"/>
        <v/>
      </c>
      <c r="R155" s="69" t="str">
        <f>IF(Q155="","",IF(COUNTIF(Q$12:Q154,Q155)=0,R154+1,R154))</f>
        <v/>
      </c>
      <c r="S155" s="69" t="str">
        <f t="shared" si="175"/>
        <v/>
      </c>
      <c r="T155" s="69" t="str">
        <f t="shared" si="176"/>
        <v/>
      </c>
      <c r="U155" s="62" t="str">
        <f t="shared" si="177"/>
        <v/>
      </c>
      <c r="V155" s="43" t="s">
        <v>0</v>
      </c>
      <c r="W155" s="209" t="str">
        <f t="shared" si="178"/>
        <v/>
      </c>
      <c r="X155" s="259" t="str">
        <f t="shared" si="179"/>
        <v/>
      </c>
      <c r="Y155" s="210" t="str">
        <f t="shared" si="161"/>
        <v/>
      </c>
      <c r="Z155" s="43" t="s">
        <v>0</v>
      </c>
      <c r="AA155" s="48" t="str">
        <f t="shared" si="180"/>
        <v/>
      </c>
      <c r="AB155" s="69" t="str">
        <f t="shared" si="181"/>
        <v/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/>
      </c>
      <c r="AK155" s="150" t="str">
        <f t="shared" si="185"/>
        <v/>
      </c>
      <c r="AL155" s="43"/>
      <c r="AM155" s="48" t="str">
        <f t="shared" si="186"/>
        <v/>
      </c>
      <c r="AN155" s="27" t="str">
        <f t="shared" si="187"/>
        <v/>
      </c>
      <c r="AO155" s="69" t="str">
        <f t="shared" si="188"/>
        <v/>
      </c>
      <c r="AP155" s="69" t="str">
        <f t="shared" si="189"/>
        <v/>
      </c>
      <c r="AQ155" s="27" t="str">
        <f t="shared" si="190"/>
        <v/>
      </c>
      <c r="AR155" s="62" t="str">
        <f t="shared" si="191"/>
        <v/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/>
      </c>
      <c r="BI155" s="27" t="str">
        <f t="shared" si="197"/>
        <v/>
      </c>
      <c r="BJ155" s="69" t="str">
        <f t="shared" si="198"/>
        <v/>
      </c>
      <c r="BK155" s="49" t="str">
        <f t="shared" si="199"/>
        <v/>
      </c>
      <c r="BL155" s="43" t="s">
        <v>0</v>
      </c>
      <c r="BM155" s="48" t="str">
        <f t="shared" si="200"/>
        <v/>
      </c>
      <c r="BN155" s="27" t="str">
        <f t="shared" si="201"/>
        <v/>
      </c>
      <c r="BO155" s="69" t="str">
        <f t="shared" si="202"/>
        <v/>
      </c>
      <c r="BP155" s="69" t="str">
        <f t="shared" si="163"/>
        <v/>
      </c>
      <c r="BQ155" s="27" t="str">
        <f t="shared" si="164"/>
        <v/>
      </c>
      <c r="BR155" s="27" t="str" cm="1">
        <f t="array" ref="BR155">IFERROR(""&amp;INDEX(regNatjecatelj_klub,DI155),"")</f>
        <v/>
      </c>
      <c r="BS155" s="82" t="str">
        <f t="shared" si="203"/>
        <v/>
      </c>
      <c r="BT155" s="62" t="str">
        <f t="shared" si="204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/>
      </c>
      <c r="CP155" s="69" t="str">
        <f t="shared" si="213"/>
        <v/>
      </c>
      <c r="CQ155" s="216" t="str">
        <f t="shared" si="214"/>
        <v/>
      </c>
      <c r="CR155" s="217" t="str">
        <f t="shared" si="160"/>
        <v/>
      </c>
      <c r="CS155" s="150" t="str">
        <f t="shared" si="165"/>
        <v/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/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69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70"/>
        <v/>
      </c>
      <c r="EF155" s="69" t="str">
        <f t="shared" si="234"/>
        <v/>
      </c>
      <c r="EG155" s="69" t="str">
        <f t="shared" si="235"/>
        <v/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2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3"/>
        <v/>
      </c>
      <c r="P156" s="43"/>
      <c r="Q156" s="48" t="str">
        <f t="shared" si="174"/>
        <v/>
      </c>
      <c r="R156" s="69" t="str">
        <f>IF(Q156="","",IF(COUNTIF(Q$12:Q155,Q156)=0,R155+1,R155))</f>
        <v/>
      </c>
      <c r="S156" s="69" t="str">
        <f t="shared" si="175"/>
        <v/>
      </c>
      <c r="T156" s="69" t="str">
        <f t="shared" si="176"/>
        <v/>
      </c>
      <c r="U156" s="62" t="str">
        <f t="shared" si="177"/>
        <v/>
      </c>
      <c r="V156" s="43" t="s">
        <v>0</v>
      </c>
      <c r="W156" s="209" t="str">
        <f t="shared" si="178"/>
        <v/>
      </c>
      <c r="X156" s="259" t="str">
        <f t="shared" si="179"/>
        <v/>
      </c>
      <c r="Y156" s="210" t="str">
        <f t="shared" si="161"/>
        <v/>
      </c>
      <c r="Z156" s="43" t="s">
        <v>0</v>
      </c>
      <c r="AA156" s="48" t="str">
        <f t="shared" si="180"/>
        <v/>
      </c>
      <c r="AB156" s="69" t="str">
        <f t="shared" si="181"/>
        <v/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/>
      </c>
      <c r="AK156" s="150" t="str">
        <f t="shared" si="185"/>
        <v/>
      </c>
      <c r="AL156" s="43"/>
      <c r="AM156" s="48" t="str">
        <f t="shared" si="186"/>
        <v/>
      </c>
      <c r="AN156" s="27" t="str">
        <f t="shared" si="187"/>
        <v/>
      </c>
      <c r="AO156" s="69" t="str">
        <f t="shared" si="188"/>
        <v/>
      </c>
      <c r="AP156" s="69" t="str">
        <f t="shared" si="189"/>
        <v/>
      </c>
      <c r="AQ156" s="27" t="str">
        <f t="shared" si="190"/>
        <v/>
      </c>
      <c r="AR156" s="62" t="str">
        <f t="shared" si="191"/>
        <v/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/>
      </c>
      <c r="BI156" s="27" t="str">
        <f t="shared" si="197"/>
        <v/>
      </c>
      <c r="BJ156" s="69" t="str">
        <f t="shared" si="198"/>
        <v/>
      </c>
      <c r="BK156" s="49" t="str">
        <f t="shared" si="199"/>
        <v/>
      </c>
      <c r="BL156" s="43" t="s">
        <v>0</v>
      </c>
      <c r="BM156" s="48" t="str">
        <f t="shared" si="200"/>
        <v/>
      </c>
      <c r="BN156" s="27" t="str">
        <f t="shared" si="201"/>
        <v/>
      </c>
      <c r="BO156" s="69" t="str">
        <f t="shared" si="202"/>
        <v/>
      </c>
      <c r="BP156" s="69" t="str">
        <f t="shared" si="163"/>
        <v/>
      </c>
      <c r="BQ156" s="27" t="str">
        <f t="shared" si="164"/>
        <v/>
      </c>
      <c r="BR156" s="27" t="str" cm="1">
        <f t="array" ref="BR156">IFERROR(""&amp;INDEX(regNatjecatelj_klub,DI156),"")</f>
        <v/>
      </c>
      <c r="BS156" s="82" t="str">
        <f t="shared" si="203"/>
        <v/>
      </c>
      <c r="BT156" s="62" t="str">
        <f t="shared" si="204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/>
      </c>
      <c r="CP156" s="69" t="str">
        <f t="shared" si="213"/>
        <v/>
      </c>
      <c r="CQ156" s="216" t="str">
        <f t="shared" si="214"/>
        <v/>
      </c>
      <c r="CR156" s="217" t="str">
        <f t="shared" si="160"/>
        <v/>
      </c>
      <c r="CS156" s="150" t="str">
        <f t="shared" si="165"/>
        <v/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/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/>
      </c>
      <c r="DI156" s="49" t="str">
        <f t="shared" si="220"/>
        <v/>
      </c>
      <c r="DJ156" s="43" t="s">
        <v>0</v>
      </c>
      <c r="DK156" s="48" t="str">
        <f t="shared" si="221"/>
        <v/>
      </c>
      <c r="DL156" s="49" t="str">
        <f t="shared" si="222"/>
        <v/>
      </c>
      <c r="DM156" s="43" t="s">
        <v>0</v>
      </c>
      <c r="DN156" s="48" t="str">
        <f t="shared" si="223"/>
        <v/>
      </c>
      <c r="DO156" s="49" t="str">
        <f t="shared" si="224"/>
        <v/>
      </c>
      <c r="DP156" s="43" t="s">
        <v>0</v>
      </c>
      <c r="DQ156" s="54" t="str">
        <f t="shared" si="225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6"/>
        <v/>
      </c>
      <c r="DU156" s="69" t="str">
        <f t="shared" si="169"/>
        <v/>
      </c>
      <c r="DV156" s="69" t="str">
        <f t="shared" si="227"/>
        <v/>
      </c>
      <c r="DW156" s="69" t="str">
        <f t="shared" si="228"/>
        <v/>
      </c>
      <c r="DX156" s="62" t="str">
        <f t="shared" si="229"/>
        <v/>
      </c>
      <c r="DY156" s="43" t="s">
        <v>0</v>
      </c>
      <c r="DZ156" s="54" t="str">
        <f>IF(AN156="","",MAX(DZ$12:DZ155)+1)</f>
        <v/>
      </c>
      <c r="EA156" s="69" t="str">
        <f t="shared" si="230"/>
        <v/>
      </c>
      <c r="EB156" s="69" t="str">
        <f t="shared" si="231"/>
        <v/>
      </c>
      <c r="EC156" s="69" t="str">
        <f t="shared" si="232"/>
        <v/>
      </c>
      <c r="ED156" s="69" t="str">
        <f t="shared" si="233"/>
        <v/>
      </c>
      <c r="EE156" s="69" t="str">
        <f t="shared" si="170"/>
        <v/>
      </c>
      <c r="EF156" s="69" t="str">
        <f t="shared" si="234"/>
        <v/>
      </c>
      <c r="EG156" s="69" t="str">
        <f t="shared" si="235"/>
        <v/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/>
      </c>
      <c r="EM156" s="43" t="s">
        <v>0</v>
      </c>
      <c r="EN156" s="16" t="str">
        <f t="shared" si="172"/>
        <v/>
      </c>
      <c r="EO156" s="43" t="s">
        <v>0</v>
      </c>
      <c r="EP156" s="167" t="str">
        <f t="shared" si="239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3"/>
        <v/>
      </c>
      <c r="P157" s="43"/>
      <c r="Q157" s="48" t="str">
        <f t="shared" si="174"/>
        <v/>
      </c>
      <c r="R157" s="69" t="str">
        <f>IF(Q157="","",IF(COUNTIF(Q$12:Q156,Q157)=0,R156+1,R156))</f>
        <v/>
      </c>
      <c r="S157" s="69" t="str">
        <f t="shared" si="175"/>
        <v/>
      </c>
      <c r="T157" s="69" t="str">
        <f t="shared" si="176"/>
        <v/>
      </c>
      <c r="U157" s="62" t="str">
        <f t="shared" si="177"/>
        <v/>
      </c>
      <c r="V157" s="43" t="s">
        <v>0</v>
      </c>
      <c r="W157" s="209" t="str">
        <f t="shared" si="178"/>
        <v/>
      </c>
      <c r="X157" s="259" t="str">
        <f t="shared" si="179"/>
        <v/>
      </c>
      <c r="Y157" s="210" t="str">
        <f t="shared" si="161"/>
        <v/>
      </c>
      <c r="Z157" s="43" t="s">
        <v>0</v>
      </c>
      <c r="AA157" s="48" t="str">
        <f t="shared" si="180"/>
        <v/>
      </c>
      <c r="AB157" s="69" t="str">
        <f t="shared" si="181"/>
        <v/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/>
      </c>
      <c r="AK157" s="150" t="str">
        <f t="shared" si="185"/>
        <v/>
      </c>
      <c r="AL157" s="43"/>
      <c r="AM157" s="48" t="str">
        <f t="shared" si="186"/>
        <v/>
      </c>
      <c r="AN157" s="27" t="str">
        <f t="shared" si="187"/>
        <v/>
      </c>
      <c r="AO157" s="69" t="str">
        <f t="shared" si="188"/>
        <v/>
      </c>
      <c r="AP157" s="69" t="str">
        <f t="shared" si="189"/>
        <v/>
      </c>
      <c r="AQ157" s="27" t="str">
        <f t="shared" si="190"/>
        <v/>
      </c>
      <c r="AR157" s="62" t="str">
        <f t="shared" si="191"/>
        <v/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/>
      </c>
      <c r="BI157" s="27" t="str">
        <f t="shared" si="197"/>
        <v/>
      </c>
      <c r="BJ157" s="69" t="str">
        <f t="shared" si="198"/>
        <v/>
      </c>
      <c r="BK157" s="49" t="str">
        <f t="shared" si="199"/>
        <v/>
      </c>
      <c r="BL157" s="43" t="s">
        <v>0</v>
      </c>
      <c r="BM157" s="48" t="str">
        <f t="shared" si="200"/>
        <v/>
      </c>
      <c r="BN157" s="27" t="str">
        <f t="shared" si="201"/>
        <v/>
      </c>
      <c r="BO157" s="69" t="str">
        <f t="shared" si="202"/>
        <v/>
      </c>
      <c r="BP157" s="69" t="str">
        <f t="shared" si="163"/>
        <v/>
      </c>
      <c r="BQ157" s="27" t="str">
        <f t="shared" si="164"/>
        <v/>
      </c>
      <c r="BR157" s="27" t="str" cm="1">
        <f t="array" ref="BR157">IFERROR(""&amp;INDEX(regNatjecatelj_klub,DI157),"")</f>
        <v/>
      </c>
      <c r="BS157" s="82" t="str">
        <f t="shared" si="203"/>
        <v/>
      </c>
      <c r="BT157" s="62" t="str">
        <f t="shared" si="204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/>
      </c>
      <c r="CP157" s="69" t="str">
        <f t="shared" si="213"/>
        <v/>
      </c>
      <c r="CQ157" s="216" t="str">
        <f t="shared" si="214"/>
        <v/>
      </c>
      <c r="CR157" s="217" t="str">
        <f t="shared" si="160"/>
        <v/>
      </c>
      <c r="CS157" s="150" t="str">
        <f t="shared" si="165"/>
        <v/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/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/>
      </c>
      <c r="DI157" s="49" t="str">
        <f t="shared" si="220"/>
        <v/>
      </c>
      <c r="DJ157" s="43" t="s">
        <v>0</v>
      </c>
      <c r="DK157" s="48" t="str">
        <f t="shared" si="221"/>
        <v/>
      </c>
      <c r="DL157" s="49" t="str">
        <f t="shared" si="222"/>
        <v/>
      </c>
      <c r="DM157" s="43" t="s">
        <v>0</v>
      </c>
      <c r="DN157" s="48" t="str">
        <f t="shared" si="223"/>
        <v/>
      </c>
      <c r="DO157" s="49" t="str">
        <f t="shared" si="224"/>
        <v/>
      </c>
      <c r="DP157" s="43" t="s">
        <v>0</v>
      </c>
      <c r="DQ157" s="54" t="str">
        <f t="shared" si="225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6"/>
        <v/>
      </c>
      <c r="DU157" s="69" t="str">
        <f t="shared" si="169"/>
        <v/>
      </c>
      <c r="DV157" s="69" t="str">
        <f t="shared" si="227"/>
        <v/>
      </c>
      <c r="DW157" s="69" t="str">
        <f t="shared" si="228"/>
        <v/>
      </c>
      <c r="DX157" s="62" t="str">
        <f t="shared" si="229"/>
        <v/>
      </c>
      <c r="DY157" s="43" t="s">
        <v>0</v>
      </c>
      <c r="DZ157" s="54" t="str">
        <f>IF(AN157="","",MAX(DZ$12:DZ156)+1)</f>
        <v/>
      </c>
      <c r="EA157" s="69" t="str">
        <f t="shared" si="230"/>
        <v/>
      </c>
      <c r="EB157" s="69" t="str">
        <f t="shared" si="231"/>
        <v/>
      </c>
      <c r="EC157" s="69" t="str">
        <f t="shared" si="232"/>
        <v/>
      </c>
      <c r="ED157" s="69" t="str">
        <f t="shared" si="233"/>
        <v/>
      </c>
      <c r="EE157" s="69" t="str">
        <f t="shared" si="170"/>
        <v/>
      </c>
      <c r="EF157" s="69" t="str">
        <f t="shared" si="234"/>
        <v/>
      </c>
      <c r="EG157" s="69" t="str">
        <f t="shared" si="235"/>
        <v/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/>
      </c>
      <c r="EM157" s="43" t="s">
        <v>0</v>
      </c>
      <c r="EN157" s="16" t="str">
        <f t="shared" si="172"/>
        <v/>
      </c>
      <c r="EO157" s="43" t="s">
        <v>0</v>
      </c>
      <c r="EP157" s="167" t="str">
        <f t="shared" si="239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3"/>
        <v/>
      </c>
      <c r="P158" s="43"/>
      <c r="Q158" s="48" t="str">
        <f t="shared" si="174"/>
        <v/>
      </c>
      <c r="R158" s="69" t="str">
        <f>IF(Q158="","",IF(COUNTIF(Q$12:Q157,Q158)=0,R157+1,R157))</f>
        <v/>
      </c>
      <c r="S158" s="69" t="str">
        <f t="shared" si="175"/>
        <v/>
      </c>
      <c r="T158" s="69" t="str">
        <f t="shared" si="176"/>
        <v/>
      </c>
      <c r="U158" s="62" t="str">
        <f t="shared" si="177"/>
        <v/>
      </c>
      <c r="V158" s="43" t="s">
        <v>0</v>
      </c>
      <c r="W158" s="209" t="str">
        <f t="shared" si="178"/>
        <v/>
      </c>
      <c r="X158" s="259" t="str">
        <f t="shared" si="179"/>
        <v/>
      </c>
      <c r="Y158" s="210" t="str">
        <f t="shared" si="161"/>
        <v/>
      </c>
      <c r="Z158" s="43" t="s">
        <v>0</v>
      </c>
      <c r="AA158" s="48" t="str">
        <f t="shared" si="180"/>
        <v/>
      </c>
      <c r="AB158" s="69" t="str">
        <f t="shared" si="181"/>
        <v/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/>
      </c>
      <c r="AK158" s="150" t="str">
        <f t="shared" si="185"/>
        <v/>
      </c>
      <c r="AL158" s="43"/>
      <c r="AM158" s="48" t="str">
        <f t="shared" si="186"/>
        <v/>
      </c>
      <c r="AN158" s="27" t="str">
        <f t="shared" si="187"/>
        <v/>
      </c>
      <c r="AO158" s="69" t="str">
        <f t="shared" si="188"/>
        <v/>
      </c>
      <c r="AP158" s="69" t="str">
        <f t="shared" si="189"/>
        <v/>
      </c>
      <c r="AQ158" s="27" t="str">
        <f t="shared" si="190"/>
        <v/>
      </c>
      <c r="AR158" s="62" t="str">
        <f t="shared" si="191"/>
        <v/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/>
      </c>
      <c r="BI158" s="27" t="str">
        <f t="shared" si="197"/>
        <v/>
      </c>
      <c r="BJ158" s="69" t="str">
        <f t="shared" si="198"/>
        <v/>
      </c>
      <c r="BK158" s="49" t="str">
        <f t="shared" si="199"/>
        <v/>
      </c>
      <c r="BL158" s="43" t="s">
        <v>0</v>
      </c>
      <c r="BM158" s="48" t="str">
        <f t="shared" si="200"/>
        <v/>
      </c>
      <c r="BN158" s="27" t="str">
        <f t="shared" si="201"/>
        <v/>
      </c>
      <c r="BO158" s="69" t="str">
        <f t="shared" si="202"/>
        <v/>
      </c>
      <c r="BP158" s="69" t="str">
        <f t="shared" si="163"/>
        <v/>
      </c>
      <c r="BQ158" s="27" t="str">
        <f t="shared" si="164"/>
        <v/>
      </c>
      <c r="BR158" s="27" t="str" cm="1">
        <f t="array" ref="BR158">IFERROR(""&amp;INDEX(regNatjecatelj_klub,DI158),"")</f>
        <v/>
      </c>
      <c r="BS158" s="82" t="str">
        <f t="shared" si="203"/>
        <v/>
      </c>
      <c r="BT158" s="62" t="str">
        <f t="shared" si="204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/>
      </c>
      <c r="CP158" s="69" t="str">
        <f t="shared" si="213"/>
        <v/>
      </c>
      <c r="CQ158" s="216" t="str">
        <f t="shared" si="214"/>
        <v/>
      </c>
      <c r="CR158" s="217" t="str">
        <f t="shared" si="160"/>
        <v/>
      </c>
      <c r="CS158" s="150" t="str">
        <f t="shared" si="165"/>
        <v/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/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/>
      </c>
      <c r="DI158" s="49" t="str">
        <f t="shared" si="220"/>
        <v/>
      </c>
      <c r="DJ158" s="43" t="s">
        <v>0</v>
      </c>
      <c r="DK158" s="48" t="str">
        <f t="shared" si="221"/>
        <v/>
      </c>
      <c r="DL158" s="49" t="str">
        <f t="shared" si="222"/>
        <v/>
      </c>
      <c r="DM158" s="43" t="s">
        <v>0</v>
      </c>
      <c r="DN158" s="48" t="str">
        <f t="shared" si="223"/>
        <v/>
      </c>
      <c r="DO158" s="49" t="str">
        <f t="shared" si="224"/>
        <v/>
      </c>
      <c r="DP158" s="43" t="s">
        <v>0</v>
      </c>
      <c r="DQ158" s="54" t="str">
        <f t="shared" si="225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6"/>
        <v/>
      </c>
      <c r="DU158" s="69" t="str">
        <f t="shared" si="169"/>
        <v/>
      </c>
      <c r="DV158" s="69" t="str">
        <f t="shared" si="227"/>
        <v/>
      </c>
      <c r="DW158" s="69" t="str">
        <f t="shared" si="228"/>
        <v/>
      </c>
      <c r="DX158" s="62" t="str">
        <f t="shared" si="229"/>
        <v/>
      </c>
      <c r="DY158" s="43" t="s">
        <v>0</v>
      </c>
      <c r="DZ158" s="54" t="str">
        <f>IF(AN158="","",MAX(DZ$12:DZ157)+1)</f>
        <v/>
      </c>
      <c r="EA158" s="69" t="str">
        <f t="shared" si="230"/>
        <v/>
      </c>
      <c r="EB158" s="69" t="str">
        <f t="shared" si="231"/>
        <v/>
      </c>
      <c r="EC158" s="69" t="str">
        <f t="shared" si="232"/>
        <v/>
      </c>
      <c r="ED158" s="69" t="str">
        <f t="shared" si="233"/>
        <v/>
      </c>
      <c r="EE158" s="69" t="str">
        <f t="shared" si="170"/>
        <v/>
      </c>
      <c r="EF158" s="69" t="str">
        <f t="shared" si="234"/>
        <v/>
      </c>
      <c r="EG158" s="69" t="str">
        <f t="shared" si="235"/>
        <v/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/>
      </c>
      <c r="EM158" s="43" t="s">
        <v>0</v>
      </c>
      <c r="EN158" s="16" t="str">
        <f t="shared" si="172"/>
        <v/>
      </c>
      <c r="EO158" s="43" t="s">
        <v>0</v>
      </c>
      <c r="EP158" s="167" t="str">
        <f t="shared" si="239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3"/>
        <v/>
      </c>
      <c r="P159" s="43"/>
      <c r="Q159" s="48" t="str">
        <f t="shared" si="174"/>
        <v/>
      </c>
      <c r="R159" s="69" t="str">
        <f>IF(Q159="","",IF(COUNTIF(Q$12:Q158,Q159)=0,R158+1,R158))</f>
        <v/>
      </c>
      <c r="S159" s="69" t="str">
        <f t="shared" si="175"/>
        <v/>
      </c>
      <c r="T159" s="69" t="str">
        <f t="shared" si="176"/>
        <v/>
      </c>
      <c r="U159" s="62" t="str">
        <f t="shared" si="177"/>
        <v/>
      </c>
      <c r="V159" s="43" t="s">
        <v>0</v>
      </c>
      <c r="W159" s="209" t="str">
        <f t="shared" si="178"/>
        <v/>
      </c>
      <c r="X159" s="259" t="str">
        <f t="shared" si="179"/>
        <v/>
      </c>
      <c r="Y159" s="210" t="str">
        <f t="shared" si="161"/>
        <v/>
      </c>
      <c r="Z159" s="43" t="s">
        <v>0</v>
      </c>
      <c r="AA159" s="48" t="str">
        <f t="shared" si="180"/>
        <v/>
      </c>
      <c r="AB159" s="69" t="str">
        <f t="shared" si="181"/>
        <v/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/>
      </c>
      <c r="AK159" s="150" t="str">
        <f t="shared" si="185"/>
        <v/>
      </c>
      <c r="AL159" s="43"/>
      <c r="AM159" s="48" t="str">
        <f t="shared" si="186"/>
        <v/>
      </c>
      <c r="AN159" s="27" t="str">
        <f t="shared" si="187"/>
        <v/>
      </c>
      <c r="AO159" s="69" t="str">
        <f t="shared" si="188"/>
        <v/>
      </c>
      <c r="AP159" s="69" t="str">
        <f t="shared" si="189"/>
        <v/>
      </c>
      <c r="AQ159" s="27" t="str">
        <f t="shared" si="190"/>
        <v/>
      </c>
      <c r="AR159" s="62" t="str">
        <f t="shared" si="191"/>
        <v/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/>
      </c>
      <c r="BI159" s="27" t="str">
        <f t="shared" si="197"/>
        <v/>
      </c>
      <c r="BJ159" s="69" t="str">
        <f t="shared" si="198"/>
        <v/>
      </c>
      <c r="BK159" s="49" t="str">
        <f t="shared" si="199"/>
        <v/>
      </c>
      <c r="BL159" s="43" t="s">
        <v>0</v>
      </c>
      <c r="BM159" s="48" t="str">
        <f t="shared" si="200"/>
        <v/>
      </c>
      <c r="BN159" s="27" t="str">
        <f t="shared" si="201"/>
        <v/>
      </c>
      <c r="BO159" s="69" t="str">
        <f t="shared" si="202"/>
        <v/>
      </c>
      <c r="BP159" s="69" t="str">
        <f t="shared" si="163"/>
        <v/>
      </c>
      <c r="BQ159" s="27" t="str">
        <f t="shared" si="164"/>
        <v/>
      </c>
      <c r="BR159" s="27" t="str" cm="1">
        <f t="array" ref="BR159">IFERROR(""&amp;INDEX(regNatjecatelj_klub,DI159),"")</f>
        <v/>
      </c>
      <c r="BS159" s="82" t="str">
        <f t="shared" si="203"/>
        <v/>
      </c>
      <c r="BT159" s="62" t="str">
        <f t="shared" si="204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/>
      </c>
      <c r="CP159" s="69" t="str">
        <f t="shared" si="213"/>
        <v/>
      </c>
      <c r="CQ159" s="216" t="str">
        <f t="shared" si="214"/>
        <v/>
      </c>
      <c r="CR159" s="217" t="str">
        <f t="shared" si="160"/>
        <v/>
      </c>
      <c r="CS159" s="150" t="str">
        <f t="shared" si="165"/>
        <v/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/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/>
      </c>
      <c r="DI159" s="49" t="str">
        <f t="shared" si="220"/>
        <v/>
      </c>
      <c r="DJ159" s="43" t="s">
        <v>0</v>
      </c>
      <c r="DK159" s="48" t="str">
        <f t="shared" si="221"/>
        <v/>
      </c>
      <c r="DL159" s="49" t="str">
        <f t="shared" si="222"/>
        <v/>
      </c>
      <c r="DM159" s="43" t="s">
        <v>0</v>
      </c>
      <c r="DN159" s="48" t="str">
        <f t="shared" si="223"/>
        <v/>
      </c>
      <c r="DO159" s="49" t="str">
        <f t="shared" si="224"/>
        <v/>
      </c>
      <c r="DP159" s="43" t="s">
        <v>0</v>
      </c>
      <c r="DQ159" s="54" t="str">
        <f t="shared" si="225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6"/>
        <v/>
      </c>
      <c r="DU159" s="69" t="str">
        <f t="shared" si="169"/>
        <v/>
      </c>
      <c r="DV159" s="69" t="str">
        <f t="shared" si="227"/>
        <v/>
      </c>
      <c r="DW159" s="69" t="str">
        <f t="shared" si="228"/>
        <v/>
      </c>
      <c r="DX159" s="62" t="str">
        <f t="shared" si="229"/>
        <v/>
      </c>
      <c r="DY159" s="43" t="s">
        <v>0</v>
      </c>
      <c r="DZ159" s="54" t="str">
        <f>IF(AN159="","",MAX(DZ$12:DZ158)+1)</f>
        <v/>
      </c>
      <c r="EA159" s="69" t="str">
        <f t="shared" si="230"/>
        <v/>
      </c>
      <c r="EB159" s="69" t="str">
        <f t="shared" si="231"/>
        <v/>
      </c>
      <c r="EC159" s="69" t="str">
        <f t="shared" si="232"/>
        <v/>
      </c>
      <c r="ED159" s="69" t="str">
        <f t="shared" si="233"/>
        <v/>
      </c>
      <c r="EE159" s="69" t="str">
        <f t="shared" si="170"/>
        <v/>
      </c>
      <c r="EF159" s="69" t="str">
        <f t="shared" si="234"/>
        <v/>
      </c>
      <c r="EG159" s="69" t="str">
        <f t="shared" si="235"/>
        <v/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/>
      </c>
      <c r="EM159" s="43" t="s">
        <v>0</v>
      </c>
      <c r="EN159" s="16" t="str">
        <f t="shared" si="172"/>
        <v/>
      </c>
      <c r="EO159" s="43" t="s">
        <v>0</v>
      </c>
      <c r="EP159" s="167" t="str">
        <f t="shared" si="239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3"/>
        <v/>
      </c>
      <c r="P160" s="43"/>
      <c r="Q160" s="48" t="str">
        <f t="shared" si="174"/>
        <v/>
      </c>
      <c r="R160" s="69" t="str">
        <f>IF(Q160="","",IF(COUNTIF(Q$12:Q159,Q160)=0,R159+1,R159))</f>
        <v/>
      </c>
      <c r="S160" s="69" t="str">
        <f t="shared" si="175"/>
        <v/>
      </c>
      <c r="T160" s="69" t="str">
        <f t="shared" si="176"/>
        <v/>
      </c>
      <c r="U160" s="62" t="str">
        <f t="shared" si="177"/>
        <v/>
      </c>
      <c r="V160" s="43" t="s">
        <v>0</v>
      </c>
      <c r="W160" s="209" t="str">
        <f t="shared" si="178"/>
        <v/>
      </c>
      <c r="X160" s="259" t="str">
        <f t="shared" si="179"/>
        <v/>
      </c>
      <c r="Y160" s="210" t="str">
        <f t="shared" si="161"/>
        <v/>
      </c>
      <c r="Z160" s="43" t="s">
        <v>0</v>
      </c>
      <c r="AA160" s="48" t="str">
        <f t="shared" si="180"/>
        <v/>
      </c>
      <c r="AB160" s="69" t="str">
        <f t="shared" si="181"/>
        <v/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/>
      </c>
      <c r="AK160" s="150" t="str">
        <f t="shared" si="185"/>
        <v/>
      </c>
      <c r="AL160" s="43"/>
      <c r="AM160" s="48" t="str">
        <f t="shared" si="186"/>
        <v/>
      </c>
      <c r="AN160" s="27" t="str">
        <f t="shared" si="187"/>
        <v/>
      </c>
      <c r="AO160" s="69" t="str">
        <f t="shared" si="188"/>
        <v/>
      </c>
      <c r="AP160" s="69" t="str">
        <f t="shared" si="189"/>
        <v/>
      </c>
      <c r="AQ160" s="27" t="str">
        <f t="shared" si="190"/>
        <v/>
      </c>
      <c r="AR160" s="62" t="str">
        <f t="shared" si="191"/>
        <v/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/>
      </c>
      <c r="BI160" s="27" t="str">
        <f t="shared" si="197"/>
        <v/>
      </c>
      <c r="BJ160" s="69" t="str">
        <f t="shared" si="198"/>
        <v/>
      </c>
      <c r="BK160" s="49" t="str">
        <f t="shared" si="199"/>
        <v/>
      </c>
      <c r="BL160" s="43" t="s">
        <v>0</v>
      </c>
      <c r="BM160" s="48" t="str">
        <f t="shared" si="200"/>
        <v/>
      </c>
      <c r="BN160" s="27" t="str">
        <f t="shared" si="201"/>
        <v/>
      </c>
      <c r="BO160" s="69" t="str">
        <f t="shared" si="202"/>
        <v/>
      </c>
      <c r="BP160" s="69" t="str">
        <f t="shared" si="163"/>
        <v/>
      </c>
      <c r="BQ160" s="27" t="str">
        <f t="shared" si="164"/>
        <v/>
      </c>
      <c r="BR160" s="27" t="str" cm="1">
        <f t="array" ref="BR160">IFERROR(""&amp;INDEX(regNatjecatelj_klub,DI160),"")</f>
        <v/>
      </c>
      <c r="BS160" s="82" t="str">
        <f t="shared" si="203"/>
        <v/>
      </c>
      <c r="BT160" s="62" t="str">
        <f t="shared" si="204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/>
      </c>
      <c r="CP160" s="69" t="str">
        <f t="shared" si="213"/>
        <v/>
      </c>
      <c r="CQ160" s="216" t="str">
        <f t="shared" si="214"/>
        <v/>
      </c>
      <c r="CR160" s="217" t="str">
        <f t="shared" si="160"/>
        <v/>
      </c>
      <c r="CS160" s="150" t="str">
        <f t="shared" si="165"/>
        <v/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/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/>
      </c>
      <c r="DI160" s="49" t="str">
        <f t="shared" si="220"/>
        <v/>
      </c>
      <c r="DJ160" s="43" t="s">
        <v>0</v>
      </c>
      <c r="DK160" s="48" t="str">
        <f t="shared" si="221"/>
        <v/>
      </c>
      <c r="DL160" s="49" t="str">
        <f t="shared" si="222"/>
        <v/>
      </c>
      <c r="DM160" s="43" t="s">
        <v>0</v>
      </c>
      <c r="DN160" s="48" t="str">
        <f t="shared" si="223"/>
        <v/>
      </c>
      <c r="DO160" s="49" t="str">
        <f t="shared" si="224"/>
        <v/>
      </c>
      <c r="DP160" s="43" t="s">
        <v>0</v>
      </c>
      <c r="DQ160" s="54" t="str">
        <f t="shared" si="225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6"/>
        <v/>
      </c>
      <c r="DU160" s="69" t="str">
        <f t="shared" si="169"/>
        <v/>
      </c>
      <c r="DV160" s="69" t="str">
        <f t="shared" si="227"/>
        <v/>
      </c>
      <c r="DW160" s="69" t="str">
        <f t="shared" si="228"/>
        <v/>
      </c>
      <c r="DX160" s="62" t="str">
        <f t="shared" si="229"/>
        <v/>
      </c>
      <c r="DY160" s="43" t="s">
        <v>0</v>
      </c>
      <c r="DZ160" s="54" t="str">
        <f>IF(AN160="","",MAX(DZ$12:DZ159)+1)</f>
        <v/>
      </c>
      <c r="EA160" s="69" t="str">
        <f t="shared" si="230"/>
        <v/>
      </c>
      <c r="EB160" s="69" t="str">
        <f t="shared" si="231"/>
        <v/>
      </c>
      <c r="EC160" s="69" t="str">
        <f t="shared" si="232"/>
        <v/>
      </c>
      <c r="ED160" s="69" t="str">
        <f t="shared" si="233"/>
        <v/>
      </c>
      <c r="EE160" s="69" t="str">
        <f t="shared" si="170"/>
        <v/>
      </c>
      <c r="EF160" s="69" t="str">
        <f t="shared" si="234"/>
        <v/>
      </c>
      <c r="EG160" s="69" t="str">
        <f t="shared" si="235"/>
        <v/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/>
      </c>
      <c r="EM160" s="43" t="s">
        <v>0</v>
      </c>
      <c r="EN160" s="16" t="str">
        <f t="shared" si="172"/>
        <v/>
      </c>
      <c r="EO160" s="43" t="s">
        <v>0</v>
      </c>
      <c r="EP160" s="167" t="str">
        <f t="shared" si="239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3"/>
        <v/>
      </c>
      <c r="P161" s="43"/>
      <c r="Q161" s="48" t="str">
        <f t="shared" si="174"/>
        <v/>
      </c>
      <c r="R161" s="69" t="str">
        <f>IF(Q161="","",IF(COUNTIF(Q$12:Q160,Q161)=0,R160+1,R160))</f>
        <v/>
      </c>
      <c r="S161" s="69" t="str">
        <f t="shared" si="175"/>
        <v/>
      </c>
      <c r="T161" s="69" t="str">
        <f t="shared" si="176"/>
        <v/>
      </c>
      <c r="U161" s="62" t="str">
        <f t="shared" si="177"/>
        <v/>
      </c>
      <c r="V161" s="43" t="s">
        <v>0</v>
      </c>
      <c r="W161" s="209" t="str">
        <f t="shared" si="178"/>
        <v/>
      </c>
      <c r="X161" s="259" t="str">
        <f t="shared" si="179"/>
        <v/>
      </c>
      <c r="Y161" s="210" t="str">
        <f t="shared" si="161"/>
        <v/>
      </c>
      <c r="Z161" s="43" t="s">
        <v>0</v>
      </c>
      <c r="AA161" s="48" t="str">
        <f t="shared" si="180"/>
        <v/>
      </c>
      <c r="AB161" s="69" t="str">
        <f t="shared" si="181"/>
        <v/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/>
      </c>
      <c r="AK161" s="150" t="str">
        <f t="shared" si="185"/>
        <v/>
      </c>
      <c r="AL161" s="43"/>
      <c r="AM161" s="48" t="str">
        <f t="shared" si="186"/>
        <v/>
      </c>
      <c r="AN161" s="27" t="str">
        <f t="shared" si="187"/>
        <v/>
      </c>
      <c r="AO161" s="69" t="str">
        <f t="shared" si="188"/>
        <v/>
      </c>
      <c r="AP161" s="69" t="str">
        <f t="shared" si="189"/>
        <v/>
      </c>
      <c r="AQ161" s="27" t="str">
        <f t="shared" si="190"/>
        <v/>
      </c>
      <c r="AR161" s="62" t="str">
        <f t="shared" si="191"/>
        <v/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/>
      </c>
      <c r="BI161" s="27" t="str">
        <f t="shared" si="197"/>
        <v/>
      </c>
      <c r="BJ161" s="69" t="str">
        <f t="shared" si="198"/>
        <v/>
      </c>
      <c r="BK161" s="49" t="str">
        <f t="shared" si="199"/>
        <v/>
      </c>
      <c r="BL161" s="43" t="s">
        <v>0</v>
      </c>
      <c r="BM161" s="48" t="str">
        <f t="shared" si="200"/>
        <v/>
      </c>
      <c r="BN161" s="27" t="str">
        <f t="shared" si="201"/>
        <v/>
      </c>
      <c r="BO161" s="69" t="str">
        <f t="shared" si="202"/>
        <v/>
      </c>
      <c r="BP161" s="69" t="str">
        <f t="shared" si="163"/>
        <v/>
      </c>
      <c r="BQ161" s="27" t="str">
        <f t="shared" si="164"/>
        <v/>
      </c>
      <c r="BR161" s="27" t="str" cm="1">
        <f t="array" ref="BR161">IFERROR(""&amp;INDEX(regNatjecatelj_klub,DI161),"")</f>
        <v/>
      </c>
      <c r="BS161" s="82" t="str">
        <f t="shared" si="203"/>
        <v/>
      </c>
      <c r="BT161" s="62" t="str">
        <f t="shared" si="204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/>
      </c>
      <c r="CP161" s="69" t="str">
        <f t="shared" si="213"/>
        <v/>
      </c>
      <c r="CQ161" s="216" t="str">
        <f t="shared" si="214"/>
        <v/>
      </c>
      <c r="CR161" s="217" t="str">
        <f t="shared" si="160"/>
        <v/>
      </c>
      <c r="CS161" s="150" t="str">
        <f t="shared" si="165"/>
        <v/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/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/>
      </c>
      <c r="DI161" s="49" t="str">
        <f t="shared" si="220"/>
        <v/>
      </c>
      <c r="DJ161" s="43" t="s">
        <v>0</v>
      </c>
      <c r="DK161" s="48" t="str">
        <f t="shared" si="221"/>
        <v/>
      </c>
      <c r="DL161" s="49" t="str">
        <f t="shared" si="222"/>
        <v/>
      </c>
      <c r="DM161" s="43" t="s">
        <v>0</v>
      </c>
      <c r="DN161" s="48" t="str">
        <f t="shared" si="223"/>
        <v/>
      </c>
      <c r="DO161" s="49" t="str">
        <f t="shared" si="224"/>
        <v/>
      </c>
      <c r="DP161" s="43" t="s">
        <v>0</v>
      </c>
      <c r="DQ161" s="54" t="str">
        <f t="shared" si="225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6"/>
        <v/>
      </c>
      <c r="DU161" s="69" t="str">
        <f t="shared" si="169"/>
        <v/>
      </c>
      <c r="DV161" s="69" t="str">
        <f t="shared" si="227"/>
        <v/>
      </c>
      <c r="DW161" s="69" t="str">
        <f t="shared" si="228"/>
        <v/>
      </c>
      <c r="DX161" s="62" t="str">
        <f t="shared" si="229"/>
        <v/>
      </c>
      <c r="DY161" s="43" t="s">
        <v>0</v>
      </c>
      <c r="DZ161" s="54" t="str">
        <f>IF(AN161="","",MAX(DZ$12:DZ160)+1)</f>
        <v/>
      </c>
      <c r="EA161" s="69" t="str">
        <f t="shared" si="230"/>
        <v/>
      </c>
      <c r="EB161" s="69" t="str">
        <f t="shared" si="231"/>
        <v/>
      </c>
      <c r="EC161" s="69" t="str">
        <f t="shared" si="232"/>
        <v/>
      </c>
      <c r="ED161" s="69" t="str">
        <f t="shared" si="233"/>
        <v/>
      </c>
      <c r="EE161" s="69" t="str">
        <f t="shared" si="170"/>
        <v/>
      </c>
      <c r="EF161" s="69" t="str">
        <f t="shared" si="234"/>
        <v/>
      </c>
      <c r="EG161" s="69" t="str">
        <f t="shared" si="235"/>
        <v/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/>
      </c>
      <c r="EM161" s="43" t="s">
        <v>0</v>
      </c>
      <c r="EN161" s="16" t="str">
        <f t="shared" si="172"/>
        <v/>
      </c>
      <c r="EO161" s="43" t="s">
        <v>0</v>
      </c>
      <c r="EP161" s="167" t="str">
        <f t="shared" si="239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3"/>
        <v/>
      </c>
      <c r="P162" s="43"/>
      <c r="Q162" s="48" t="str">
        <f t="shared" si="174"/>
        <v/>
      </c>
      <c r="R162" s="69" t="str">
        <f>IF(Q162="","",IF(COUNTIF(Q$12:Q161,Q162)=0,R161+1,R161))</f>
        <v/>
      </c>
      <c r="S162" s="69" t="str">
        <f t="shared" si="175"/>
        <v/>
      </c>
      <c r="T162" s="69" t="str">
        <f t="shared" si="176"/>
        <v/>
      </c>
      <c r="U162" s="62" t="str">
        <f t="shared" si="177"/>
        <v/>
      </c>
      <c r="V162" s="43" t="s">
        <v>0</v>
      </c>
      <c r="W162" s="209" t="str">
        <f t="shared" si="178"/>
        <v/>
      </c>
      <c r="X162" s="259" t="str">
        <f t="shared" si="179"/>
        <v/>
      </c>
      <c r="Y162" s="210" t="str">
        <f t="shared" si="161"/>
        <v/>
      </c>
      <c r="Z162" s="43" t="s">
        <v>0</v>
      </c>
      <c r="AA162" s="48" t="str">
        <f t="shared" si="180"/>
        <v/>
      </c>
      <c r="AB162" s="69" t="str">
        <f t="shared" si="181"/>
        <v/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/>
      </c>
      <c r="AK162" s="150" t="str">
        <f t="shared" si="185"/>
        <v/>
      </c>
      <c r="AL162" s="43"/>
      <c r="AM162" s="48" t="str">
        <f t="shared" si="186"/>
        <v/>
      </c>
      <c r="AN162" s="27" t="str">
        <f t="shared" si="187"/>
        <v/>
      </c>
      <c r="AO162" s="69" t="str">
        <f t="shared" si="188"/>
        <v/>
      </c>
      <c r="AP162" s="69" t="str">
        <f t="shared" si="189"/>
        <v/>
      </c>
      <c r="AQ162" s="27" t="str">
        <f t="shared" si="190"/>
        <v/>
      </c>
      <c r="AR162" s="62" t="str">
        <f t="shared" si="191"/>
        <v/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/>
      </c>
      <c r="BI162" s="27" t="str">
        <f t="shared" si="197"/>
        <v/>
      </c>
      <c r="BJ162" s="69" t="str">
        <f t="shared" si="198"/>
        <v/>
      </c>
      <c r="BK162" s="49" t="str">
        <f t="shared" si="199"/>
        <v/>
      </c>
      <c r="BL162" s="43" t="s">
        <v>0</v>
      </c>
      <c r="BM162" s="48" t="str">
        <f t="shared" si="200"/>
        <v/>
      </c>
      <c r="BN162" s="27" t="str">
        <f t="shared" si="201"/>
        <v/>
      </c>
      <c r="BO162" s="69" t="str">
        <f t="shared" si="202"/>
        <v/>
      </c>
      <c r="BP162" s="69" t="str">
        <f t="shared" si="163"/>
        <v/>
      </c>
      <c r="BQ162" s="27" t="str">
        <f t="shared" si="164"/>
        <v/>
      </c>
      <c r="BR162" s="27" t="str" cm="1">
        <f t="array" ref="BR162">IFERROR(""&amp;INDEX(regNatjecatelj_klub,DI162),"")</f>
        <v/>
      </c>
      <c r="BS162" s="82" t="str">
        <f t="shared" si="203"/>
        <v/>
      </c>
      <c r="BT162" s="62" t="str">
        <f t="shared" si="204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/>
      </c>
      <c r="CP162" s="69" t="str">
        <f t="shared" si="213"/>
        <v/>
      </c>
      <c r="CQ162" s="216" t="str">
        <f t="shared" si="214"/>
        <v/>
      </c>
      <c r="CR162" s="217" t="str">
        <f t="shared" si="160"/>
        <v/>
      </c>
      <c r="CS162" s="150" t="str">
        <f t="shared" si="165"/>
        <v/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/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69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70"/>
        <v/>
      </c>
      <c r="EF162" s="69" t="str">
        <f t="shared" si="234"/>
        <v/>
      </c>
      <c r="EG162" s="69" t="str">
        <f t="shared" si="235"/>
        <v/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2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3"/>
        <v/>
      </c>
      <c r="P163" s="43"/>
      <c r="Q163" s="48" t="str">
        <f t="shared" si="174"/>
        <v/>
      </c>
      <c r="R163" s="69" t="str">
        <f>IF(Q163="","",IF(COUNTIF(Q$12:Q162,Q163)=0,R162+1,R162))</f>
        <v/>
      </c>
      <c r="S163" s="69" t="str">
        <f t="shared" si="175"/>
        <v/>
      </c>
      <c r="T163" s="69" t="str">
        <f t="shared" si="176"/>
        <v/>
      </c>
      <c r="U163" s="62" t="str">
        <f t="shared" si="177"/>
        <v/>
      </c>
      <c r="V163" s="43" t="s">
        <v>0</v>
      </c>
      <c r="W163" s="209" t="str">
        <f t="shared" si="178"/>
        <v/>
      </c>
      <c r="X163" s="259" t="str">
        <f t="shared" si="179"/>
        <v/>
      </c>
      <c r="Y163" s="210" t="str">
        <f t="shared" si="161"/>
        <v/>
      </c>
      <c r="Z163" s="43" t="s">
        <v>0</v>
      </c>
      <c r="AA163" s="48" t="str">
        <f t="shared" si="180"/>
        <v/>
      </c>
      <c r="AB163" s="69" t="str">
        <f t="shared" si="181"/>
        <v/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/>
      </c>
      <c r="AK163" s="150" t="str">
        <f t="shared" si="185"/>
        <v/>
      </c>
      <c r="AL163" s="43"/>
      <c r="AM163" s="48" t="str">
        <f t="shared" si="186"/>
        <v/>
      </c>
      <c r="AN163" s="27" t="str">
        <f t="shared" si="187"/>
        <v/>
      </c>
      <c r="AO163" s="69" t="str">
        <f t="shared" si="188"/>
        <v/>
      </c>
      <c r="AP163" s="69" t="str">
        <f t="shared" si="189"/>
        <v/>
      </c>
      <c r="AQ163" s="27" t="str">
        <f t="shared" si="190"/>
        <v/>
      </c>
      <c r="AR163" s="62" t="str">
        <f t="shared" si="191"/>
        <v/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/>
      </c>
      <c r="BI163" s="27" t="str">
        <f t="shared" si="197"/>
        <v/>
      </c>
      <c r="BJ163" s="69" t="str">
        <f t="shared" si="198"/>
        <v/>
      </c>
      <c r="BK163" s="49" t="str">
        <f t="shared" si="199"/>
        <v/>
      </c>
      <c r="BL163" s="43" t="s">
        <v>0</v>
      </c>
      <c r="BM163" s="48" t="str">
        <f t="shared" si="200"/>
        <v/>
      </c>
      <c r="BN163" s="27" t="str">
        <f t="shared" si="201"/>
        <v/>
      </c>
      <c r="BO163" s="69" t="str">
        <f t="shared" si="202"/>
        <v/>
      </c>
      <c r="BP163" s="69" t="str">
        <f t="shared" si="163"/>
        <v/>
      </c>
      <c r="BQ163" s="27" t="str">
        <f t="shared" si="164"/>
        <v/>
      </c>
      <c r="BR163" s="27" t="str" cm="1">
        <f t="array" ref="BR163">IFERROR(""&amp;INDEX(regNatjecatelj_klub,DI163),"")</f>
        <v/>
      </c>
      <c r="BS163" s="82" t="str">
        <f t="shared" si="203"/>
        <v/>
      </c>
      <c r="BT163" s="62" t="str">
        <f t="shared" si="204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/>
      </c>
      <c r="CP163" s="69" t="str">
        <f t="shared" si="213"/>
        <v/>
      </c>
      <c r="CQ163" s="216" t="str">
        <f t="shared" si="214"/>
        <v/>
      </c>
      <c r="CR163" s="217" t="str">
        <f t="shared" si="160"/>
        <v/>
      </c>
      <c r="CS163" s="150" t="str">
        <f t="shared" si="165"/>
        <v/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/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/>
      </c>
      <c r="DI163" s="49" t="str">
        <f t="shared" si="220"/>
        <v/>
      </c>
      <c r="DJ163" s="43" t="s">
        <v>0</v>
      </c>
      <c r="DK163" s="48" t="str">
        <f t="shared" si="221"/>
        <v/>
      </c>
      <c r="DL163" s="49" t="str">
        <f t="shared" si="222"/>
        <v/>
      </c>
      <c r="DM163" s="43" t="s">
        <v>0</v>
      </c>
      <c r="DN163" s="48" t="str">
        <f t="shared" si="223"/>
        <v/>
      </c>
      <c r="DO163" s="49" t="str">
        <f t="shared" si="224"/>
        <v/>
      </c>
      <c r="DP163" s="43" t="s">
        <v>0</v>
      </c>
      <c r="DQ163" s="54" t="str">
        <f t="shared" si="225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6"/>
        <v/>
      </c>
      <c r="DU163" s="69" t="str">
        <f t="shared" si="169"/>
        <v/>
      </c>
      <c r="DV163" s="69" t="str">
        <f t="shared" si="227"/>
        <v/>
      </c>
      <c r="DW163" s="69" t="str">
        <f t="shared" si="228"/>
        <v/>
      </c>
      <c r="DX163" s="62" t="str">
        <f t="shared" si="229"/>
        <v/>
      </c>
      <c r="DY163" s="43" t="s">
        <v>0</v>
      </c>
      <c r="DZ163" s="54" t="str">
        <f>IF(AN163="","",MAX(DZ$12:DZ162)+1)</f>
        <v/>
      </c>
      <c r="EA163" s="69" t="str">
        <f t="shared" si="230"/>
        <v/>
      </c>
      <c r="EB163" s="69" t="str">
        <f t="shared" si="231"/>
        <v/>
      </c>
      <c r="EC163" s="69" t="str">
        <f t="shared" si="232"/>
        <v/>
      </c>
      <c r="ED163" s="69" t="str">
        <f t="shared" si="233"/>
        <v/>
      </c>
      <c r="EE163" s="69" t="str">
        <f t="shared" si="170"/>
        <v/>
      </c>
      <c r="EF163" s="69" t="str">
        <f t="shared" si="234"/>
        <v/>
      </c>
      <c r="EG163" s="69" t="str">
        <f t="shared" si="235"/>
        <v/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/>
      </c>
      <c r="EM163" s="43" t="s">
        <v>0</v>
      </c>
      <c r="EN163" s="16" t="str">
        <f t="shared" si="172"/>
        <v/>
      </c>
      <c r="EO163" s="43" t="s">
        <v>0</v>
      </c>
      <c r="EP163" s="167" t="str">
        <f t="shared" si="239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3"/>
        <v/>
      </c>
      <c r="P164" s="43"/>
      <c r="Q164" s="48" t="str">
        <f t="shared" si="174"/>
        <v/>
      </c>
      <c r="R164" s="69" t="str">
        <f>IF(Q164="","",IF(COUNTIF(Q$12:Q163,Q164)=0,R163+1,R163))</f>
        <v/>
      </c>
      <c r="S164" s="69" t="str">
        <f t="shared" si="175"/>
        <v/>
      </c>
      <c r="T164" s="69" t="str">
        <f t="shared" si="176"/>
        <v/>
      </c>
      <c r="U164" s="62" t="str">
        <f t="shared" si="177"/>
        <v/>
      </c>
      <c r="V164" s="43" t="s">
        <v>0</v>
      </c>
      <c r="W164" s="209" t="str">
        <f t="shared" si="178"/>
        <v/>
      </c>
      <c r="X164" s="259" t="str">
        <f t="shared" si="179"/>
        <v/>
      </c>
      <c r="Y164" s="210" t="str">
        <f t="shared" si="161"/>
        <v/>
      </c>
      <c r="Z164" s="43" t="s">
        <v>0</v>
      </c>
      <c r="AA164" s="48" t="str">
        <f t="shared" si="180"/>
        <v/>
      </c>
      <c r="AB164" s="69" t="str">
        <f t="shared" si="181"/>
        <v/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/>
      </c>
      <c r="AK164" s="150" t="str">
        <f t="shared" si="185"/>
        <v/>
      </c>
      <c r="AL164" s="43"/>
      <c r="AM164" s="48" t="str">
        <f t="shared" si="186"/>
        <v/>
      </c>
      <c r="AN164" s="27" t="str">
        <f t="shared" si="187"/>
        <v/>
      </c>
      <c r="AO164" s="69" t="str">
        <f t="shared" si="188"/>
        <v/>
      </c>
      <c r="AP164" s="69" t="str">
        <f t="shared" si="189"/>
        <v/>
      </c>
      <c r="AQ164" s="27" t="str">
        <f t="shared" si="190"/>
        <v/>
      </c>
      <c r="AR164" s="62" t="str">
        <f t="shared" si="191"/>
        <v/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/>
      </c>
      <c r="BI164" s="27" t="str">
        <f t="shared" si="197"/>
        <v/>
      </c>
      <c r="BJ164" s="69" t="str">
        <f t="shared" si="198"/>
        <v/>
      </c>
      <c r="BK164" s="49" t="str">
        <f t="shared" si="199"/>
        <v/>
      </c>
      <c r="BL164" s="43" t="s">
        <v>0</v>
      </c>
      <c r="BM164" s="48" t="str">
        <f t="shared" si="200"/>
        <v/>
      </c>
      <c r="BN164" s="27" t="str">
        <f t="shared" si="201"/>
        <v/>
      </c>
      <c r="BO164" s="69" t="str">
        <f t="shared" si="202"/>
        <v/>
      </c>
      <c r="BP164" s="69" t="str">
        <f t="shared" si="163"/>
        <v/>
      </c>
      <c r="BQ164" s="27" t="str">
        <f t="shared" si="164"/>
        <v/>
      </c>
      <c r="BR164" s="27" t="str" cm="1">
        <f t="array" ref="BR164">IFERROR(""&amp;INDEX(regNatjecatelj_klub,DI164),"")</f>
        <v/>
      </c>
      <c r="BS164" s="82" t="str">
        <f t="shared" si="203"/>
        <v/>
      </c>
      <c r="BT164" s="62" t="str">
        <f t="shared" si="204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/>
      </c>
      <c r="CP164" s="69" t="str">
        <f t="shared" si="213"/>
        <v/>
      </c>
      <c r="CQ164" s="216" t="str">
        <f t="shared" si="214"/>
        <v/>
      </c>
      <c r="CR164" s="217" t="str">
        <f t="shared" si="160"/>
        <v/>
      </c>
      <c r="CS164" s="150" t="str">
        <f t="shared" si="165"/>
        <v/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/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/>
      </c>
      <c r="DI164" s="49" t="str">
        <f t="shared" si="220"/>
        <v/>
      </c>
      <c r="DJ164" s="43" t="s">
        <v>0</v>
      </c>
      <c r="DK164" s="48" t="str">
        <f t="shared" si="221"/>
        <v/>
      </c>
      <c r="DL164" s="49" t="str">
        <f t="shared" si="222"/>
        <v/>
      </c>
      <c r="DM164" s="43" t="s">
        <v>0</v>
      </c>
      <c r="DN164" s="48" t="str">
        <f t="shared" si="223"/>
        <v/>
      </c>
      <c r="DO164" s="49" t="str">
        <f t="shared" si="224"/>
        <v/>
      </c>
      <c r="DP164" s="43" t="s">
        <v>0</v>
      </c>
      <c r="DQ164" s="54" t="str">
        <f t="shared" si="225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6"/>
        <v/>
      </c>
      <c r="DU164" s="69" t="str">
        <f t="shared" si="169"/>
        <v/>
      </c>
      <c r="DV164" s="69" t="str">
        <f t="shared" si="227"/>
        <v/>
      </c>
      <c r="DW164" s="69" t="str">
        <f t="shared" si="228"/>
        <v/>
      </c>
      <c r="DX164" s="62" t="str">
        <f t="shared" si="229"/>
        <v/>
      </c>
      <c r="DY164" s="43" t="s">
        <v>0</v>
      </c>
      <c r="DZ164" s="54" t="str">
        <f>IF(AN164="","",MAX(DZ$12:DZ163)+1)</f>
        <v/>
      </c>
      <c r="EA164" s="69" t="str">
        <f t="shared" si="230"/>
        <v/>
      </c>
      <c r="EB164" s="69" t="str">
        <f t="shared" si="231"/>
        <v/>
      </c>
      <c r="EC164" s="69" t="str">
        <f t="shared" si="232"/>
        <v/>
      </c>
      <c r="ED164" s="69" t="str">
        <f t="shared" si="233"/>
        <v/>
      </c>
      <c r="EE164" s="69" t="str">
        <f t="shared" si="170"/>
        <v/>
      </c>
      <c r="EF164" s="69" t="str">
        <f t="shared" si="234"/>
        <v/>
      </c>
      <c r="EG164" s="69" t="str">
        <f t="shared" si="235"/>
        <v/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/>
      </c>
      <c r="EM164" s="43" t="s">
        <v>0</v>
      </c>
      <c r="EN164" s="16" t="str">
        <f t="shared" si="172"/>
        <v/>
      </c>
      <c r="EO164" s="43" t="s">
        <v>0</v>
      </c>
      <c r="EP164" s="167" t="str">
        <f t="shared" si="239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3"/>
        <v/>
      </c>
      <c r="P165" s="43"/>
      <c r="Q165" s="48" t="str">
        <f t="shared" si="174"/>
        <v/>
      </c>
      <c r="R165" s="69" t="str">
        <f>IF(Q165="","",IF(COUNTIF(Q$12:Q164,Q165)=0,R164+1,R164))</f>
        <v/>
      </c>
      <c r="S165" s="69" t="str">
        <f t="shared" si="175"/>
        <v/>
      </c>
      <c r="T165" s="69" t="str">
        <f t="shared" si="176"/>
        <v/>
      </c>
      <c r="U165" s="62" t="str">
        <f t="shared" si="177"/>
        <v/>
      </c>
      <c r="V165" s="43" t="s">
        <v>0</v>
      </c>
      <c r="W165" s="209" t="str">
        <f t="shared" si="178"/>
        <v/>
      </c>
      <c r="X165" s="259" t="str">
        <f t="shared" si="179"/>
        <v/>
      </c>
      <c r="Y165" s="210" t="str">
        <f t="shared" si="161"/>
        <v/>
      </c>
      <c r="Z165" s="43" t="s">
        <v>0</v>
      </c>
      <c r="AA165" s="48" t="str">
        <f t="shared" si="180"/>
        <v/>
      </c>
      <c r="AB165" s="69" t="str">
        <f t="shared" si="181"/>
        <v/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/>
      </c>
      <c r="AK165" s="150" t="str">
        <f t="shared" si="185"/>
        <v/>
      </c>
      <c r="AL165" s="43"/>
      <c r="AM165" s="48" t="str">
        <f t="shared" si="186"/>
        <v/>
      </c>
      <c r="AN165" s="27" t="str">
        <f t="shared" si="187"/>
        <v/>
      </c>
      <c r="AO165" s="69" t="str">
        <f t="shared" si="188"/>
        <v/>
      </c>
      <c r="AP165" s="69" t="str">
        <f t="shared" si="189"/>
        <v/>
      </c>
      <c r="AQ165" s="27" t="str">
        <f t="shared" si="190"/>
        <v/>
      </c>
      <c r="AR165" s="62" t="str">
        <f t="shared" si="191"/>
        <v/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/>
      </c>
      <c r="BI165" s="27" t="str">
        <f t="shared" si="197"/>
        <v/>
      </c>
      <c r="BJ165" s="69" t="str">
        <f t="shared" si="198"/>
        <v/>
      </c>
      <c r="BK165" s="49" t="str">
        <f t="shared" si="199"/>
        <v/>
      </c>
      <c r="BL165" s="43" t="s">
        <v>0</v>
      </c>
      <c r="BM165" s="48" t="str">
        <f t="shared" si="200"/>
        <v/>
      </c>
      <c r="BN165" s="27" t="str">
        <f t="shared" si="201"/>
        <v/>
      </c>
      <c r="BO165" s="69" t="str">
        <f t="shared" si="202"/>
        <v/>
      </c>
      <c r="BP165" s="69" t="str">
        <f t="shared" si="163"/>
        <v/>
      </c>
      <c r="BQ165" s="27" t="str">
        <f t="shared" si="164"/>
        <v/>
      </c>
      <c r="BR165" s="27" t="str" cm="1">
        <f t="array" ref="BR165">IFERROR(""&amp;INDEX(regNatjecatelj_klub,DI165),"")</f>
        <v/>
      </c>
      <c r="BS165" s="82" t="str">
        <f t="shared" si="203"/>
        <v/>
      </c>
      <c r="BT165" s="62" t="str">
        <f t="shared" si="204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/>
      </c>
      <c r="CP165" s="69" t="str">
        <f t="shared" si="213"/>
        <v/>
      </c>
      <c r="CQ165" s="216" t="str">
        <f t="shared" si="214"/>
        <v/>
      </c>
      <c r="CR165" s="217" t="str">
        <f t="shared" si="160"/>
        <v/>
      </c>
      <c r="CS165" s="150" t="str">
        <f t="shared" si="165"/>
        <v/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/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69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70"/>
        <v/>
      </c>
      <c r="EF165" s="69" t="str">
        <f t="shared" si="234"/>
        <v/>
      </c>
      <c r="EG165" s="69" t="str">
        <f t="shared" si="235"/>
        <v/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2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3"/>
        <v/>
      </c>
      <c r="P166" s="43"/>
      <c r="Q166" s="48" t="str">
        <f t="shared" si="174"/>
        <v/>
      </c>
      <c r="R166" s="69" t="str">
        <f>IF(Q166="","",IF(COUNTIF(Q$12:Q165,Q166)=0,R165+1,R165))</f>
        <v/>
      </c>
      <c r="S166" s="69" t="str">
        <f t="shared" si="175"/>
        <v/>
      </c>
      <c r="T166" s="69" t="str">
        <f t="shared" si="176"/>
        <v/>
      </c>
      <c r="U166" s="62" t="str">
        <f t="shared" si="177"/>
        <v/>
      </c>
      <c r="V166" s="43" t="s">
        <v>0</v>
      </c>
      <c r="W166" s="209" t="str">
        <f t="shared" si="178"/>
        <v/>
      </c>
      <c r="X166" s="259" t="str">
        <f t="shared" si="179"/>
        <v/>
      </c>
      <c r="Y166" s="210" t="str">
        <f t="shared" si="161"/>
        <v/>
      </c>
      <c r="Z166" s="43" t="s">
        <v>0</v>
      </c>
      <c r="AA166" s="48" t="str">
        <f t="shared" si="180"/>
        <v/>
      </c>
      <c r="AB166" s="69" t="str">
        <f t="shared" si="181"/>
        <v/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/>
      </c>
      <c r="AK166" s="150" t="str">
        <f t="shared" si="185"/>
        <v/>
      </c>
      <c r="AL166" s="43"/>
      <c r="AM166" s="48" t="str">
        <f t="shared" si="186"/>
        <v/>
      </c>
      <c r="AN166" s="27" t="str">
        <f t="shared" si="187"/>
        <v/>
      </c>
      <c r="AO166" s="69" t="str">
        <f t="shared" si="188"/>
        <v/>
      </c>
      <c r="AP166" s="69" t="str">
        <f t="shared" si="189"/>
        <v/>
      </c>
      <c r="AQ166" s="27" t="str">
        <f t="shared" si="190"/>
        <v/>
      </c>
      <c r="AR166" s="62" t="str">
        <f t="shared" si="191"/>
        <v/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/>
      </c>
      <c r="BI166" s="27" t="str">
        <f t="shared" si="197"/>
        <v/>
      </c>
      <c r="BJ166" s="69" t="str">
        <f t="shared" si="198"/>
        <v/>
      </c>
      <c r="BK166" s="49" t="str">
        <f t="shared" si="199"/>
        <v/>
      </c>
      <c r="BL166" s="43" t="s">
        <v>0</v>
      </c>
      <c r="BM166" s="48" t="str">
        <f t="shared" si="200"/>
        <v/>
      </c>
      <c r="BN166" s="27" t="str">
        <f t="shared" si="201"/>
        <v/>
      </c>
      <c r="BO166" s="69" t="str">
        <f t="shared" si="202"/>
        <v/>
      </c>
      <c r="BP166" s="69" t="str">
        <f t="shared" si="163"/>
        <v/>
      </c>
      <c r="BQ166" s="27" t="str">
        <f t="shared" si="164"/>
        <v/>
      </c>
      <c r="BR166" s="27" t="str" cm="1">
        <f t="array" ref="BR166">IFERROR(""&amp;INDEX(regNatjecatelj_klub,DI166),"")</f>
        <v/>
      </c>
      <c r="BS166" s="82" t="str">
        <f t="shared" si="203"/>
        <v/>
      </c>
      <c r="BT166" s="62" t="str">
        <f t="shared" si="204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/>
      </c>
      <c r="CP166" s="69" t="str">
        <f t="shared" si="213"/>
        <v/>
      </c>
      <c r="CQ166" s="216" t="str">
        <f t="shared" si="214"/>
        <v/>
      </c>
      <c r="CR166" s="217" t="str">
        <f t="shared" si="160"/>
        <v/>
      </c>
      <c r="CS166" s="150" t="str">
        <f t="shared" si="165"/>
        <v/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/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/>
      </c>
      <c r="DI166" s="49" t="str">
        <f t="shared" si="220"/>
        <v/>
      </c>
      <c r="DJ166" s="43" t="s">
        <v>0</v>
      </c>
      <c r="DK166" s="48" t="str">
        <f t="shared" si="221"/>
        <v/>
      </c>
      <c r="DL166" s="49" t="str">
        <f t="shared" si="222"/>
        <v/>
      </c>
      <c r="DM166" s="43" t="s">
        <v>0</v>
      </c>
      <c r="DN166" s="48" t="str">
        <f t="shared" si="223"/>
        <v/>
      </c>
      <c r="DO166" s="49" t="str">
        <f t="shared" si="224"/>
        <v/>
      </c>
      <c r="DP166" s="43" t="s">
        <v>0</v>
      </c>
      <c r="DQ166" s="54" t="str">
        <f t="shared" si="225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6"/>
        <v/>
      </c>
      <c r="DU166" s="69" t="str">
        <f t="shared" si="169"/>
        <v/>
      </c>
      <c r="DV166" s="69" t="str">
        <f t="shared" si="227"/>
        <v/>
      </c>
      <c r="DW166" s="69" t="str">
        <f t="shared" si="228"/>
        <v/>
      </c>
      <c r="DX166" s="62" t="str">
        <f t="shared" si="229"/>
        <v/>
      </c>
      <c r="DY166" s="43" t="s">
        <v>0</v>
      </c>
      <c r="DZ166" s="54" t="str">
        <f>IF(AN166="","",MAX(DZ$12:DZ165)+1)</f>
        <v/>
      </c>
      <c r="EA166" s="69" t="str">
        <f t="shared" si="230"/>
        <v/>
      </c>
      <c r="EB166" s="69" t="str">
        <f t="shared" si="231"/>
        <v/>
      </c>
      <c r="EC166" s="69" t="str">
        <f t="shared" si="232"/>
        <v/>
      </c>
      <c r="ED166" s="69" t="str">
        <f t="shared" si="233"/>
        <v/>
      </c>
      <c r="EE166" s="69" t="str">
        <f t="shared" si="170"/>
        <v/>
      </c>
      <c r="EF166" s="69" t="str">
        <f t="shared" si="234"/>
        <v/>
      </c>
      <c r="EG166" s="69" t="str">
        <f t="shared" si="235"/>
        <v/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/>
      </c>
      <c r="EM166" s="43" t="s">
        <v>0</v>
      </c>
      <c r="EN166" s="16" t="str">
        <f t="shared" si="172"/>
        <v/>
      </c>
      <c r="EO166" s="43" t="s">
        <v>0</v>
      </c>
      <c r="EP166" s="167" t="str">
        <f t="shared" si="239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3"/>
        <v/>
      </c>
      <c r="P167" s="43"/>
      <c r="Q167" s="48" t="str">
        <f t="shared" si="174"/>
        <v/>
      </c>
      <c r="R167" s="69" t="str">
        <f>IF(Q167="","",IF(COUNTIF(Q$12:Q166,Q167)=0,R166+1,R166))</f>
        <v/>
      </c>
      <c r="S167" s="69" t="str">
        <f t="shared" si="175"/>
        <v/>
      </c>
      <c r="T167" s="69" t="str">
        <f t="shared" si="176"/>
        <v/>
      </c>
      <c r="U167" s="62" t="str">
        <f t="shared" si="177"/>
        <v/>
      </c>
      <c r="V167" s="43" t="s">
        <v>0</v>
      </c>
      <c r="W167" s="209" t="str">
        <f t="shared" si="178"/>
        <v/>
      </c>
      <c r="X167" s="259" t="str">
        <f t="shared" si="179"/>
        <v/>
      </c>
      <c r="Y167" s="210" t="str">
        <f t="shared" si="161"/>
        <v/>
      </c>
      <c r="Z167" s="43" t="s">
        <v>0</v>
      </c>
      <c r="AA167" s="48" t="str">
        <f t="shared" si="180"/>
        <v/>
      </c>
      <c r="AB167" s="69" t="str">
        <f t="shared" si="181"/>
        <v/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/>
      </c>
      <c r="AK167" s="150" t="str">
        <f t="shared" si="185"/>
        <v/>
      </c>
      <c r="AL167" s="43"/>
      <c r="AM167" s="48" t="str">
        <f t="shared" si="186"/>
        <v/>
      </c>
      <c r="AN167" s="27" t="str">
        <f t="shared" si="187"/>
        <v/>
      </c>
      <c r="AO167" s="69" t="str">
        <f t="shared" si="188"/>
        <v/>
      </c>
      <c r="AP167" s="69" t="str">
        <f t="shared" si="189"/>
        <v/>
      </c>
      <c r="AQ167" s="27" t="str">
        <f t="shared" si="190"/>
        <v/>
      </c>
      <c r="AR167" s="62" t="str">
        <f t="shared" si="191"/>
        <v/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/>
      </c>
      <c r="BI167" s="27" t="str">
        <f t="shared" si="197"/>
        <v/>
      </c>
      <c r="BJ167" s="69" t="str">
        <f t="shared" si="198"/>
        <v/>
      </c>
      <c r="BK167" s="49" t="str">
        <f t="shared" si="199"/>
        <v/>
      </c>
      <c r="BL167" s="43" t="s">
        <v>0</v>
      </c>
      <c r="BM167" s="48" t="str">
        <f t="shared" si="200"/>
        <v/>
      </c>
      <c r="BN167" s="27" t="str">
        <f t="shared" si="201"/>
        <v/>
      </c>
      <c r="BO167" s="69" t="str">
        <f t="shared" si="202"/>
        <v/>
      </c>
      <c r="BP167" s="69" t="str">
        <f t="shared" si="163"/>
        <v/>
      </c>
      <c r="BQ167" s="27" t="str">
        <f t="shared" si="164"/>
        <v/>
      </c>
      <c r="BR167" s="27" t="str" cm="1">
        <f t="array" ref="BR167">IFERROR(""&amp;INDEX(regNatjecatelj_klub,DI167),"")</f>
        <v/>
      </c>
      <c r="BS167" s="82" t="str">
        <f t="shared" si="203"/>
        <v/>
      </c>
      <c r="BT167" s="62" t="str">
        <f t="shared" si="204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/>
      </c>
      <c r="CP167" s="69" t="str">
        <f t="shared" si="213"/>
        <v/>
      </c>
      <c r="CQ167" s="216" t="str">
        <f t="shared" si="214"/>
        <v/>
      </c>
      <c r="CR167" s="217" t="str">
        <f t="shared" si="160"/>
        <v/>
      </c>
      <c r="CS167" s="150" t="str">
        <f t="shared" si="165"/>
        <v/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/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/>
      </c>
      <c r="DI167" s="49" t="str">
        <f t="shared" si="220"/>
        <v/>
      </c>
      <c r="DJ167" s="43" t="s">
        <v>0</v>
      </c>
      <c r="DK167" s="48" t="str">
        <f t="shared" si="221"/>
        <v/>
      </c>
      <c r="DL167" s="49" t="str">
        <f t="shared" si="222"/>
        <v/>
      </c>
      <c r="DM167" s="43" t="s">
        <v>0</v>
      </c>
      <c r="DN167" s="48" t="str">
        <f t="shared" si="223"/>
        <v/>
      </c>
      <c r="DO167" s="49" t="str">
        <f t="shared" si="224"/>
        <v/>
      </c>
      <c r="DP167" s="43" t="s">
        <v>0</v>
      </c>
      <c r="DQ167" s="54" t="str">
        <f t="shared" si="225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6"/>
        <v/>
      </c>
      <c r="DU167" s="69" t="str">
        <f t="shared" si="169"/>
        <v/>
      </c>
      <c r="DV167" s="69" t="str">
        <f t="shared" si="227"/>
        <v/>
      </c>
      <c r="DW167" s="69" t="str">
        <f t="shared" si="228"/>
        <v/>
      </c>
      <c r="DX167" s="62" t="str">
        <f t="shared" si="229"/>
        <v/>
      </c>
      <c r="DY167" s="43" t="s">
        <v>0</v>
      </c>
      <c r="DZ167" s="54" t="str">
        <f>IF(AN167="","",MAX(DZ$12:DZ166)+1)</f>
        <v/>
      </c>
      <c r="EA167" s="69" t="str">
        <f t="shared" si="230"/>
        <v/>
      </c>
      <c r="EB167" s="69" t="str">
        <f t="shared" si="231"/>
        <v/>
      </c>
      <c r="EC167" s="69" t="str">
        <f t="shared" si="232"/>
        <v/>
      </c>
      <c r="ED167" s="69" t="str">
        <f t="shared" si="233"/>
        <v/>
      </c>
      <c r="EE167" s="69" t="str">
        <f t="shared" si="170"/>
        <v/>
      </c>
      <c r="EF167" s="69" t="str">
        <f t="shared" si="234"/>
        <v/>
      </c>
      <c r="EG167" s="69" t="str">
        <f t="shared" si="235"/>
        <v/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/>
      </c>
      <c r="EM167" s="43" t="s">
        <v>0</v>
      </c>
      <c r="EN167" s="16" t="str">
        <f t="shared" si="172"/>
        <v/>
      </c>
      <c r="EO167" s="43" t="s">
        <v>0</v>
      </c>
      <c r="EP167" s="167" t="str">
        <f t="shared" si="239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3"/>
        <v/>
      </c>
      <c r="P168" s="43"/>
      <c r="Q168" s="48" t="str">
        <f t="shared" si="174"/>
        <v/>
      </c>
      <c r="R168" s="69" t="str">
        <f>IF(Q168="","",IF(COUNTIF(Q$12:Q167,Q168)=0,R167+1,R167))</f>
        <v/>
      </c>
      <c r="S168" s="69" t="str">
        <f t="shared" si="175"/>
        <v/>
      </c>
      <c r="T168" s="69" t="str">
        <f t="shared" si="176"/>
        <v/>
      </c>
      <c r="U168" s="62" t="str">
        <f t="shared" si="177"/>
        <v/>
      </c>
      <c r="V168" s="43" t="s">
        <v>0</v>
      </c>
      <c r="W168" s="209" t="str">
        <f t="shared" si="178"/>
        <v/>
      </c>
      <c r="X168" s="259" t="str">
        <f t="shared" si="179"/>
        <v/>
      </c>
      <c r="Y168" s="210" t="str">
        <f t="shared" si="161"/>
        <v/>
      </c>
      <c r="Z168" s="43" t="s">
        <v>0</v>
      </c>
      <c r="AA168" s="48" t="str">
        <f t="shared" si="180"/>
        <v/>
      </c>
      <c r="AB168" s="69" t="str">
        <f t="shared" si="181"/>
        <v/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/>
      </c>
      <c r="AK168" s="150" t="str">
        <f t="shared" si="185"/>
        <v/>
      </c>
      <c r="AL168" s="43"/>
      <c r="AM168" s="48" t="str">
        <f t="shared" si="186"/>
        <v/>
      </c>
      <c r="AN168" s="27" t="str">
        <f t="shared" si="187"/>
        <v/>
      </c>
      <c r="AO168" s="69" t="str">
        <f t="shared" si="188"/>
        <v/>
      </c>
      <c r="AP168" s="69" t="str">
        <f t="shared" si="189"/>
        <v/>
      </c>
      <c r="AQ168" s="27" t="str">
        <f t="shared" si="190"/>
        <v/>
      </c>
      <c r="AR168" s="62" t="str">
        <f t="shared" si="191"/>
        <v/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/>
      </c>
      <c r="BI168" s="27" t="str">
        <f t="shared" si="197"/>
        <v/>
      </c>
      <c r="BJ168" s="69" t="str">
        <f t="shared" si="198"/>
        <v/>
      </c>
      <c r="BK168" s="49" t="str">
        <f t="shared" si="199"/>
        <v/>
      </c>
      <c r="BL168" s="43" t="s">
        <v>0</v>
      </c>
      <c r="BM168" s="48" t="str">
        <f t="shared" si="200"/>
        <v/>
      </c>
      <c r="BN168" s="27" t="str">
        <f t="shared" si="201"/>
        <v/>
      </c>
      <c r="BO168" s="69" t="str">
        <f t="shared" si="202"/>
        <v/>
      </c>
      <c r="BP168" s="69" t="str">
        <f t="shared" si="163"/>
        <v/>
      </c>
      <c r="BQ168" s="27" t="str">
        <f t="shared" si="164"/>
        <v/>
      </c>
      <c r="BR168" s="27" t="str" cm="1">
        <f t="array" ref="BR168">IFERROR(""&amp;INDEX(regNatjecatelj_klub,DI168),"")</f>
        <v/>
      </c>
      <c r="BS168" s="82" t="str">
        <f t="shared" si="203"/>
        <v/>
      </c>
      <c r="BT168" s="62" t="str">
        <f t="shared" si="204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/>
      </c>
      <c r="CQ168" s="216" t="str">
        <f t="shared" si="214"/>
        <v/>
      </c>
      <c r="CR168" s="217" t="str">
        <f t="shared" si="160"/>
        <v/>
      </c>
      <c r="CS168" s="150" t="str">
        <f t="shared" si="165"/>
        <v/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/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69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70"/>
        <v/>
      </c>
      <c r="EF168" s="69" t="str">
        <f t="shared" si="234"/>
        <v/>
      </c>
      <c r="EG168" s="69" t="str">
        <f t="shared" si="235"/>
        <v/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2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3"/>
        <v/>
      </c>
      <c r="P169" s="43"/>
      <c r="Q169" s="48" t="str">
        <f t="shared" si="174"/>
        <v/>
      </c>
      <c r="R169" s="69" t="str">
        <f>IF(Q169="","",IF(COUNTIF(Q$12:Q168,Q169)=0,R168+1,R168))</f>
        <v/>
      </c>
      <c r="S169" s="69" t="str">
        <f t="shared" si="175"/>
        <v/>
      </c>
      <c r="T169" s="69" t="str">
        <f t="shared" si="176"/>
        <v/>
      </c>
      <c r="U169" s="62" t="str">
        <f t="shared" si="177"/>
        <v/>
      </c>
      <c r="V169" s="43" t="s">
        <v>0</v>
      </c>
      <c r="W169" s="209" t="str">
        <f t="shared" si="178"/>
        <v/>
      </c>
      <c r="X169" s="259" t="str">
        <f t="shared" si="179"/>
        <v/>
      </c>
      <c r="Y169" s="210" t="str">
        <f t="shared" si="161"/>
        <v/>
      </c>
      <c r="Z169" s="43" t="s">
        <v>0</v>
      </c>
      <c r="AA169" s="48" t="str">
        <f t="shared" si="180"/>
        <v/>
      </c>
      <c r="AB169" s="69" t="str">
        <f t="shared" si="181"/>
        <v/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/>
      </c>
      <c r="AK169" s="150" t="str">
        <f t="shared" si="185"/>
        <v/>
      </c>
      <c r="AL169" s="43"/>
      <c r="AM169" s="48" t="str">
        <f t="shared" si="186"/>
        <v/>
      </c>
      <c r="AN169" s="27" t="str">
        <f t="shared" si="187"/>
        <v/>
      </c>
      <c r="AO169" s="69" t="str">
        <f t="shared" si="188"/>
        <v/>
      </c>
      <c r="AP169" s="69" t="str">
        <f t="shared" si="189"/>
        <v/>
      </c>
      <c r="AQ169" s="27" t="str">
        <f t="shared" si="190"/>
        <v/>
      </c>
      <c r="AR169" s="62" t="str">
        <f t="shared" si="191"/>
        <v/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/>
      </c>
      <c r="BI169" s="27" t="str">
        <f t="shared" si="197"/>
        <v/>
      </c>
      <c r="BJ169" s="69" t="str">
        <f t="shared" si="198"/>
        <v/>
      </c>
      <c r="BK169" s="49" t="str">
        <f t="shared" si="199"/>
        <v/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3"/>
        <v/>
      </c>
      <c r="BQ169" s="27" t="str">
        <f t="shared" si="164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/>
      </c>
      <c r="CQ169" s="216" t="str">
        <f t="shared" si="214"/>
        <v/>
      </c>
      <c r="CR169" s="217" t="str">
        <f t="shared" si="160"/>
        <v/>
      </c>
      <c r="CS169" s="150" t="str">
        <f t="shared" si="165"/>
        <v/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/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69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70"/>
        <v/>
      </c>
      <c r="EF169" s="69" t="str">
        <f t="shared" si="234"/>
        <v/>
      </c>
      <c r="EG169" s="69" t="str">
        <f t="shared" si="235"/>
        <v/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2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3"/>
        <v/>
      </c>
      <c r="P170" s="43"/>
      <c r="Q170" s="48" t="str">
        <f t="shared" si="174"/>
        <v/>
      </c>
      <c r="R170" s="69" t="str">
        <f>IF(Q170="","",IF(COUNTIF(Q$12:Q169,Q170)=0,R169+1,R169))</f>
        <v/>
      </c>
      <c r="S170" s="69" t="str">
        <f t="shared" si="175"/>
        <v/>
      </c>
      <c r="T170" s="69" t="str">
        <f t="shared" si="176"/>
        <v/>
      </c>
      <c r="U170" s="62" t="str">
        <f t="shared" si="177"/>
        <v/>
      </c>
      <c r="V170" s="43" t="s">
        <v>0</v>
      </c>
      <c r="W170" s="209" t="str">
        <f t="shared" si="178"/>
        <v/>
      </c>
      <c r="X170" s="259" t="str">
        <f t="shared" si="179"/>
        <v/>
      </c>
      <c r="Y170" s="210" t="str">
        <f t="shared" si="161"/>
        <v/>
      </c>
      <c r="Z170" s="43" t="s">
        <v>0</v>
      </c>
      <c r="AA170" s="48" t="str">
        <f t="shared" si="180"/>
        <v/>
      </c>
      <c r="AB170" s="69" t="str">
        <f t="shared" si="181"/>
        <v/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/>
      </c>
      <c r="AK170" s="150" t="str">
        <f t="shared" si="185"/>
        <v/>
      </c>
      <c r="AL170" s="43"/>
      <c r="AM170" s="48" t="str">
        <f t="shared" si="186"/>
        <v/>
      </c>
      <c r="AN170" s="27" t="str">
        <f t="shared" si="187"/>
        <v/>
      </c>
      <c r="AO170" s="69" t="str">
        <f t="shared" si="188"/>
        <v/>
      </c>
      <c r="AP170" s="69" t="str">
        <f t="shared" si="189"/>
        <v/>
      </c>
      <c r="AQ170" s="27" t="str">
        <f t="shared" si="190"/>
        <v/>
      </c>
      <c r="AR170" s="62" t="str">
        <f t="shared" si="191"/>
        <v/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/>
      </c>
      <c r="CQ170" s="216" t="str">
        <f t="shared" si="214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/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9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0"/>
        <v/>
      </c>
      <c r="EF170" s="69" t="str">
        <f t="shared" si="234"/>
        <v/>
      </c>
      <c r="EG170" s="69" t="str">
        <f t="shared" si="235"/>
        <v/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2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3"/>
        <v/>
      </c>
      <c r="P171" s="43"/>
      <c r="Q171" s="48" t="str">
        <f t="shared" si="174"/>
        <v/>
      </c>
      <c r="R171" s="69" t="str">
        <f>IF(Q171="","",IF(COUNTIF(Q$12:Q170,Q171)=0,R170+1,R170))</f>
        <v/>
      </c>
      <c r="S171" s="69" t="str">
        <f t="shared" si="175"/>
        <v/>
      </c>
      <c r="T171" s="69" t="str">
        <f t="shared" si="176"/>
        <v/>
      </c>
      <c r="U171" s="62" t="str">
        <f t="shared" si="177"/>
        <v/>
      </c>
      <c r="V171" s="43" t="s">
        <v>0</v>
      </c>
      <c r="W171" s="209" t="str">
        <f t="shared" si="178"/>
        <v/>
      </c>
      <c r="X171" s="259" t="str">
        <f t="shared" si="179"/>
        <v/>
      </c>
      <c r="Y171" s="210" t="str">
        <f t="shared" si="161"/>
        <v/>
      </c>
      <c r="Z171" s="43" t="s">
        <v>0</v>
      </c>
      <c r="AA171" s="48" t="str">
        <f t="shared" si="180"/>
        <v/>
      </c>
      <c r="AB171" s="69" t="str">
        <f t="shared" si="181"/>
        <v/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/>
      </c>
      <c r="AK171" s="150" t="str">
        <f t="shared" si="185"/>
        <v/>
      </c>
      <c r="AL171" s="43"/>
      <c r="AM171" s="48" t="str">
        <f t="shared" si="186"/>
        <v/>
      </c>
      <c r="AN171" s="27" t="str">
        <f t="shared" si="187"/>
        <v/>
      </c>
      <c r="AO171" s="69" t="str">
        <f t="shared" si="188"/>
        <v/>
      </c>
      <c r="AP171" s="69" t="str">
        <f t="shared" si="189"/>
        <v/>
      </c>
      <c r="AQ171" s="27" t="str">
        <f t="shared" si="190"/>
        <v/>
      </c>
      <c r="AR171" s="62" t="str">
        <f t="shared" si="191"/>
        <v/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/>
      </c>
      <c r="BI171" s="27" t="str">
        <f t="shared" si="197"/>
        <v/>
      </c>
      <c r="BJ171" s="69" t="str">
        <f t="shared" si="198"/>
        <v/>
      </c>
      <c r="BK171" s="49" t="str">
        <f t="shared" si="199"/>
        <v/>
      </c>
      <c r="BL171" s="43" t="s">
        <v>0</v>
      </c>
      <c r="BM171" s="48" t="str">
        <f t="shared" si="200"/>
        <v/>
      </c>
      <c r="BN171" s="27" t="str">
        <f t="shared" si="201"/>
        <v/>
      </c>
      <c r="BO171" s="69" t="str">
        <f t="shared" si="202"/>
        <v/>
      </c>
      <c r="BP171" s="69" t="str">
        <f t="shared" si="163"/>
        <v/>
      </c>
      <c r="BQ171" s="27" t="str">
        <f t="shared" si="164"/>
        <v/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/>
      </c>
      <c r="CP171" s="69" t="str">
        <f t="shared" si="213"/>
        <v/>
      </c>
      <c r="CQ171" s="216" t="str">
        <f t="shared" si="214"/>
        <v/>
      </c>
      <c r="CR171" s="217" t="str">
        <f t="shared" si="160"/>
        <v/>
      </c>
      <c r="CS171" s="150" t="str">
        <f t="shared" si="165"/>
        <v/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/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69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70"/>
        <v/>
      </c>
      <c r="EF171" s="69" t="str">
        <f t="shared" si="234"/>
        <v/>
      </c>
      <c r="EG171" s="69" t="str">
        <f t="shared" si="235"/>
        <v/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2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3"/>
        <v/>
      </c>
      <c r="P172" s="43"/>
      <c r="Q172" s="48" t="str">
        <f t="shared" si="174"/>
        <v/>
      </c>
      <c r="R172" s="69" t="str">
        <f>IF(Q172="","",IF(COUNTIF(Q$12:Q171,Q172)=0,R171+1,R171))</f>
        <v/>
      </c>
      <c r="S172" s="69" t="str">
        <f t="shared" si="175"/>
        <v/>
      </c>
      <c r="T172" s="69" t="str">
        <f t="shared" si="176"/>
        <v/>
      </c>
      <c r="U172" s="62" t="str">
        <f t="shared" si="177"/>
        <v/>
      </c>
      <c r="V172" s="43" t="s">
        <v>0</v>
      </c>
      <c r="W172" s="209" t="str">
        <f t="shared" si="178"/>
        <v/>
      </c>
      <c r="X172" s="259" t="str">
        <f t="shared" si="179"/>
        <v/>
      </c>
      <c r="Y172" s="210" t="str">
        <f t="shared" si="161"/>
        <v/>
      </c>
      <c r="Z172" s="43" t="s">
        <v>0</v>
      </c>
      <c r="AA172" s="48" t="str">
        <f t="shared" si="180"/>
        <v/>
      </c>
      <c r="AB172" s="69" t="str">
        <f t="shared" si="181"/>
        <v/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/>
      </c>
      <c r="AK172" s="150" t="str">
        <f t="shared" si="185"/>
        <v/>
      </c>
      <c r="AL172" s="43"/>
      <c r="AM172" s="48" t="str">
        <f t="shared" si="186"/>
        <v/>
      </c>
      <c r="AN172" s="27" t="str">
        <f t="shared" si="187"/>
        <v/>
      </c>
      <c r="AO172" s="69" t="str">
        <f t="shared" si="188"/>
        <v/>
      </c>
      <c r="AP172" s="69" t="str">
        <f t="shared" si="189"/>
        <v/>
      </c>
      <c r="AQ172" s="27" t="str">
        <f t="shared" si="190"/>
        <v/>
      </c>
      <c r="AR172" s="62" t="str">
        <f t="shared" si="191"/>
        <v/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/>
      </c>
      <c r="BI172" s="27" t="str">
        <f t="shared" si="197"/>
        <v/>
      </c>
      <c r="BJ172" s="69" t="str">
        <f t="shared" si="198"/>
        <v/>
      </c>
      <c r="BK172" s="49" t="str">
        <f t="shared" si="199"/>
        <v/>
      </c>
      <c r="BL172" s="43" t="s">
        <v>0</v>
      </c>
      <c r="BM172" s="48" t="str">
        <f t="shared" si="200"/>
        <v/>
      </c>
      <c r="BN172" s="27" t="str">
        <f t="shared" si="201"/>
        <v/>
      </c>
      <c r="BO172" s="69" t="str">
        <f t="shared" si="202"/>
        <v/>
      </c>
      <c r="BP172" s="69" t="str">
        <f t="shared" si="163"/>
        <v/>
      </c>
      <c r="BQ172" s="27" t="str">
        <f t="shared" si="164"/>
        <v/>
      </c>
      <c r="BR172" s="27" t="str" cm="1">
        <f t="array" ref="BR172">IFERROR(""&amp;INDEX(regNatjecatelj_klub,DI172),"")</f>
        <v/>
      </c>
      <c r="BS172" s="82" t="str">
        <f t="shared" si="203"/>
        <v/>
      </c>
      <c r="BT172" s="62" t="str">
        <f t="shared" si="204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/>
      </c>
      <c r="CP172" s="69" t="str">
        <f t="shared" si="213"/>
        <v/>
      </c>
      <c r="CQ172" s="216" t="str">
        <f t="shared" si="214"/>
        <v/>
      </c>
      <c r="CR172" s="217" t="str">
        <f t="shared" si="160"/>
        <v/>
      </c>
      <c r="CS172" s="150" t="str">
        <f t="shared" si="165"/>
        <v/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/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/>
      </c>
      <c r="DI172" s="49" t="str">
        <f t="shared" si="220"/>
        <v/>
      </c>
      <c r="DJ172" s="43" t="s">
        <v>0</v>
      </c>
      <c r="DK172" s="48" t="str">
        <f t="shared" si="221"/>
        <v/>
      </c>
      <c r="DL172" s="49" t="str">
        <f t="shared" si="222"/>
        <v/>
      </c>
      <c r="DM172" s="43" t="s">
        <v>0</v>
      </c>
      <c r="DN172" s="48" t="str">
        <f t="shared" si="223"/>
        <v/>
      </c>
      <c r="DO172" s="49" t="str">
        <f t="shared" si="224"/>
        <v/>
      </c>
      <c r="DP172" s="43" t="s">
        <v>0</v>
      </c>
      <c r="DQ172" s="54" t="str">
        <f t="shared" si="225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6"/>
        <v/>
      </c>
      <c r="DU172" s="69" t="str">
        <f t="shared" si="169"/>
        <v/>
      </c>
      <c r="DV172" s="69" t="str">
        <f t="shared" si="227"/>
        <v/>
      </c>
      <c r="DW172" s="69" t="str">
        <f t="shared" si="228"/>
        <v/>
      </c>
      <c r="DX172" s="62" t="str">
        <f t="shared" si="229"/>
        <v/>
      </c>
      <c r="DY172" s="43" t="s">
        <v>0</v>
      </c>
      <c r="DZ172" s="54" t="str">
        <f>IF(AN172="","",MAX(DZ$12:DZ171)+1)</f>
        <v/>
      </c>
      <c r="EA172" s="69" t="str">
        <f t="shared" si="230"/>
        <v/>
      </c>
      <c r="EB172" s="69" t="str">
        <f t="shared" si="231"/>
        <v/>
      </c>
      <c r="EC172" s="69" t="str">
        <f t="shared" si="232"/>
        <v/>
      </c>
      <c r="ED172" s="69" t="str">
        <f t="shared" si="233"/>
        <v/>
      </c>
      <c r="EE172" s="69" t="str">
        <f t="shared" si="170"/>
        <v/>
      </c>
      <c r="EF172" s="69" t="str">
        <f t="shared" si="234"/>
        <v/>
      </c>
      <c r="EG172" s="69" t="str">
        <f t="shared" si="235"/>
        <v/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/>
      </c>
      <c r="EM172" s="43" t="s">
        <v>0</v>
      </c>
      <c r="EN172" s="16" t="str">
        <f t="shared" si="172"/>
        <v/>
      </c>
      <c r="EO172" s="43" t="s">
        <v>0</v>
      </c>
      <c r="EP172" s="167" t="str">
        <f t="shared" si="239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3"/>
        <v/>
      </c>
      <c r="P173" s="43"/>
      <c r="Q173" s="48" t="str">
        <f t="shared" si="174"/>
        <v/>
      </c>
      <c r="R173" s="69" t="str">
        <f>IF(Q173="","",IF(COUNTIF(Q$12:Q172,Q173)=0,R172+1,R172))</f>
        <v/>
      </c>
      <c r="S173" s="69" t="str">
        <f t="shared" si="175"/>
        <v/>
      </c>
      <c r="T173" s="69" t="str">
        <f t="shared" si="176"/>
        <v/>
      </c>
      <c r="U173" s="62" t="str">
        <f t="shared" si="177"/>
        <v/>
      </c>
      <c r="V173" s="43" t="s">
        <v>0</v>
      </c>
      <c r="W173" s="209" t="str">
        <f t="shared" si="178"/>
        <v/>
      </c>
      <c r="X173" s="259" t="str">
        <f t="shared" si="179"/>
        <v/>
      </c>
      <c r="Y173" s="210" t="str">
        <f t="shared" si="161"/>
        <v/>
      </c>
      <c r="Z173" s="43" t="s">
        <v>0</v>
      </c>
      <c r="AA173" s="48" t="str">
        <f t="shared" si="180"/>
        <v/>
      </c>
      <c r="AB173" s="69" t="str">
        <f t="shared" si="181"/>
        <v/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/>
      </c>
      <c r="AK173" s="150" t="str">
        <f t="shared" si="185"/>
        <v/>
      </c>
      <c r="AL173" s="43"/>
      <c r="AM173" s="48" t="str">
        <f t="shared" si="186"/>
        <v/>
      </c>
      <c r="AN173" s="27" t="str">
        <f t="shared" si="187"/>
        <v/>
      </c>
      <c r="AO173" s="69" t="str">
        <f t="shared" si="188"/>
        <v/>
      </c>
      <c r="AP173" s="69" t="str">
        <f t="shared" si="189"/>
        <v/>
      </c>
      <c r="AQ173" s="27" t="str">
        <f t="shared" si="190"/>
        <v/>
      </c>
      <c r="AR173" s="62" t="str">
        <f t="shared" si="191"/>
        <v/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/>
      </c>
      <c r="BI173" s="27" t="str">
        <f t="shared" si="197"/>
        <v/>
      </c>
      <c r="BJ173" s="69" t="str">
        <f t="shared" si="198"/>
        <v/>
      </c>
      <c r="BK173" s="49" t="str">
        <f t="shared" si="199"/>
        <v/>
      </c>
      <c r="BL173" s="43" t="s">
        <v>0</v>
      </c>
      <c r="BM173" s="48" t="str">
        <f t="shared" si="200"/>
        <v/>
      </c>
      <c r="BN173" s="27" t="str">
        <f t="shared" si="201"/>
        <v/>
      </c>
      <c r="BO173" s="69" t="str">
        <f t="shared" si="202"/>
        <v/>
      </c>
      <c r="BP173" s="69" t="str">
        <f t="shared" si="163"/>
        <v/>
      </c>
      <c r="BQ173" s="27" t="str">
        <f t="shared" si="164"/>
        <v/>
      </c>
      <c r="BR173" s="27" t="str" cm="1">
        <f t="array" ref="BR173">IFERROR(""&amp;INDEX(regNatjecatelj_klub,DI173),"")</f>
        <v/>
      </c>
      <c r="BS173" s="82" t="str">
        <f t="shared" si="203"/>
        <v/>
      </c>
      <c r="BT173" s="62" t="str">
        <f t="shared" si="204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/>
      </c>
      <c r="CP173" s="69" t="str">
        <f t="shared" si="213"/>
        <v/>
      </c>
      <c r="CQ173" s="216" t="str">
        <f t="shared" si="214"/>
        <v/>
      </c>
      <c r="CR173" s="217" t="str">
        <f t="shared" si="160"/>
        <v/>
      </c>
      <c r="CS173" s="150" t="str">
        <f t="shared" si="165"/>
        <v/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/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/>
      </c>
      <c r="DI173" s="49" t="str">
        <f t="shared" si="220"/>
        <v/>
      </c>
      <c r="DJ173" s="43" t="s">
        <v>0</v>
      </c>
      <c r="DK173" s="48" t="str">
        <f t="shared" si="221"/>
        <v/>
      </c>
      <c r="DL173" s="49" t="str">
        <f t="shared" si="222"/>
        <v/>
      </c>
      <c r="DM173" s="43" t="s">
        <v>0</v>
      </c>
      <c r="DN173" s="48" t="str">
        <f t="shared" si="223"/>
        <v/>
      </c>
      <c r="DO173" s="49" t="str">
        <f t="shared" si="224"/>
        <v/>
      </c>
      <c r="DP173" s="43" t="s">
        <v>0</v>
      </c>
      <c r="DQ173" s="54" t="str">
        <f t="shared" si="225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6"/>
        <v/>
      </c>
      <c r="DU173" s="69" t="str">
        <f t="shared" si="169"/>
        <v/>
      </c>
      <c r="DV173" s="69" t="str">
        <f t="shared" si="227"/>
        <v/>
      </c>
      <c r="DW173" s="69" t="str">
        <f t="shared" si="228"/>
        <v/>
      </c>
      <c r="DX173" s="62" t="str">
        <f t="shared" si="229"/>
        <v/>
      </c>
      <c r="DY173" s="43" t="s">
        <v>0</v>
      </c>
      <c r="DZ173" s="54" t="str">
        <f>IF(AN173="","",MAX(DZ$12:DZ172)+1)</f>
        <v/>
      </c>
      <c r="EA173" s="69" t="str">
        <f t="shared" si="230"/>
        <v/>
      </c>
      <c r="EB173" s="69" t="str">
        <f t="shared" si="231"/>
        <v/>
      </c>
      <c r="EC173" s="69" t="str">
        <f t="shared" si="232"/>
        <v/>
      </c>
      <c r="ED173" s="69" t="str">
        <f t="shared" si="233"/>
        <v/>
      </c>
      <c r="EE173" s="69" t="str">
        <f t="shared" si="170"/>
        <v/>
      </c>
      <c r="EF173" s="69" t="str">
        <f t="shared" si="234"/>
        <v/>
      </c>
      <c r="EG173" s="69" t="str">
        <f t="shared" si="235"/>
        <v/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/>
      </c>
      <c r="EM173" s="43" t="s">
        <v>0</v>
      </c>
      <c r="EN173" s="16" t="str">
        <f t="shared" si="172"/>
        <v/>
      </c>
      <c r="EO173" s="43" t="s">
        <v>0</v>
      </c>
      <c r="EP173" s="167" t="str">
        <f t="shared" si="239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3"/>
        <v/>
      </c>
      <c r="P174" s="43"/>
      <c r="Q174" s="48" t="str">
        <f t="shared" si="174"/>
        <v/>
      </c>
      <c r="R174" s="69" t="str">
        <f>IF(Q174="","",IF(COUNTIF(Q$12:Q173,Q174)=0,R173+1,R173))</f>
        <v/>
      </c>
      <c r="S174" s="69" t="str">
        <f t="shared" si="175"/>
        <v/>
      </c>
      <c r="T174" s="69" t="str">
        <f t="shared" si="176"/>
        <v/>
      </c>
      <c r="U174" s="62" t="str">
        <f t="shared" si="177"/>
        <v/>
      </c>
      <c r="V174" s="43" t="s">
        <v>0</v>
      </c>
      <c r="W174" s="209" t="str">
        <f t="shared" si="178"/>
        <v/>
      </c>
      <c r="X174" s="259" t="str">
        <f t="shared" si="179"/>
        <v/>
      </c>
      <c r="Y174" s="210" t="str">
        <f t="shared" si="161"/>
        <v/>
      </c>
      <c r="Z174" s="43" t="s">
        <v>0</v>
      </c>
      <c r="AA174" s="48" t="str">
        <f t="shared" si="180"/>
        <v/>
      </c>
      <c r="AB174" s="69" t="str">
        <f t="shared" si="181"/>
        <v/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/>
      </c>
      <c r="AK174" s="150" t="str">
        <f t="shared" si="185"/>
        <v/>
      </c>
      <c r="AL174" s="43"/>
      <c r="AM174" s="48" t="str">
        <f t="shared" si="186"/>
        <v/>
      </c>
      <c r="AN174" s="27" t="str">
        <f t="shared" si="187"/>
        <v/>
      </c>
      <c r="AO174" s="69" t="str">
        <f t="shared" si="188"/>
        <v/>
      </c>
      <c r="AP174" s="69" t="str">
        <f t="shared" si="189"/>
        <v/>
      </c>
      <c r="AQ174" s="27" t="str">
        <f t="shared" si="190"/>
        <v/>
      </c>
      <c r="AR174" s="62" t="str">
        <f t="shared" si="191"/>
        <v/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/>
      </c>
      <c r="BI174" s="27" t="str">
        <f t="shared" si="197"/>
        <v/>
      </c>
      <c r="BJ174" s="69" t="str">
        <f t="shared" si="198"/>
        <v/>
      </c>
      <c r="BK174" s="49" t="str">
        <f t="shared" si="199"/>
        <v/>
      </c>
      <c r="BL174" s="43" t="s">
        <v>0</v>
      </c>
      <c r="BM174" s="48" t="str">
        <f t="shared" si="200"/>
        <v/>
      </c>
      <c r="BN174" s="27" t="str">
        <f t="shared" si="201"/>
        <v/>
      </c>
      <c r="BO174" s="69" t="str">
        <f t="shared" si="202"/>
        <v/>
      </c>
      <c r="BP174" s="69" t="str">
        <f t="shared" si="163"/>
        <v/>
      </c>
      <c r="BQ174" s="27" t="str">
        <f t="shared" si="164"/>
        <v/>
      </c>
      <c r="BR174" s="27" t="str" cm="1">
        <f t="array" ref="BR174">IFERROR(""&amp;INDEX(regNatjecatelj_klub,DI174),"")</f>
        <v/>
      </c>
      <c r="BS174" s="82" t="str">
        <f t="shared" si="203"/>
        <v/>
      </c>
      <c r="BT174" s="62" t="str">
        <f t="shared" si="204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/>
      </c>
      <c r="CQ174" s="216" t="str">
        <f t="shared" si="214"/>
        <v/>
      </c>
      <c r="CR174" s="217" t="str">
        <f t="shared" si="160"/>
        <v/>
      </c>
      <c r="CS174" s="150" t="str">
        <f t="shared" si="165"/>
        <v/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/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/>
      </c>
      <c r="DI174" s="49" t="str">
        <f t="shared" si="220"/>
        <v/>
      </c>
      <c r="DJ174" s="43" t="s">
        <v>0</v>
      </c>
      <c r="DK174" s="48" t="str">
        <f t="shared" si="221"/>
        <v/>
      </c>
      <c r="DL174" s="49" t="str">
        <f t="shared" si="222"/>
        <v/>
      </c>
      <c r="DM174" s="43" t="s">
        <v>0</v>
      </c>
      <c r="DN174" s="48" t="str">
        <f t="shared" si="223"/>
        <v/>
      </c>
      <c r="DO174" s="49" t="str">
        <f t="shared" si="224"/>
        <v/>
      </c>
      <c r="DP174" s="43" t="s">
        <v>0</v>
      </c>
      <c r="DQ174" s="54" t="str">
        <f t="shared" si="225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6"/>
        <v/>
      </c>
      <c r="DU174" s="69" t="str">
        <f t="shared" si="169"/>
        <v/>
      </c>
      <c r="DV174" s="69" t="str">
        <f t="shared" si="227"/>
        <v/>
      </c>
      <c r="DW174" s="69" t="str">
        <f t="shared" si="228"/>
        <v/>
      </c>
      <c r="DX174" s="62" t="str">
        <f t="shared" si="229"/>
        <v/>
      </c>
      <c r="DY174" s="43" t="s">
        <v>0</v>
      </c>
      <c r="DZ174" s="54" t="str">
        <f>IF(AN174="","",MAX(DZ$12:DZ173)+1)</f>
        <v/>
      </c>
      <c r="EA174" s="69" t="str">
        <f t="shared" si="230"/>
        <v/>
      </c>
      <c r="EB174" s="69" t="str">
        <f t="shared" si="231"/>
        <v/>
      </c>
      <c r="EC174" s="69" t="str">
        <f t="shared" si="232"/>
        <v/>
      </c>
      <c r="ED174" s="69" t="str">
        <f t="shared" si="233"/>
        <v/>
      </c>
      <c r="EE174" s="69" t="str">
        <f t="shared" si="170"/>
        <v/>
      </c>
      <c r="EF174" s="69" t="str">
        <f t="shared" si="234"/>
        <v/>
      </c>
      <c r="EG174" s="69" t="str">
        <f t="shared" si="235"/>
        <v/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/>
      </c>
      <c r="EM174" s="43" t="s">
        <v>0</v>
      </c>
      <c r="EN174" s="16" t="str">
        <f t="shared" si="172"/>
        <v/>
      </c>
      <c r="EO174" s="43" t="s">
        <v>0</v>
      </c>
      <c r="EP174" s="167" t="str">
        <f t="shared" si="239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3"/>
        <v/>
      </c>
      <c r="P175" s="43"/>
      <c r="Q175" s="48" t="str">
        <f t="shared" si="174"/>
        <v/>
      </c>
      <c r="R175" s="69" t="str">
        <f>IF(Q175="","",IF(COUNTIF(Q$12:Q174,Q175)=0,R174+1,R174))</f>
        <v/>
      </c>
      <c r="S175" s="69" t="str">
        <f t="shared" si="175"/>
        <v/>
      </c>
      <c r="T175" s="69" t="str">
        <f t="shared" si="176"/>
        <v/>
      </c>
      <c r="U175" s="62" t="str">
        <f t="shared" si="177"/>
        <v/>
      </c>
      <c r="V175" s="43" t="s">
        <v>0</v>
      </c>
      <c r="W175" s="209" t="str">
        <f t="shared" si="178"/>
        <v/>
      </c>
      <c r="X175" s="259" t="str">
        <f t="shared" si="179"/>
        <v/>
      </c>
      <c r="Y175" s="210" t="str">
        <f t="shared" si="161"/>
        <v/>
      </c>
      <c r="Z175" s="43" t="s">
        <v>0</v>
      </c>
      <c r="AA175" s="48" t="str">
        <f t="shared" si="180"/>
        <v/>
      </c>
      <c r="AB175" s="69" t="str">
        <f t="shared" si="181"/>
        <v/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/>
      </c>
      <c r="AK175" s="150" t="str">
        <f t="shared" si="185"/>
        <v/>
      </c>
      <c r="AL175" s="43"/>
      <c r="AM175" s="48" t="str">
        <f t="shared" si="186"/>
        <v/>
      </c>
      <c r="AN175" s="27" t="str">
        <f t="shared" si="187"/>
        <v/>
      </c>
      <c r="AO175" s="69" t="str">
        <f t="shared" si="188"/>
        <v/>
      </c>
      <c r="AP175" s="69" t="str">
        <f t="shared" si="189"/>
        <v/>
      </c>
      <c r="AQ175" s="27" t="str">
        <f t="shared" si="190"/>
        <v/>
      </c>
      <c r="AR175" s="62" t="str">
        <f t="shared" si="191"/>
        <v/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/>
      </c>
      <c r="BI175" s="27" t="str">
        <f t="shared" si="197"/>
        <v/>
      </c>
      <c r="BJ175" s="69" t="str">
        <f t="shared" si="198"/>
        <v/>
      </c>
      <c r="BK175" s="49" t="str">
        <f t="shared" si="199"/>
        <v/>
      </c>
      <c r="BL175" s="43" t="s">
        <v>0</v>
      </c>
      <c r="BM175" s="48" t="str">
        <f t="shared" si="200"/>
        <v/>
      </c>
      <c r="BN175" s="27" t="str">
        <f t="shared" si="201"/>
        <v/>
      </c>
      <c r="BO175" s="69" t="str">
        <f t="shared" si="202"/>
        <v/>
      </c>
      <c r="BP175" s="69" t="str">
        <f t="shared" si="163"/>
        <v/>
      </c>
      <c r="BQ175" s="27" t="str">
        <f t="shared" si="164"/>
        <v/>
      </c>
      <c r="BR175" s="27" t="str" cm="1">
        <f t="array" ref="BR175">IFERROR(""&amp;INDEX(regNatjecatelj_klub,DI175),"")</f>
        <v/>
      </c>
      <c r="BS175" s="82" t="str">
        <f t="shared" si="203"/>
        <v/>
      </c>
      <c r="BT175" s="62" t="str">
        <f t="shared" si="204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/>
      </c>
      <c r="CP175" s="69" t="str">
        <f t="shared" si="213"/>
        <v/>
      </c>
      <c r="CQ175" s="216" t="str">
        <f t="shared" si="214"/>
        <v/>
      </c>
      <c r="CR175" s="217" t="str">
        <f t="shared" si="160"/>
        <v/>
      </c>
      <c r="CS175" s="150" t="str">
        <f t="shared" si="165"/>
        <v/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/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/>
      </c>
      <c r="DI175" s="49" t="str">
        <f t="shared" si="220"/>
        <v/>
      </c>
      <c r="DJ175" s="43" t="s">
        <v>0</v>
      </c>
      <c r="DK175" s="48" t="str">
        <f t="shared" si="221"/>
        <v/>
      </c>
      <c r="DL175" s="49" t="str">
        <f t="shared" si="222"/>
        <v/>
      </c>
      <c r="DM175" s="43" t="s">
        <v>0</v>
      </c>
      <c r="DN175" s="48" t="str">
        <f t="shared" si="223"/>
        <v/>
      </c>
      <c r="DO175" s="49" t="str">
        <f t="shared" si="224"/>
        <v/>
      </c>
      <c r="DP175" s="43" t="s">
        <v>0</v>
      </c>
      <c r="DQ175" s="54" t="str">
        <f t="shared" si="225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6"/>
        <v/>
      </c>
      <c r="DU175" s="69" t="str">
        <f t="shared" si="169"/>
        <v/>
      </c>
      <c r="DV175" s="69" t="str">
        <f t="shared" si="227"/>
        <v/>
      </c>
      <c r="DW175" s="69" t="str">
        <f t="shared" si="228"/>
        <v/>
      </c>
      <c r="DX175" s="62" t="str">
        <f t="shared" si="229"/>
        <v/>
      </c>
      <c r="DY175" s="43" t="s">
        <v>0</v>
      </c>
      <c r="DZ175" s="54" t="str">
        <f>IF(AN175="","",MAX(DZ$12:DZ174)+1)</f>
        <v/>
      </c>
      <c r="EA175" s="69" t="str">
        <f t="shared" si="230"/>
        <v/>
      </c>
      <c r="EB175" s="69" t="str">
        <f t="shared" si="231"/>
        <v/>
      </c>
      <c r="EC175" s="69" t="str">
        <f t="shared" si="232"/>
        <v/>
      </c>
      <c r="ED175" s="69" t="str">
        <f t="shared" si="233"/>
        <v/>
      </c>
      <c r="EE175" s="69" t="str">
        <f t="shared" si="170"/>
        <v/>
      </c>
      <c r="EF175" s="69" t="str">
        <f t="shared" si="234"/>
        <v/>
      </c>
      <c r="EG175" s="69" t="str">
        <f t="shared" si="235"/>
        <v/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/>
      </c>
      <c r="EM175" s="43" t="s">
        <v>0</v>
      </c>
      <c r="EN175" s="16" t="str">
        <f t="shared" si="172"/>
        <v/>
      </c>
      <c r="EO175" s="43" t="s">
        <v>0</v>
      </c>
      <c r="EP175" s="167" t="str">
        <f t="shared" si="239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3"/>
        <v/>
      </c>
      <c r="P176" s="43"/>
      <c r="Q176" s="48" t="str">
        <f t="shared" si="174"/>
        <v/>
      </c>
      <c r="R176" s="69" t="str">
        <f>IF(Q176="","",IF(COUNTIF(Q$12:Q175,Q176)=0,R175+1,R175))</f>
        <v/>
      </c>
      <c r="S176" s="69" t="str">
        <f t="shared" si="175"/>
        <v/>
      </c>
      <c r="T176" s="69" t="str">
        <f t="shared" si="176"/>
        <v/>
      </c>
      <c r="U176" s="62" t="str">
        <f t="shared" si="177"/>
        <v/>
      </c>
      <c r="V176" s="43" t="s">
        <v>0</v>
      </c>
      <c r="W176" s="209" t="str">
        <f t="shared" si="178"/>
        <v/>
      </c>
      <c r="X176" s="259" t="str">
        <f t="shared" si="179"/>
        <v/>
      </c>
      <c r="Y176" s="210" t="str">
        <f t="shared" si="161"/>
        <v/>
      </c>
      <c r="Z176" s="43" t="s">
        <v>0</v>
      </c>
      <c r="AA176" s="48" t="str">
        <f t="shared" si="180"/>
        <v/>
      </c>
      <c r="AB176" s="69" t="str">
        <f t="shared" si="181"/>
        <v/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/>
      </c>
      <c r="AK176" s="150" t="str">
        <f t="shared" si="185"/>
        <v/>
      </c>
      <c r="AL176" s="43"/>
      <c r="AM176" s="48" t="str">
        <f t="shared" si="186"/>
        <v/>
      </c>
      <c r="AN176" s="27" t="str">
        <f t="shared" si="187"/>
        <v/>
      </c>
      <c r="AO176" s="69" t="str">
        <f t="shared" si="188"/>
        <v/>
      </c>
      <c r="AP176" s="69" t="str">
        <f t="shared" si="189"/>
        <v/>
      </c>
      <c r="AQ176" s="27" t="str">
        <f t="shared" si="190"/>
        <v/>
      </c>
      <c r="AR176" s="62" t="str">
        <f t="shared" si="191"/>
        <v/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/>
      </c>
      <c r="BI176" s="27" t="str">
        <f t="shared" si="197"/>
        <v/>
      </c>
      <c r="BJ176" s="69" t="str">
        <f t="shared" si="198"/>
        <v/>
      </c>
      <c r="BK176" s="49" t="str">
        <f t="shared" si="199"/>
        <v/>
      </c>
      <c r="BL176" s="43" t="s">
        <v>0</v>
      </c>
      <c r="BM176" s="48" t="str">
        <f t="shared" si="200"/>
        <v/>
      </c>
      <c r="BN176" s="27" t="str">
        <f t="shared" si="201"/>
        <v/>
      </c>
      <c r="BO176" s="69" t="str">
        <f t="shared" si="202"/>
        <v/>
      </c>
      <c r="BP176" s="69" t="str">
        <f t="shared" si="163"/>
        <v/>
      </c>
      <c r="BQ176" s="27" t="str">
        <f t="shared" si="164"/>
        <v/>
      </c>
      <c r="BR176" s="27" t="str" cm="1">
        <f t="array" ref="BR176">IFERROR(""&amp;INDEX(regNatjecatelj_klub,DI176),"")</f>
        <v/>
      </c>
      <c r="BS176" s="82" t="str">
        <f t="shared" si="203"/>
        <v/>
      </c>
      <c r="BT176" s="62" t="str">
        <f t="shared" si="204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/>
      </c>
      <c r="CP176" s="69" t="str">
        <f t="shared" si="213"/>
        <v/>
      </c>
      <c r="CQ176" s="216" t="str">
        <f t="shared" si="214"/>
        <v/>
      </c>
      <c r="CR176" s="217" t="str">
        <f t="shared" si="160"/>
        <v/>
      </c>
      <c r="CS176" s="150" t="str">
        <f t="shared" si="165"/>
        <v/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/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/>
      </c>
      <c r="DI176" s="49" t="str">
        <f t="shared" si="220"/>
        <v/>
      </c>
      <c r="DJ176" s="43" t="s">
        <v>0</v>
      </c>
      <c r="DK176" s="48" t="str">
        <f t="shared" si="221"/>
        <v/>
      </c>
      <c r="DL176" s="49" t="str">
        <f t="shared" si="222"/>
        <v/>
      </c>
      <c r="DM176" s="43" t="s">
        <v>0</v>
      </c>
      <c r="DN176" s="48" t="str">
        <f t="shared" si="223"/>
        <v/>
      </c>
      <c r="DO176" s="49" t="str">
        <f t="shared" si="224"/>
        <v/>
      </c>
      <c r="DP176" s="43" t="s">
        <v>0</v>
      </c>
      <c r="DQ176" s="54" t="str">
        <f t="shared" si="225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6"/>
        <v/>
      </c>
      <c r="DU176" s="69" t="str">
        <f t="shared" si="169"/>
        <v/>
      </c>
      <c r="DV176" s="69" t="str">
        <f t="shared" si="227"/>
        <v/>
      </c>
      <c r="DW176" s="69" t="str">
        <f t="shared" si="228"/>
        <v/>
      </c>
      <c r="DX176" s="62" t="str">
        <f t="shared" si="229"/>
        <v/>
      </c>
      <c r="DY176" s="43" t="s">
        <v>0</v>
      </c>
      <c r="DZ176" s="54" t="str">
        <f>IF(AN176="","",MAX(DZ$12:DZ175)+1)</f>
        <v/>
      </c>
      <c r="EA176" s="69" t="str">
        <f t="shared" si="230"/>
        <v/>
      </c>
      <c r="EB176" s="69" t="str">
        <f t="shared" si="231"/>
        <v/>
      </c>
      <c r="EC176" s="69" t="str">
        <f t="shared" si="232"/>
        <v/>
      </c>
      <c r="ED176" s="69" t="str">
        <f t="shared" si="233"/>
        <v/>
      </c>
      <c r="EE176" s="69" t="str">
        <f t="shared" si="170"/>
        <v/>
      </c>
      <c r="EF176" s="69" t="str">
        <f t="shared" si="234"/>
        <v/>
      </c>
      <c r="EG176" s="69" t="str">
        <f t="shared" si="235"/>
        <v/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/>
      </c>
      <c r="EM176" s="43" t="s">
        <v>0</v>
      </c>
      <c r="EN176" s="16" t="str">
        <f t="shared" si="172"/>
        <v/>
      </c>
      <c r="EO176" s="43" t="s">
        <v>0</v>
      </c>
      <c r="EP176" s="167" t="str">
        <f t="shared" si="239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3"/>
        <v/>
      </c>
      <c r="P177" s="43"/>
      <c r="Q177" s="48" t="str">
        <f t="shared" si="174"/>
        <v/>
      </c>
      <c r="R177" s="69" t="str">
        <f>IF(Q177="","",IF(COUNTIF(Q$12:Q176,Q177)=0,R176+1,R176))</f>
        <v/>
      </c>
      <c r="S177" s="69" t="str">
        <f t="shared" si="175"/>
        <v/>
      </c>
      <c r="T177" s="69" t="str">
        <f t="shared" si="176"/>
        <v/>
      </c>
      <c r="U177" s="62" t="str">
        <f t="shared" si="177"/>
        <v/>
      </c>
      <c r="V177" s="43" t="s">
        <v>0</v>
      </c>
      <c r="W177" s="209" t="str">
        <f t="shared" si="178"/>
        <v/>
      </c>
      <c r="X177" s="259" t="str">
        <f t="shared" si="179"/>
        <v/>
      </c>
      <c r="Y177" s="210" t="str">
        <f t="shared" si="161"/>
        <v/>
      </c>
      <c r="Z177" s="43" t="s">
        <v>0</v>
      </c>
      <c r="AA177" s="48" t="str">
        <f t="shared" si="180"/>
        <v/>
      </c>
      <c r="AB177" s="69" t="str">
        <f t="shared" si="181"/>
        <v/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/>
      </c>
      <c r="AK177" s="150" t="str">
        <f t="shared" si="185"/>
        <v/>
      </c>
      <c r="AL177" s="43"/>
      <c r="AM177" s="48" t="str">
        <f t="shared" si="186"/>
        <v/>
      </c>
      <c r="AN177" s="27" t="str">
        <f t="shared" si="187"/>
        <v/>
      </c>
      <c r="AO177" s="69" t="str">
        <f t="shared" si="188"/>
        <v/>
      </c>
      <c r="AP177" s="69" t="str">
        <f t="shared" si="189"/>
        <v/>
      </c>
      <c r="AQ177" s="27" t="str">
        <f t="shared" si="190"/>
        <v/>
      </c>
      <c r="AR177" s="62" t="str">
        <f t="shared" si="191"/>
        <v/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/>
      </c>
      <c r="BI177" s="27" t="str">
        <f t="shared" si="197"/>
        <v/>
      </c>
      <c r="BJ177" s="69" t="str">
        <f t="shared" si="198"/>
        <v/>
      </c>
      <c r="BK177" s="49" t="str">
        <f t="shared" si="199"/>
        <v/>
      </c>
      <c r="BL177" s="43" t="s">
        <v>0</v>
      </c>
      <c r="BM177" s="48" t="str">
        <f t="shared" si="200"/>
        <v/>
      </c>
      <c r="BN177" s="27" t="str">
        <f t="shared" si="201"/>
        <v/>
      </c>
      <c r="BO177" s="69" t="str">
        <f t="shared" si="202"/>
        <v/>
      </c>
      <c r="BP177" s="69" t="str">
        <f t="shared" si="163"/>
        <v/>
      </c>
      <c r="BQ177" s="27" t="str">
        <f t="shared" si="164"/>
        <v/>
      </c>
      <c r="BR177" s="27" t="str" cm="1">
        <f t="array" ref="BR177">IFERROR(""&amp;INDEX(regNatjecatelj_klub,DI177),"")</f>
        <v/>
      </c>
      <c r="BS177" s="82" t="str">
        <f t="shared" si="203"/>
        <v/>
      </c>
      <c r="BT177" s="62" t="str">
        <f t="shared" si="204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/>
      </c>
      <c r="CP177" s="69" t="str">
        <f t="shared" si="213"/>
        <v/>
      </c>
      <c r="CQ177" s="216" t="str">
        <f t="shared" si="214"/>
        <v/>
      </c>
      <c r="CR177" s="217" t="str">
        <f t="shared" si="160"/>
        <v/>
      </c>
      <c r="CS177" s="150" t="str">
        <f t="shared" si="165"/>
        <v/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/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/>
      </c>
      <c r="DI177" s="49" t="str">
        <f t="shared" si="220"/>
        <v/>
      </c>
      <c r="DJ177" s="43" t="s">
        <v>0</v>
      </c>
      <c r="DK177" s="48" t="str">
        <f t="shared" si="221"/>
        <v/>
      </c>
      <c r="DL177" s="49" t="str">
        <f t="shared" si="222"/>
        <v/>
      </c>
      <c r="DM177" s="43" t="s">
        <v>0</v>
      </c>
      <c r="DN177" s="48" t="str">
        <f t="shared" si="223"/>
        <v/>
      </c>
      <c r="DO177" s="49" t="str">
        <f t="shared" si="224"/>
        <v/>
      </c>
      <c r="DP177" s="43" t="s">
        <v>0</v>
      </c>
      <c r="DQ177" s="54" t="str">
        <f t="shared" si="225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6"/>
        <v/>
      </c>
      <c r="DU177" s="69" t="str">
        <f t="shared" si="169"/>
        <v/>
      </c>
      <c r="DV177" s="69" t="str">
        <f t="shared" si="227"/>
        <v/>
      </c>
      <c r="DW177" s="69" t="str">
        <f t="shared" si="228"/>
        <v/>
      </c>
      <c r="DX177" s="62" t="str">
        <f t="shared" si="229"/>
        <v/>
      </c>
      <c r="DY177" s="43" t="s">
        <v>0</v>
      </c>
      <c r="DZ177" s="54" t="str">
        <f>IF(AN177="","",MAX(DZ$12:DZ176)+1)</f>
        <v/>
      </c>
      <c r="EA177" s="69" t="str">
        <f t="shared" si="230"/>
        <v/>
      </c>
      <c r="EB177" s="69" t="str">
        <f t="shared" si="231"/>
        <v/>
      </c>
      <c r="EC177" s="69" t="str">
        <f t="shared" si="232"/>
        <v/>
      </c>
      <c r="ED177" s="69" t="str">
        <f t="shared" si="233"/>
        <v/>
      </c>
      <c r="EE177" s="69" t="str">
        <f t="shared" si="170"/>
        <v/>
      </c>
      <c r="EF177" s="69" t="str">
        <f t="shared" si="234"/>
        <v/>
      </c>
      <c r="EG177" s="69" t="str">
        <f t="shared" si="235"/>
        <v/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/>
      </c>
      <c r="EM177" s="43" t="s">
        <v>0</v>
      </c>
      <c r="EN177" s="16" t="str">
        <f t="shared" si="172"/>
        <v/>
      </c>
      <c r="EO177" s="43" t="s">
        <v>0</v>
      </c>
      <c r="EP177" s="167" t="str">
        <f t="shared" si="239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3"/>
        <v/>
      </c>
      <c r="P178" s="43"/>
      <c r="Q178" s="48" t="str">
        <f t="shared" si="174"/>
        <v/>
      </c>
      <c r="R178" s="69" t="str">
        <f>IF(Q178="","",IF(COUNTIF(Q$12:Q177,Q178)=0,R177+1,R177))</f>
        <v/>
      </c>
      <c r="S178" s="69" t="str">
        <f t="shared" si="175"/>
        <v/>
      </c>
      <c r="T178" s="69" t="str">
        <f t="shared" si="176"/>
        <v/>
      </c>
      <c r="U178" s="62" t="str">
        <f t="shared" si="177"/>
        <v/>
      </c>
      <c r="V178" s="43" t="s">
        <v>0</v>
      </c>
      <c r="W178" s="209" t="str">
        <f t="shared" si="178"/>
        <v/>
      </c>
      <c r="X178" s="259" t="str">
        <f t="shared" si="179"/>
        <v/>
      </c>
      <c r="Y178" s="210" t="str">
        <f t="shared" si="161"/>
        <v/>
      </c>
      <c r="Z178" s="43" t="s">
        <v>0</v>
      </c>
      <c r="AA178" s="48" t="str">
        <f t="shared" si="180"/>
        <v/>
      </c>
      <c r="AB178" s="69" t="str">
        <f t="shared" si="181"/>
        <v/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/>
      </c>
      <c r="AK178" s="150" t="str">
        <f t="shared" si="185"/>
        <v/>
      </c>
      <c r="AL178" s="43"/>
      <c r="AM178" s="48" t="str">
        <f t="shared" si="186"/>
        <v/>
      </c>
      <c r="AN178" s="27" t="str">
        <f t="shared" si="187"/>
        <v/>
      </c>
      <c r="AO178" s="69" t="str">
        <f t="shared" si="188"/>
        <v/>
      </c>
      <c r="AP178" s="69" t="str">
        <f t="shared" si="189"/>
        <v/>
      </c>
      <c r="AQ178" s="27" t="str">
        <f t="shared" si="190"/>
        <v/>
      </c>
      <c r="AR178" s="62" t="str">
        <f t="shared" si="191"/>
        <v/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/>
      </c>
      <c r="BI178" s="27" t="str">
        <f t="shared" si="197"/>
        <v/>
      </c>
      <c r="BJ178" s="69" t="str">
        <f t="shared" si="198"/>
        <v/>
      </c>
      <c r="BK178" s="49" t="str">
        <f t="shared" si="199"/>
        <v/>
      </c>
      <c r="BL178" s="43" t="s">
        <v>0</v>
      </c>
      <c r="BM178" s="48" t="str">
        <f t="shared" si="200"/>
        <v/>
      </c>
      <c r="BN178" s="27" t="str">
        <f t="shared" si="201"/>
        <v/>
      </c>
      <c r="BO178" s="69" t="str">
        <f t="shared" si="202"/>
        <v/>
      </c>
      <c r="BP178" s="69" t="str">
        <f t="shared" si="163"/>
        <v/>
      </c>
      <c r="BQ178" s="27" t="str">
        <f t="shared" si="164"/>
        <v/>
      </c>
      <c r="BR178" s="27" t="str" cm="1">
        <f t="array" ref="BR178">IFERROR(""&amp;INDEX(regNatjecatelj_klub,DI178),"")</f>
        <v/>
      </c>
      <c r="BS178" s="82" t="str">
        <f t="shared" si="203"/>
        <v/>
      </c>
      <c r="BT178" s="62" t="str">
        <f t="shared" si="204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/>
      </c>
      <c r="CP178" s="69" t="str">
        <f t="shared" si="213"/>
        <v/>
      </c>
      <c r="CQ178" s="216" t="str">
        <f t="shared" si="214"/>
        <v/>
      </c>
      <c r="CR178" s="217" t="str">
        <f t="shared" si="160"/>
        <v/>
      </c>
      <c r="CS178" s="150" t="str">
        <f t="shared" si="165"/>
        <v/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/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/>
      </c>
      <c r="DI178" s="49" t="str">
        <f t="shared" si="220"/>
        <v/>
      </c>
      <c r="DJ178" s="43" t="s">
        <v>0</v>
      </c>
      <c r="DK178" s="48" t="str">
        <f t="shared" si="221"/>
        <v/>
      </c>
      <c r="DL178" s="49" t="str">
        <f t="shared" si="222"/>
        <v/>
      </c>
      <c r="DM178" s="43" t="s">
        <v>0</v>
      </c>
      <c r="DN178" s="48" t="str">
        <f t="shared" si="223"/>
        <v/>
      </c>
      <c r="DO178" s="49" t="str">
        <f t="shared" si="224"/>
        <v/>
      </c>
      <c r="DP178" s="43" t="s">
        <v>0</v>
      </c>
      <c r="DQ178" s="54" t="str">
        <f t="shared" si="225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6"/>
        <v/>
      </c>
      <c r="DU178" s="69" t="str">
        <f t="shared" si="169"/>
        <v/>
      </c>
      <c r="DV178" s="69" t="str">
        <f t="shared" si="227"/>
        <v/>
      </c>
      <c r="DW178" s="69" t="str">
        <f t="shared" si="228"/>
        <v/>
      </c>
      <c r="DX178" s="62" t="str">
        <f t="shared" si="229"/>
        <v/>
      </c>
      <c r="DY178" s="43" t="s">
        <v>0</v>
      </c>
      <c r="DZ178" s="54" t="str">
        <f>IF(AN178="","",MAX(DZ$12:DZ177)+1)</f>
        <v/>
      </c>
      <c r="EA178" s="69" t="str">
        <f t="shared" si="230"/>
        <v/>
      </c>
      <c r="EB178" s="69" t="str">
        <f t="shared" si="231"/>
        <v/>
      </c>
      <c r="EC178" s="69" t="str">
        <f t="shared" si="232"/>
        <v/>
      </c>
      <c r="ED178" s="69" t="str">
        <f t="shared" si="233"/>
        <v/>
      </c>
      <c r="EE178" s="69" t="str">
        <f t="shared" si="170"/>
        <v/>
      </c>
      <c r="EF178" s="69" t="str">
        <f>IF(DZ178="","",INDEX(regUparivanje_id,MATCH(DX178,regUparivanje_oznaka,0)))</f>
        <v/>
      </c>
      <c r="EG178" s="69" t="str">
        <f t="shared" si="235"/>
        <v/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/>
      </c>
      <c r="EM178" s="43" t="s">
        <v>0</v>
      </c>
      <c r="EN178" s="16" t="str">
        <f t="shared" si="172"/>
        <v/>
      </c>
      <c r="EO178" s="43" t="s">
        <v>0</v>
      </c>
      <c r="EP178" s="167" t="str">
        <f t="shared" si="239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3"/>
        <v/>
      </c>
      <c r="P179" s="43"/>
      <c r="Q179" s="48" t="str">
        <f t="shared" si="174"/>
        <v/>
      </c>
      <c r="R179" s="69" t="str">
        <f>IF(Q179="","",IF(COUNTIF(Q$12:Q178,Q179)=0,R178+1,R178))</f>
        <v/>
      </c>
      <c r="S179" s="69" t="str">
        <f t="shared" si="175"/>
        <v/>
      </c>
      <c r="T179" s="69" t="str">
        <f t="shared" si="176"/>
        <v/>
      </c>
      <c r="U179" s="62" t="str">
        <f t="shared" si="177"/>
        <v/>
      </c>
      <c r="V179" s="43" t="s">
        <v>0</v>
      </c>
      <c r="W179" s="209" t="str">
        <f t="shared" si="178"/>
        <v/>
      </c>
      <c r="X179" s="259" t="str">
        <f t="shared" si="179"/>
        <v/>
      </c>
      <c r="Y179" s="210" t="str">
        <f t="shared" si="161"/>
        <v/>
      </c>
      <c r="Z179" s="43" t="s">
        <v>0</v>
      </c>
      <c r="AA179" s="48" t="str">
        <f t="shared" si="180"/>
        <v/>
      </c>
      <c r="AB179" s="69" t="str">
        <f t="shared" si="181"/>
        <v/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/>
      </c>
      <c r="AK179" s="150" t="str">
        <f t="shared" si="185"/>
        <v/>
      </c>
      <c r="AL179" s="43"/>
      <c r="AM179" s="48" t="str">
        <f t="shared" si="186"/>
        <v/>
      </c>
      <c r="AN179" s="27" t="str">
        <f t="shared" si="187"/>
        <v/>
      </c>
      <c r="AO179" s="69" t="str">
        <f t="shared" si="188"/>
        <v/>
      </c>
      <c r="AP179" s="69" t="str">
        <f t="shared" si="189"/>
        <v/>
      </c>
      <c r="AQ179" s="27" t="str">
        <f t="shared" si="190"/>
        <v/>
      </c>
      <c r="AR179" s="62" t="str">
        <f t="shared" si="191"/>
        <v/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/>
      </c>
      <c r="BI179" s="27" t="str">
        <f t="shared" si="197"/>
        <v/>
      </c>
      <c r="BJ179" s="69" t="str">
        <f t="shared" si="198"/>
        <v/>
      </c>
      <c r="BK179" s="49" t="str">
        <f t="shared" si="199"/>
        <v/>
      </c>
      <c r="BL179" s="43" t="s">
        <v>0</v>
      </c>
      <c r="BM179" s="48" t="str">
        <f t="shared" si="200"/>
        <v/>
      </c>
      <c r="BN179" s="27" t="str">
        <f t="shared" si="201"/>
        <v/>
      </c>
      <c r="BO179" s="69" t="str">
        <f t="shared" si="202"/>
        <v/>
      </c>
      <c r="BP179" s="69" t="str">
        <f t="shared" si="163"/>
        <v/>
      </c>
      <c r="BQ179" s="27" t="str">
        <f t="shared" si="164"/>
        <v/>
      </c>
      <c r="BR179" s="27" t="str" cm="1">
        <f t="array" ref="BR179">IFERROR(""&amp;INDEX(regNatjecatelj_klub,DI179),"")</f>
        <v/>
      </c>
      <c r="BS179" s="82" t="str">
        <f t="shared" si="203"/>
        <v/>
      </c>
      <c r="BT179" s="62" t="str">
        <f t="shared" si="204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/>
      </c>
      <c r="CP179" s="69" t="str">
        <f t="shared" si="213"/>
        <v/>
      </c>
      <c r="CQ179" s="216" t="str">
        <f t="shared" si="214"/>
        <v/>
      </c>
      <c r="CR179" s="217" t="str">
        <f t="shared" si="160"/>
        <v/>
      </c>
      <c r="CS179" s="150" t="str">
        <f t="shared" si="165"/>
        <v/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/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/>
      </c>
      <c r="DI179" s="49" t="str">
        <f t="shared" si="220"/>
        <v/>
      </c>
      <c r="DJ179" s="43" t="s">
        <v>0</v>
      </c>
      <c r="DK179" s="48" t="str">
        <f t="shared" si="221"/>
        <v/>
      </c>
      <c r="DL179" s="49" t="str">
        <f t="shared" si="222"/>
        <v/>
      </c>
      <c r="DM179" s="43" t="s">
        <v>0</v>
      </c>
      <c r="DN179" s="48" t="str">
        <f t="shared" si="223"/>
        <v/>
      </c>
      <c r="DO179" s="49" t="str">
        <f t="shared" si="224"/>
        <v/>
      </c>
      <c r="DP179" s="43" t="s">
        <v>0</v>
      </c>
      <c r="DQ179" s="54" t="str">
        <f t="shared" si="225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6"/>
        <v/>
      </c>
      <c r="DU179" s="69" t="str">
        <f t="shared" si="169"/>
        <v/>
      </c>
      <c r="DV179" s="69" t="str">
        <f t="shared" si="227"/>
        <v/>
      </c>
      <c r="DW179" s="69" t="str">
        <f t="shared" si="228"/>
        <v/>
      </c>
      <c r="DX179" s="62" t="str">
        <f t="shared" si="229"/>
        <v/>
      </c>
      <c r="DY179" s="43" t="s">
        <v>0</v>
      </c>
      <c r="DZ179" s="54" t="str">
        <f>IF(AN179="","",MAX(DZ$12:DZ178)+1)</f>
        <v/>
      </c>
      <c r="EA179" s="69" t="str">
        <f t="shared" si="230"/>
        <v/>
      </c>
      <c r="EB179" s="69" t="str">
        <f t="shared" si="231"/>
        <v/>
      </c>
      <c r="EC179" s="69" t="str">
        <f t="shared" si="232"/>
        <v/>
      </c>
      <c r="ED179" s="69" t="str">
        <f t="shared" si="233"/>
        <v/>
      </c>
      <c r="EE179" s="69" t="str">
        <f t="shared" si="170"/>
        <v/>
      </c>
      <c r="EF179" s="69" t="str">
        <f t="shared" si="234"/>
        <v/>
      </c>
      <c r="EG179" s="69" t="str">
        <f t="shared" si="235"/>
        <v/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/>
      </c>
      <c r="EM179" s="43" t="s">
        <v>0</v>
      </c>
      <c r="EN179" s="16" t="str">
        <f t="shared" si="172"/>
        <v/>
      </c>
      <c r="EO179" s="43" t="s">
        <v>0</v>
      </c>
      <c r="EP179" s="167" t="str">
        <f t="shared" si="239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3"/>
        <v/>
      </c>
      <c r="P180" s="43"/>
      <c r="Q180" s="48" t="str">
        <f t="shared" si="174"/>
        <v/>
      </c>
      <c r="R180" s="69" t="str">
        <f>IF(Q180="","",IF(COUNTIF(Q$12:Q179,Q180)=0,R179+1,R179))</f>
        <v/>
      </c>
      <c r="S180" s="69" t="str">
        <f t="shared" si="175"/>
        <v/>
      </c>
      <c r="T180" s="69" t="str">
        <f t="shared" si="176"/>
        <v/>
      </c>
      <c r="U180" s="62" t="str">
        <f t="shared" si="177"/>
        <v/>
      </c>
      <c r="V180" s="43" t="s">
        <v>0</v>
      </c>
      <c r="W180" s="209" t="str">
        <f t="shared" si="178"/>
        <v/>
      </c>
      <c r="X180" s="259" t="str">
        <f t="shared" si="179"/>
        <v/>
      </c>
      <c r="Y180" s="210" t="str">
        <f t="shared" si="161"/>
        <v/>
      </c>
      <c r="Z180" s="43" t="s">
        <v>0</v>
      </c>
      <c r="AA180" s="48" t="str">
        <f t="shared" si="180"/>
        <v/>
      </c>
      <c r="AB180" s="69" t="str">
        <f t="shared" si="181"/>
        <v/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/>
      </c>
      <c r="AK180" s="150" t="str">
        <f t="shared" si="185"/>
        <v/>
      </c>
      <c r="AL180" s="43"/>
      <c r="AM180" s="48" t="str">
        <f t="shared" si="186"/>
        <v/>
      </c>
      <c r="AN180" s="27" t="str">
        <f t="shared" si="187"/>
        <v/>
      </c>
      <c r="AO180" s="69" t="str">
        <f t="shared" si="188"/>
        <v/>
      </c>
      <c r="AP180" s="69" t="str">
        <f t="shared" si="189"/>
        <v/>
      </c>
      <c r="AQ180" s="27" t="str">
        <f t="shared" si="190"/>
        <v/>
      </c>
      <c r="AR180" s="62" t="str">
        <f t="shared" si="191"/>
        <v/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/>
      </c>
      <c r="BI180" s="27" t="str">
        <f t="shared" si="197"/>
        <v/>
      </c>
      <c r="BJ180" s="69" t="str">
        <f t="shared" si="198"/>
        <v/>
      </c>
      <c r="BK180" s="49" t="str">
        <f t="shared" si="199"/>
        <v/>
      </c>
      <c r="BL180" s="43" t="s">
        <v>0</v>
      </c>
      <c r="BM180" s="48" t="str">
        <f t="shared" si="200"/>
        <v/>
      </c>
      <c r="BN180" s="27" t="str">
        <f t="shared" si="201"/>
        <v/>
      </c>
      <c r="BO180" s="69" t="str">
        <f t="shared" si="202"/>
        <v/>
      </c>
      <c r="BP180" s="69" t="str">
        <f t="shared" si="163"/>
        <v/>
      </c>
      <c r="BQ180" s="27" t="str">
        <f t="shared" si="164"/>
        <v/>
      </c>
      <c r="BR180" s="27" t="str" cm="1">
        <f t="array" ref="BR180">IFERROR(""&amp;INDEX(regNatjecatelj_klub,DI180),"")</f>
        <v/>
      </c>
      <c r="BS180" s="82" t="str">
        <f t="shared" si="203"/>
        <v/>
      </c>
      <c r="BT180" s="62" t="str">
        <f t="shared" si="204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/>
      </c>
      <c r="CP180" s="69" t="str">
        <f t="shared" si="213"/>
        <v/>
      </c>
      <c r="CQ180" s="216" t="str">
        <f t="shared" si="214"/>
        <v/>
      </c>
      <c r="CR180" s="217" t="str">
        <f t="shared" si="160"/>
        <v/>
      </c>
      <c r="CS180" s="150" t="str">
        <f t="shared" si="165"/>
        <v/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/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/>
      </c>
      <c r="DI180" s="49" t="str">
        <f t="shared" si="220"/>
        <v/>
      </c>
      <c r="DJ180" s="43" t="s">
        <v>0</v>
      </c>
      <c r="DK180" s="48" t="str">
        <f t="shared" si="221"/>
        <v/>
      </c>
      <c r="DL180" s="49" t="str">
        <f t="shared" si="222"/>
        <v/>
      </c>
      <c r="DM180" s="43" t="s">
        <v>0</v>
      </c>
      <c r="DN180" s="48" t="str">
        <f t="shared" si="223"/>
        <v/>
      </c>
      <c r="DO180" s="49" t="str">
        <f t="shared" si="224"/>
        <v/>
      </c>
      <c r="DP180" s="43" t="s">
        <v>0</v>
      </c>
      <c r="DQ180" s="54" t="str">
        <f t="shared" si="225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6"/>
        <v/>
      </c>
      <c r="DU180" s="69" t="str">
        <f t="shared" si="169"/>
        <v/>
      </c>
      <c r="DV180" s="69" t="str">
        <f t="shared" si="227"/>
        <v/>
      </c>
      <c r="DW180" s="69" t="str">
        <f t="shared" si="228"/>
        <v/>
      </c>
      <c r="DX180" s="62" t="str">
        <f t="shared" si="229"/>
        <v/>
      </c>
      <c r="DY180" s="43" t="s">
        <v>0</v>
      </c>
      <c r="DZ180" s="54" t="str">
        <f>IF(AN180="","",MAX(DZ$12:DZ179)+1)</f>
        <v/>
      </c>
      <c r="EA180" s="69" t="str">
        <f t="shared" si="230"/>
        <v/>
      </c>
      <c r="EB180" s="69" t="str">
        <f t="shared" si="231"/>
        <v/>
      </c>
      <c r="EC180" s="69" t="str">
        <f t="shared" si="232"/>
        <v/>
      </c>
      <c r="ED180" s="69" t="str">
        <f t="shared" si="233"/>
        <v/>
      </c>
      <c r="EE180" s="69" t="str">
        <f t="shared" si="170"/>
        <v/>
      </c>
      <c r="EF180" s="69" t="str">
        <f t="shared" si="234"/>
        <v/>
      </c>
      <c r="EG180" s="69" t="str">
        <f t="shared" si="235"/>
        <v/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/>
      </c>
      <c r="EM180" s="43" t="s">
        <v>0</v>
      </c>
      <c r="EN180" s="16" t="str">
        <f t="shared" si="172"/>
        <v/>
      </c>
      <c r="EO180" s="43" t="s">
        <v>0</v>
      </c>
      <c r="EP180" s="167" t="str">
        <f t="shared" si="239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3"/>
        <v/>
      </c>
      <c r="P181" s="43"/>
      <c r="Q181" s="48" t="str">
        <f t="shared" si="174"/>
        <v/>
      </c>
      <c r="R181" s="69" t="str">
        <f>IF(Q181="","",IF(COUNTIF(Q$12:Q180,Q181)=0,R180+1,R180))</f>
        <v/>
      </c>
      <c r="S181" s="69" t="str">
        <f t="shared" si="175"/>
        <v/>
      </c>
      <c r="T181" s="69" t="str">
        <f t="shared" si="176"/>
        <v/>
      </c>
      <c r="U181" s="62" t="str">
        <f t="shared" si="177"/>
        <v/>
      </c>
      <c r="V181" s="43" t="s">
        <v>0</v>
      </c>
      <c r="W181" s="209" t="str">
        <f t="shared" si="178"/>
        <v/>
      </c>
      <c r="X181" s="259" t="str">
        <f t="shared" si="179"/>
        <v/>
      </c>
      <c r="Y181" s="210" t="str">
        <f t="shared" si="161"/>
        <v/>
      </c>
      <c r="Z181" s="43" t="s">
        <v>0</v>
      </c>
      <c r="AA181" s="48" t="str">
        <f t="shared" si="180"/>
        <v/>
      </c>
      <c r="AB181" s="69" t="str">
        <f t="shared" si="181"/>
        <v/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/>
      </c>
      <c r="AK181" s="150" t="str">
        <f t="shared" si="185"/>
        <v/>
      </c>
      <c r="AL181" s="43"/>
      <c r="AM181" s="48" t="str">
        <f t="shared" si="186"/>
        <v/>
      </c>
      <c r="AN181" s="27" t="str">
        <f t="shared" si="187"/>
        <v/>
      </c>
      <c r="AO181" s="69" t="str">
        <f t="shared" si="188"/>
        <v/>
      </c>
      <c r="AP181" s="69" t="str">
        <f t="shared" si="189"/>
        <v/>
      </c>
      <c r="AQ181" s="27" t="str">
        <f t="shared" si="190"/>
        <v/>
      </c>
      <c r="AR181" s="62" t="str">
        <f t="shared" si="191"/>
        <v/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/>
      </c>
      <c r="BI181" s="27" t="str">
        <f t="shared" si="197"/>
        <v/>
      </c>
      <c r="BJ181" s="69" t="str">
        <f t="shared" si="198"/>
        <v/>
      </c>
      <c r="BK181" s="49" t="str">
        <f t="shared" si="199"/>
        <v/>
      </c>
      <c r="BL181" s="43" t="s">
        <v>0</v>
      </c>
      <c r="BM181" s="48" t="str">
        <f t="shared" si="200"/>
        <v/>
      </c>
      <c r="BN181" s="27" t="str">
        <f t="shared" si="201"/>
        <v/>
      </c>
      <c r="BO181" s="69" t="str">
        <f t="shared" si="202"/>
        <v/>
      </c>
      <c r="BP181" s="69" t="str">
        <f t="shared" si="163"/>
        <v/>
      </c>
      <c r="BQ181" s="27" t="str">
        <f t="shared" si="164"/>
        <v/>
      </c>
      <c r="BR181" s="27" t="str" cm="1">
        <f t="array" ref="BR181">IFERROR(""&amp;INDEX(regNatjecatelj_klub,DI181),"")</f>
        <v/>
      </c>
      <c r="BS181" s="82" t="str">
        <f t="shared" si="203"/>
        <v/>
      </c>
      <c r="BT181" s="62" t="str">
        <f t="shared" si="204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/>
      </c>
      <c r="CP181" s="69" t="str">
        <f t="shared" si="213"/>
        <v/>
      </c>
      <c r="CQ181" s="216" t="str">
        <f t="shared" si="214"/>
        <v/>
      </c>
      <c r="CR181" s="217" t="str">
        <f t="shared" si="160"/>
        <v/>
      </c>
      <c r="CS181" s="150" t="str">
        <f t="shared" si="165"/>
        <v/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/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/>
      </c>
      <c r="DI181" s="49" t="str">
        <f t="shared" si="220"/>
        <v/>
      </c>
      <c r="DJ181" s="43" t="s">
        <v>0</v>
      </c>
      <c r="DK181" s="48" t="str">
        <f t="shared" si="221"/>
        <v/>
      </c>
      <c r="DL181" s="49" t="str">
        <f t="shared" si="222"/>
        <v/>
      </c>
      <c r="DM181" s="43" t="s">
        <v>0</v>
      </c>
      <c r="DN181" s="48" t="str">
        <f t="shared" si="223"/>
        <v/>
      </c>
      <c r="DO181" s="49" t="str">
        <f t="shared" si="224"/>
        <v/>
      </c>
      <c r="DP181" s="43" t="s">
        <v>0</v>
      </c>
      <c r="DQ181" s="54" t="str">
        <f t="shared" si="225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6"/>
        <v/>
      </c>
      <c r="DU181" s="69" t="str">
        <f t="shared" si="169"/>
        <v/>
      </c>
      <c r="DV181" s="69" t="str">
        <f t="shared" si="227"/>
        <v/>
      </c>
      <c r="DW181" s="69" t="str">
        <f t="shared" si="228"/>
        <v/>
      </c>
      <c r="DX181" s="62" t="str">
        <f t="shared" si="229"/>
        <v/>
      </c>
      <c r="DY181" s="43" t="s">
        <v>0</v>
      </c>
      <c r="DZ181" s="54" t="str">
        <f>IF(AN181="","",MAX(DZ$12:DZ180)+1)</f>
        <v/>
      </c>
      <c r="EA181" s="69" t="str">
        <f t="shared" si="230"/>
        <v/>
      </c>
      <c r="EB181" s="69" t="str">
        <f t="shared" si="231"/>
        <v/>
      </c>
      <c r="EC181" s="69" t="str">
        <f t="shared" si="232"/>
        <v/>
      </c>
      <c r="ED181" s="69" t="str">
        <f t="shared" si="233"/>
        <v/>
      </c>
      <c r="EE181" s="69" t="str">
        <f t="shared" si="170"/>
        <v/>
      </c>
      <c r="EF181" s="69" t="str">
        <f t="shared" si="234"/>
        <v/>
      </c>
      <c r="EG181" s="69" t="str">
        <f t="shared" si="235"/>
        <v/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/>
      </c>
      <c r="EM181" s="43" t="s">
        <v>0</v>
      </c>
      <c r="EN181" s="16" t="str">
        <f t="shared" si="172"/>
        <v/>
      </c>
      <c r="EO181" s="43" t="s">
        <v>0</v>
      </c>
      <c r="EP181" s="167" t="str">
        <f t="shared" si="239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3"/>
        <v/>
      </c>
      <c r="P182" s="43"/>
      <c r="Q182" s="48" t="str">
        <f t="shared" si="174"/>
        <v/>
      </c>
      <c r="R182" s="69" t="str">
        <f>IF(Q182="","",IF(COUNTIF(Q$12:Q181,Q182)=0,R181+1,R181))</f>
        <v/>
      </c>
      <c r="S182" s="69" t="str">
        <f t="shared" si="175"/>
        <v/>
      </c>
      <c r="T182" s="69" t="str">
        <f t="shared" si="176"/>
        <v/>
      </c>
      <c r="U182" s="62" t="str">
        <f t="shared" si="177"/>
        <v/>
      </c>
      <c r="V182" s="43" t="s">
        <v>0</v>
      </c>
      <c r="W182" s="209" t="str">
        <f t="shared" si="178"/>
        <v/>
      </c>
      <c r="X182" s="259" t="str">
        <f t="shared" si="179"/>
        <v/>
      </c>
      <c r="Y182" s="210" t="str">
        <f t="shared" si="161"/>
        <v/>
      </c>
      <c r="Z182" s="43" t="s">
        <v>0</v>
      </c>
      <c r="AA182" s="48" t="str">
        <f t="shared" si="180"/>
        <v/>
      </c>
      <c r="AB182" s="69" t="str">
        <f t="shared" si="181"/>
        <v/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/>
      </c>
      <c r="AK182" s="150" t="str">
        <f t="shared" si="185"/>
        <v/>
      </c>
      <c r="AL182" s="43"/>
      <c r="AM182" s="48" t="str">
        <f t="shared" si="186"/>
        <v/>
      </c>
      <c r="AN182" s="27" t="str">
        <f t="shared" si="187"/>
        <v/>
      </c>
      <c r="AO182" s="69" t="str">
        <f t="shared" si="188"/>
        <v/>
      </c>
      <c r="AP182" s="69" t="str">
        <f t="shared" si="189"/>
        <v/>
      </c>
      <c r="AQ182" s="27" t="str">
        <f t="shared" si="190"/>
        <v/>
      </c>
      <c r="AR182" s="62" t="str">
        <f t="shared" si="191"/>
        <v/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/>
      </c>
      <c r="BI182" s="27" t="str">
        <f t="shared" si="197"/>
        <v/>
      </c>
      <c r="BJ182" s="69" t="str">
        <f t="shared" si="198"/>
        <v/>
      </c>
      <c r="BK182" s="49" t="str">
        <f t="shared" si="199"/>
        <v/>
      </c>
      <c r="BL182" s="43" t="s">
        <v>0</v>
      </c>
      <c r="BM182" s="48" t="str">
        <f t="shared" si="200"/>
        <v/>
      </c>
      <c r="BN182" s="27" t="str">
        <f t="shared" si="201"/>
        <v/>
      </c>
      <c r="BO182" s="69" t="str">
        <f t="shared" si="202"/>
        <v/>
      </c>
      <c r="BP182" s="69" t="str">
        <f t="shared" si="163"/>
        <v/>
      </c>
      <c r="BQ182" s="27" t="str">
        <f t="shared" si="164"/>
        <v/>
      </c>
      <c r="BR182" s="27" t="str" cm="1">
        <f t="array" ref="BR182">IFERROR(""&amp;INDEX(regNatjecatelj_klub,DI182),"")</f>
        <v/>
      </c>
      <c r="BS182" s="82" t="str">
        <f t="shared" si="203"/>
        <v/>
      </c>
      <c r="BT182" s="62" t="str">
        <f t="shared" si="204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/>
      </c>
      <c r="CP182" s="69" t="str">
        <f t="shared" si="213"/>
        <v/>
      </c>
      <c r="CQ182" s="216" t="str">
        <f t="shared" si="214"/>
        <v/>
      </c>
      <c r="CR182" s="217" t="str">
        <f t="shared" si="160"/>
        <v/>
      </c>
      <c r="CS182" s="150" t="str">
        <f t="shared" si="165"/>
        <v/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/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/>
      </c>
      <c r="DI182" s="49" t="str">
        <f t="shared" si="220"/>
        <v/>
      </c>
      <c r="DJ182" s="43" t="s">
        <v>0</v>
      </c>
      <c r="DK182" s="48" t="str">
        <f t="shared" si="221"/>
        <v/>
      </c>
      <c r="DL182" s="49" t="str">
        <f t="shared" si="222"/>
        <v/>
      </c>
      <c r="DM182" s="43" t="s">
        <v>0</v>
      </c>
      <c r="DN182" s="48" t="str">
        <f t="shared" si="223"/>
        <v/>
      </c>
      <c r="DO182" s="49" t="str">
        <f t="shared" si="224"/>
        <v/>
      </c>
      <c r="DP182" s="43" t="s">
        <v>0</v>
      </c>
      <c r="DQ182" s="54" t="str">
        <f t="shared" si="225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6"/>
        <v/>
      </c>
      <c r="DU182" s="69" t="str">
        <f t="shared" si="169"/>
        <v/>
      </c>
      <c r="DV182" s="69" t="str">
        <f t="shared" si="227"/>
        <v/>
      </c>
      <c r="DW182" s="69" t="str">
        <f t="shared" si="228"/>
        <v/>
      </c>
      <c r="DX182" s="62" t="str">
        <f t="shared" si="229"/>
        <v/>
      </c>
      <c r="DY182" s="43" t="s">
        <v>0</v>
      </c>
      <c r="DZ182" s="54" t="str">
        <f>IF(AN182="","",MAX(DZ$12:DZ181)+1)</f>
        <v/>
      </c>
      <c r="EA182" s="69" t="str">
        <f t="shared" si="230"/>
        <v/>
      </c>
      <c r="EB182" s="69" t="str">
        <f t="shared" si="231"/>
        <v/>
      </c>
      <c r="EC182" s="69" t="str">
        <f t="shared" si="232"/>
        <v/>
      </c>
      <c r="ED182" s="69" t="str">
        <f t="shared" si="233"/>
        <v/>
      </c>
      <c r="EE182" s="69" t="str">
        <f t="shared" si="170"/>
        <v/>
      </c>
      <c r="EF182" s="69" t="str">
        <f t="shared" si="234"/>
        <v/>
      </c>
      <c r="EG182" s="69" t="str">
        <f t="shared" si="235"/>
        <v/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/>
      </c>
      <c r="EM182" s="43" t="s">
        <v>0</v>
      </c>
      <c r="EN182" s="16" t="str">
        <f t="shared" si="172"/>
        <v/>
      </c>
      <c r="EO182" s="43" t="s">
        <v>0</v>
      </c>
      <c r="EP182" s="167" t="str">
        <f t="shared" si="239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3"/>
        <v/>
      </c>
      <c r="P183" s="43"/>
      <c r="Q183" s="48" t="str">
        <f t="shared" si="174"/>
        <v/>
      </c>
      <c r="R183" s="69" t="str">
        <f>IF(Q183="","",IF(COUNTIF(Q$12:Q182,Q183)=0,R182+1,R182))</f>
        <v/>
      </c>
      <c r="S183" s="69" t="str">
        <f t="shared" si="175"/>
        <v/>
      </c>
      <c r="T183" s="69" t="str">
        <f t="shared" si="176"/>
        <v/>
      </c>
      <c r="U183" s="62" t="str">
        <f t="shared" si="177"/>
        <v/>
      </c>
      <c r="V183" s="43" t="s">
        <v>0</v>
      </c>
      <c r="W183" s="209" t="str">
        <f t="shared" si="178"/>
        <v/>
      </c>
      <c r="X183" s="259" t="str">
        <f t="shared" si="179"/>
        <v/>
      </c>
      <c r="Y183" s="210" t="str">
        <f t="shared" si="161"/>
        <v/>
      </c>
      <c r="Z183" s="43" t="s">
        <v>0</v>
      </c>
      <c r="AA183" s="48" t="str">
        <f t="shared" si="180"/>
        <v/>
      </c>
      <c r="AB183" s="69" t="str">
        <f t="shared" si="181"/>
        <v/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/>
      </c>
      <c r="AK183" s="150" t="str">
        <f t="shared" si="185"/>
        <v/>
      </c>
      <c r="AL183" s="43"/>
      <c r="AM183" s="48" t="str">
        <f t="shared" si="186"/>
        <v/>
      </c>
      <c r="AN183" s="27" t="str">
        <f t="shared" si="187"/>
        <v/>
      </c>
      <c r="AO183" s="69" t="str">
        <f t="shared" si="188"/>
        <v/>
      </c>
      <c r="AP183" s="69" t="str">
        <f t="shared" si="189"/>
        <v/>
      </c>
      <c r="AQ183" s="27" t="str">
        <f t="shared" si="190"/>
        <v/>
      </c>
      <c r="AR183" s="62" t="str">
        <f t="shared" si="191"/>
        <v/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/>
      </c>
      <c r="BI183" s="27" t="str">
        <f t="shared" si="197"/>
        <v/>
      </c>
      <c r="BJ183" s="69" t="str">
        <f t="shared" si="198"/>
        <v/>
      </c>
      <c r="BK183" s="49" t="str">
        <f t="shared" si="199"/>
        <v/>
      </c>
      <c r="BL183" s="43" t="s">
        <v>0</v>
      </c>
      <c r="BM183" s="48" t="str">
        <f t="shared" si="200"/>
        <v/>
      </c>
      <c r="BN183" s="27" t="str">
        <f t="shared" si="201"/>
        <v/>
      </c>
      <c r="BO183" s="69" t="str">
        <f t="shared" si="202"/>
        <v/>
      </c>
      <c r="BP183" s="69" t="str">
        <f t="shared" si="163"/>
        <v/>
      </c>
      <c r="BQ183" s="27" t="str">
        <f t="shared" si="164"/>
        <v/>
      </c>
      <c r="BR183" s="27" t="str" cm="1">
        <f t="array" ref="BR183">IFERROR(""&amp;INDEX(regNatjecatelj_klub,DI183),"")</f>
        <v/>
      </c>
      <c r="BS183" s="82" t="str">
        <f t="shared" si="203"/>
        <v/>
      </c>
      <c r="BT183" s="62" t="str">
        <f t="shared" si="204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/>
      </c>
      <c r="CP183" s="69" t="str">
        <f t="shared" si="213"/>
        <v/>
      </c>
      <c r="CQ183" s="216" t="str">
        <f t="shared" si="214"/>
        <v/>
      </c>
      <c r="CR183" s="217" t="str">
        <f t="shared" si="160"/>
        <v/>
      </c>
      <c r="CS183" s="150" t="str">
        <f t="shared" si="165"/>
        <v/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/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/>
      </c>
      <c r="DI183" s="49" t="str">
        <f t="shared" si="220"/>
        <v/>
      </c>
      <c r="DJ183" s="43" t="s">
        <v>0</v>
      </c>
      <c r="DK183" s="48" t="str">
        <f t="shared" si="221"/>
        <v/>
      </c>
      <c r="DL183" s="49" t="str">
        <f t="shared" si="222"/>
        <v/>
      </c>
      <c r="DM183" s="43" t="s">
        <v>0</v>
      </c>
      <c r="DN183" s="48" t="str">
        <f t="shared" si="223"/>
        <v/>
      </c>
      <c r="DO183" s="49" t="str">
        <f t="shared" si="224"/>
        <v/>
      </c>
      <c r="DP183" s="43" t="s">
        <v>0</v>
      </c>
      <c r="DQ183" s="54" t="str">
        <f t="shared" si="225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6"/>
        <v/>
      </c>
      <c r="DU183" s="69" t="str">
        <f t="shared" si="169"/>
        <v/>
      </c>
      <c r="DV183" s="69" t="str">
        <f t="shared" si="227"/>
        <v/>
      </c>
      <c r="DW183" s="69" t="str">
        <f t="shared" si="228"/>
        <v/>
      </c>
      <c r="DX183" s="62" t="str">
        <f t="shared" si="229"/>
        <v/>
      </c>
      <c r="DY183" s="43" t="s">
        <v>0</v>
      </c>
      <c r="DZ183" s="54" t="str">
        <f>IF(AN183="","",MAX(DZ$12:DZ182)+1)</f>
        <v/>
      </c>
      <c r="EA183" s="69" t="str">
        <f t="shared" si="230"/>
        <v/>
      </c>
      <c r="EB183" s="69" t="str">
        <f t="shared" si="231"/>
        <v/>
      </c>
      <c r="EC183" s="69" t="str">
        <f t="shared" si="232"/>
        <v/>
      </c>
      <c r="ED183" s="69" t="str">
        <f t="shared" si="233"/>
        <v/>
      </c>
      <c r="EE183" s="69" t="str">
        <f t="shared" si="170"/>
        <v/>
      </c>
      <c r="EF183" s="69" t="str">
        <f t="shared" si="234"/>
        <v/>
      </c>
      <c r="EG183" s="69" t="str">
        <f t="shared" si="235"/>
        <v/>
      </c>
      <c r="EH183" s="69" t="str">
        <f t="shared" si="171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/>
      </c>
      <c r="EM183" s="43" t="s">
        <v>0</v>
      </c>
      <c r="EN183" s="16" t="str">
        <f t="shared" si="172"/>
        <v/>
      </c>
      <c r="EO183" s="43" t="s">
        <v>0</v>
      </c>
      <c r="EP183" s="167" t="str">
        <f t="shared" si="239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3"/>
        <v/>
      </c>
      <c r="P184" s="43"/>
      <c r="Q184" s="48" t="str">
        <f t="shared" si="174"/>
        <v/>
      </c>
      <c r="R184" s="69" t="str">
        <f>IF(Q184="","",IF(COUNTIF(Q$12:Q183,Q184)=0,R183+1,R183))</f>
        <v/>
      </c>
      <c r="S184" s="69" t="str">
        <f t="shared" si="175"/>
        <v/>
      </c>
      <c r="T184" s="69" t="str">
        <f t="shared" si="176"/>
        <v/>
      </c>
      <c r="U184" s="62" t="str">
        <f t="shared" si="177"/>
        <v/>
      </c>
      <c r="V184" s="43" t="s">
        <v>0</v>
      </c>
      <c r="W184" s="209" t="str">
        <f t="shared" si="178"/>
        <v/>
      </c>
      <c r="X184" s="259" t="str">
        <f t="shared" si="179"/>
        <v/>
      </c>
      <c r="Y184" s="210" t="str">
        <f t="shared" si="161"/>
        <v/>
      </c>
      <c r="Z184" s="43" t="s">
        <v>0</v>
      </c>
      <c r="AA184" s="48" t="str">
        <f t="shared" si="180"/>
        <v/>
      </c>
      <c r="AB184" s="69" t="str">
        <f t="shared" si="181"/>
        <v/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/>
      </c>
      <c r="AK184" s="150" t="str">
        <f t="shared" si="185"/>
        <v/>
      </c>
      <c r="AL184" s="43"/>
      <c r="AM184" s="48" t="str">
        <f t="shared" si="186"/>
        <v/>
      </c>
      <c r="AN184" s="27" t="str">
        <f t="shared" si="187"/>
        <v/>
      </c>
      <c r="AO184" s="69" t="str">
        <f t="shared" si="188"/>
        <v/>
      </c>
      <c r="AP184" s="69" t="str">
        <f t="shared" si="189"/>
        <v/>
      </c>
      <c r="AQ184" s="27" t="str">
        <f t="shared" si="190"/>
        <v/>
      </c>
      <c r="AR184" s="62" t="str">
        <f t="shared" si="191"/>
        <v/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/>
      </c>
      <c r="BI184" s="27" t="str">
        <f t="shared" si="197"/>
        <v/>
      </c>
      <c r="BJ184" s="69" t="str">
        <f t="shared" si="198"/>
        <v/>
      </c>
      <c r="BK184" s="49" t="str">
        <f t="shared" si="199"/>
        <v/>
      </c>
      <c r="BL184" s="43" t="s">
        <v>0</v>
      </c>
      <c r="BM184" s="48" t="str">
        <f t="shared" si="200"/>
        <v/>
      </c>
      <c r="BN184" s="27" t="str">
        <f t="shared" si="201"/>
        <v/>
      </c>
      <c r="BO184" s="69" t="str">
        <f t="shared" si="202"/>
        <v/>
      </c>
      <c r="BP184" s="69" t="str">
        <f t="shared" si="163"/>
        <v/>
      </c>
      <c r="BQ184" s="27" t="str">
        <f t="shared" si="164"/>
        <v/>
      </c>
      <c r="BR184" s="27" t="str" cm="1">
        <f t="array" ref="BR184">IFERROR(""&amp;INDEX(regNatjecatelj_klub,DI184),"")</f>
        <v/>
      </c>
      <c r="BS184" s="82" t="str">
        <f t="shared" si="203"/>
        <v/>
      </c>
      <c r="BT184" s="62" t="str">
        <f t="shared" si="204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/>
      </c>
      <c r="CP184" s="69" t="str">
        <f t="shared" si="213"/>
        <v/>
      </c>
      <c r="CQ184" s="216" t="str">
        <f t="shared" si="214"/>
        <v/>
      </c>
      <c r="CR184" s="217" t="str">
        <f t="shared" si="160"/>
        <v/>
      </c>
      <c r="CS184" s="150" t="str">
        <f t="shared" si="165"/>
        <v/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/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69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70"/>
        <v/>
      </c>
      <c r="EF184" s="69" t="str">
        <f t="shared" si="234"/>
        <v/>
      </c>
      <c r="EG184" s="69" t="str">
        <f t="shared" si="235"/>
        <v/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2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3"/>
        <v/>
      </c>
      <c r="P185" s="43"/>
      <c r="Q185" s="48" t="str">
        <f t="shared" si="174"/>
        <v/>
      </c>
      <c r="R185" s="69" t="str">
        <f>IF(Q185="","",IF(COUNTIF(Q$12:Q184,Q185)=0,R184+1,R184))</f>
        <v/>
      </c>
      <c r="S185" s="69" t="str">
        <f t="shared" si="175"/>
        <v/>
      </c>
      <c r="T185" s="69" t="str">
        <f t="shared" si="176"/>
        <v/>
      </c>
      <c r="U185" s="62" t="str">
        <f t="shared" si="177"/>
        <v/>
      </c>
      <c r="V185" s="43" t="s">
        <v>0</v>
      </c>
      <c r="W185" s="209" t="str">
        <f t="shared" si="178"/>
        <v/>
      </c>
      <c r="X185" s="259" t="str">
        <f t="shared" si="179"/>
        <v/>
      </c>
      <c r="Y185" s="210" t="str">
        <f t="shared" si="161"/>
        <v/>
      </c>
      <c r="Z185" s="43" t="s">
        <v>0</v>
      </c>
      <c r="AA185" s="48" t="str">
        <f t="shared" si="180"/>
        <v/>
      </c>
      <c r="AB185" s="69" t="str">
        <f t="shared" si="181"/>
        <v/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/>
      </c>
      <c r="AK185" s="150" t="str">
        <f t="shared" si="185"/>
        <v/>
      </c>
      <c r="AL185" s="43"/>
      <c r="AM185" s="48" t="str">
        <f t="shared" si="186"/>
        <v/>
      </c>
      <c r="AN185" s="27" t="str">
        <f t="shared" si="187"/>
        <v/>
      </c>
      <c r="AO185" s="69" t="str">
        <f t="shared" si="188"/>
        <v/>
      </c>
      <c r="AP185" s="69" t="str">
        <f t="shared" si="189"/>
        <v/>
      </c>
      <c r="AQ185" s="27" t="str">
        <f t="shared" si="190"/>
        <v/>
      </c>
      <c r="AR185" s="62" t="str">
        <f t="shared" si="191"/>
        <v/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/>
      </c>
      <c r="BI185" s="27" t="str">
        <f t="shared" si="197"/>
        <v/>
      </c>
      <c r="BJ185" s="69" t="str">
        <f t="shared" si="198"/>
        <v/>
      </c>
      <c r="BK185" s="49" t="str">
        <f t="shared" si="199"/>
        <v/>
      </c>
      <c r="BL185" s="43" t="s">
        <v>0</v>
      </c>
      <c r="BM185" s="48" t="str">
        <f t="shared" si="200"/>
        <v/>
      </c>
      <c r="BN185" s="27" t="str">
        <f t="shared" si="201"/>
        <v/>
      </c>
      <c r="BO185" s="69" t="str">
        <f t="shared" si="202"/>
        <v/>
      </c>
      <c r="BP185" s="69" t="str">
        <f t="shared" si="163"/>
        <v/>
      </c>
      <c r="BQ185" s="27" t="str">
        <f t="shared" si="164"/>
        <v/>
      </c>
      <c r="BR185" s="27" t="str" cm="1">
        <f t="array" ref="BR185">IFERROR(""&amp;INDEX(regNatjecatelj_klub,DI185),"")</f>
        <v/>
      </c>
      <c r="BS185" s="82" t="str">
        <f t="shared" si="203"/>
        <v/>
      </c>
      <c r="BT185" s="62" t="str">
        <f t="shared" si="204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/>
      </c>
      <c r="CP185" s="69" t="str">
        <f t="shared" si="213"/>
        <v/>
      </c>
      <c r="CQ185" s="216" t="str">
        <f t="shared" si="214"/>
        <v/>
      </c>
      <c r="CR185" s="217" t="str">
        <f t="shared" ref="CR185:CR248" si="241">IF(CO185="","",IF(VALUE(LEFT(CO185,SEARCH(":",CO185)-1))&gt;999,59999,VALUE(LEFT(CO185,SEARCH(":",CO185)-1))*60+VALUE(RIGHT(CO185,2))))</f>
        <v/>
      </c>
      <c r="CS185" s="150" t="str">
        <f t="shared" si="165"/>
        <v/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/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/>
      </c>
      <c r="DI185" s="49" t="str">
        <f t="shared" si="220"/>
        <v/>
      </c>
      <c r="DJ185" s="43" t="s">
        <v>0</v>
      </c>
      <c r="DK185" s="48" t="str">
        <f t="shared" si="221"/>
        <v/>
      </c>
      <c r="DL185" s="49" t="str">
        <f t="shared" si="222"/>
        <v/>
      </c>
      <c r="DM185" s="43" t="s">
        <v>0</v>
      </c>
      <c r="DN185" s="48" t="str">
        <f t="shared" si="223"/>
        <v/>
      </c>
      <c r="DO185" s="49" t="str">
        <f t="shared" si="224"/>
        <v/>
      </c>
      <c r="DP185" s="43" t="s">
        <v>0</v>
      </c>
      <c r="DQ185" s="54" t="str">
        <f t="shared" si="225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6"/>
        <v/>
      </c>
      <c r="DU185" s="69" t="str">
        <f t="shared" si="169"/>
        <v/>
      </c>
      <c r="DV185" s="69" t="str">
        <f t="shared" si="227"/>
        <v/>
      </c>
      <c r="DW185" s="69" t="str">
        <f t="shared" si="228"/>
        <v/>
      </c>
      <c r="DX185" s="62" t="str">
        <f t="shared" si="229"/>
        <v/>
      </c>
      <c r="DY185" s="43" t="s">
        <v>0</v>
      </c>
      <c r="DZ185" s="54" t="str">
        <f>IF(AN185="","",MAX(DZ$12:DZ184)+1)</f>
        <v/>
      </c>
      <c r="EA185" s="69" t="str">
        <f t="shared" si="230"/>
        <v/>
      </c>
      <c r="EB185" s="69" t="str">
        <f t="shared" si="231"/>
        <v/>
      </c>
      <c r="EC185" s="69" t="str">
        <f t="shared" si="232"/>
        <v/>
      </c>
      <c r="ED185" s="69" t="str">
        <f t="shared" si="233"/>
        <v/>
      </c>
      <c r="EE185" s="69" t="str">
        <f t="shared" si="170"/>
        <v/>
      </c>
      <c r="EF185" s="69" t="str">
        <f t="shared" si="234"/>
        <v/>
      </c>
      <c r="EG185" s="69" t="str">
        <f t="shared" si="235"/>
        <v/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/>
      </c>
      <c r="EM185" s="43" t="s">
        <v>0</v>
      </c>
      <c r="EN185" s="16" t="str">
        <f t="shared" si="172"/>
        <v/>
      </c>
      <c r="EO185" s="43" t="s">
        <v>0</v>
      </c>
      <c r="EP185" s="167" t="str">
        <f t="shared" si="239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3"/>
        <v/>
      </c>
      <c r="P186" s="43"/>
      <c r="Q186" s="48" t="str">
        <f t="shared" si="174"/>
        <v/>
      </c>
      <c r="R186" s="69" t="str">
        <f>IF(Q186="","",IF(COUNTIF(Q$12:Q185,Q186)=0,R185+1,R185))</f>
        <v/>
      </c>
      <c r="S186" s="69" t="str">
        <f t="shared" si="175"/>
        <v/>
      </c>
      <c r="T186" s="69" t="str">
        <f t="shared" si="176"/>
        <v/>
      </c>
      <c r="U186" s="62" t="str">
        <f t="shared" si="177"/>
        <v/>
      </c>
      <c r="V186" s="43" t="s">
        <v>0</v>
      </c>
      <c r="W186" s="209" t="str">
        <f t="shared" si="178"/>
        <v/>
      </c>
      <c r="X186" s="259" t="str">
        <f t="shared" si="179"/>
        <v/>
      </c>
      <c r="Y186" s="210" t="str">
        <f t="shared" si="161"/>
        <v/>
      </c>
      <c r="Z186" s="43" t="s">
        <v>0</v>
      </c>
      <c r="AA186" s="48" t="str">
        <f t="shared" si="180"/>
        <v/>
      </c>
      <c r="AB186" s="69" t="str">
        <f t="shared" si="181"/>
        <v/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/>
      </c>
      <c r="AK186" s="150" t="str">
        <f t="shared" si="185"/>
        <v/>
      </c>
      <c r="AL186" s="43"/>
      <c r="AM186" s="48" t="str">
        <f t="shared" si="186"/>
        <v/>
      </c>
      <c r="AN186" s="27" t="str">
        <f t="shared" si="187"/>
        <v/>
      </c>
      <c r="AO186" s="69" t="str">
        <f t="shared" si="188"/>
        <v/>
      </c>
      <c r="AP186" s="69" t="str">
        <f t="shared" si="189"/>
        <v/>
      </c>
      <c r="AQ186" s="27" t="str">
        <f t="shared" si="190"/>
        <v/>
      </c>
      <c r="AR186" s="62" t="str">
        <f t="shared" si="191"/>
        <v/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/>
      </c>
      <c r="BI186" s="27" t="str">
        <f t="shared" si="197"/>
        <v/>
      </c>
      <c r="BJ186" s="69" t="str">
        <f t="shared" si="198"/>
        <v/>
      </c>
      <c r="BK186" s="49" t="str">
        <f t="shared" si="199"/>
        <v/>
      </c>
      <c r="BL186" s="43" t="s">
        <v>0</v>
      </c>
      <c r="BM186" s="48" t="str">
        <f t="shared" si="200"/>
        <v/>
      </c>
      <c r="BN186" s="27" t="str">
        <f t="shared" si="201"/>
        <v/>
      </c>
      <c r="BO186" s="69" t="str">
        <f t="shared" si="202"/>
        <v/>
      </c>
      <c r="BP186" s="69" t="str">
        <f t="shared" si="163"/>
        <v/>
      </c>
      <c r="BQ186" s="27" t="str">
        <f t="shared" si="164"/>
        <v/>
      </c>
      <c r="BR186" s="27" t="str" cm="1">
        <f t="array" ref="BR186">IFERROR(""&amp;INDEX(regNatjecatelj_klub,DI186),"")</f>
        <v/>
      </c>
      <c r="BS186" s="82" t="str">
        <f t="shared" si="203"/>
        <v/>
      </c>
      <c r="BT186" s="62" t="str">
        <f t="shared" si="204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/>
      </c>
      <c r="CP186" s="69" t="str">
        <f t="shared" si="213"/>
        <v/>
      </c>
      <c r="CQ186" s="216" t="str">
        <f t="shared" si="214"/>
        <v/>
      </c>
      <c r="CR186" s="217" t="str">
        <f t="shared" si="241"/>
        <v/>
      </c>
      <c r="CS186" s="150" t="str">
        <f t="shared" si="165"/>
        <v/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/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/>
      </c>
      <c r="DI186" s="49" t="str">
        <f t="shared" si="220"/>
        <v/>
      </c>
      <c r="DJ186" s="43" t="s">
        <v>0</v>
      </c>
      <c r="DK186" s="48" t="str">
        <f t="shared" si="221"/>
        <v/>
      </c>
      <c r="DL186" s="49" t="str">
        <f t="shared" si="222"/>
        <v/>
      </c>
      <c r="DM186" s="43" t="s">
        <v>0</v>
      </c>
      <c r="DN186" s="48" t="str">
        <f t="shared" si="223"/>
        <v/>
      </c>
      <c r="DO186" s="49" t="str">
        <f t="shared" si="224"/>
        <v/>
      </c>
      <c r="DP186" s="43" t="s">
        <v>0</v>
      </c>
      <c r="DQ186" s="54" t="str">
        <f t="shared" si="225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6"/>
        <v/>
      </c>
      <c r="DU186" s="69" t="str">
        <f t="shared" si="169"/>
        <v/>
      </c>
      <c r="DV186" s="69" t="str">
        <f t="shared" si="227"/>
        <v/>
      </c>
      <c r="DW186" s="69" t="str">
        <f t="shared" si="228"/>
        <v/>
      </c>
      <c r="DX186" s="62" t="str">
        <f t="shared" si="229"/>
        <v/>
      </c>
      <c r="DY186" s="43" t="s">
        <v>0</v>
      </c>
      <c r="DZ186" s="54" t="str">
        <f>IF(AN186="","",MAX(DZ$12:DZ185)+1)</f>
        <v/>
      </c>
      <c r="EA186" s="69" t="str">
        <f t="shared" si="230"/>
        <v/>
      </c>
      <c r="EB186" s="69" t="str">
        <f t="shared" si="231"/>
        <v/>
      </c>
      <c r="EC186" s="69" t="str">
        <f t="shared" si="232"/>
        <v/>
      </c>
      <c r="ED186" s="69" t="str">
        <f t="shared" si="233"/>
        <v/>
      </c>
      <c r="EE186" s="69" t="str">
        <f t="shared" si="170"/>
        <v/>
      </c>
      <c r="EF186" s="69" t="str">
        <f t="shared" si="234"/>
        <v/>
      </c>
      <c r="EG186" s="69" t="str">
        <f t="shared" si="235"/>
        <v/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/>
      </c>
      <c r="EM186" s="43" t="s">
        <v>0</v>
      </c>
      <c r="EN186" s="16" t="str">
        <f t="shared" si="172"/>
        <v/>
      </c>
      <c r="EO186" s="43" t="s">
        <v>0</v>
      </c>
      <c r="EP186" s="167" t="str">
        <f t="shared" si="239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3"/>
        <v/>
      </c>
      <c r="P187" s="43"/>
      <c r="Q187" s="48" t="str">
        <f t="shared" si="174"/>
        <v/>
      </c>
      <c r="R187" s="69" t="str">
        <f>IF(Q187="","",IF(COUNTIF(Q$12:Q186,Q187)=0,R186+1,R186))</f>
        <v/>
      </c>
      <c r="S187" s="69" t="str">
        <f t="shared" si="175"/>
        <v/>
      </c>
      <c r="T187" s="69" t="str">
        <f t="shared" si="176"/>
        <v/>
      </c>
      <c r="U187" s="62" t="str">
        <f t="shared" si="177"/>
        <v/>
      </c>
      <c r="V187" s="43" t="s">
        <v>0</v>
      </c>
      <c r="W187" s="209" t="str">
        <f t="shared" si="178"/>
        <v/>
      </c>
      <c r="X187" s="259" t="str">
        <f t="shared" si="179"/>
        <v/>
      </c>
      <c r="Y187" s="210" t="str">
        <f t="shared" si="161"/>
        <v/>
      </c>
      <c r="Z187" s="43" t="s">
        <v>0</v>
      </c>
      <c r="AA187" s="48" t="str">
        <f t="shared" si="180"/>
        <v/>
      </c>
      <c r="AB187" s="69" t="str">
        <f t="shared" si="181"/>
        <v/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/>
      </c>
      <c r="AK187" s="150" t="str">
        <f t="shared" si="185"/>
        <v/>
      </c>
      <c r="AL187" s="43"/>
      <c r="AM187" s="48" t="str">
        <f t="shared" si="186"/>
        <v/>
      </c>
      <c r="AN187" s="27" t="str">
        <f t="shared" si="187"/>
        <v/>
      </c>
      <c r="AO187" s="69" t="str">
        <f t="shared" si="188"/>
        <v/>
      </c>
      <c r="AP187" s="69" t="str">
        <f t="shared" si="189"/>
        <v/>
      </c>
      <c r="AQ187" s="27" t="str">
        <f t="shared" si="190"/>
        <v/>
      </c>
      <c r="AR187" s="62" t="str">
        <f t="shared" si="191"/>
        <v/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/>
      </c>
      <c r="BI187" s="27" t="str">
        <f t="shared" si="197"/>
        <v/>
      </c>
      <c r="BJ187" s="69" t="str">
        <f t="shared" si="198"/>
        <v/>
      </c>
      <c r="BK187" s="49" t="str">
        <f t="shared" si="199"/>
        <v/>
      </c>
      <c r="BL187" s="43" t="s">
        <v>0</v>
      </c>
      <c r="BM187" s="48" t="str">
        <f t="shared" si="200"/>
        <v/>
      </c>
      <c r="BN187" s="27" t="str">
        <f t="shared" si="201"/>
        <v/>
      </c>
      <c r="BO187" s="69" t="str">
        <f t="shared" si="202"/>
        <v/>
      </c>
      <c r="BP187" s="69" t="str">
        <f t="shared" si="163"/>
        <v/>
      </c>
      <c r="BQ187" s="27" t="str">
        <f t="shared" si="164"/>
        <v/>
      </c>
      <c r="BR187" s="27" t="str" cm="1">
        <f t="array" ref="BR187">IFERROR(""&amp;INDEX(regNatjecatelj_klub,DI187),"")</f>
        <v/>
      </c>
      <c r="BS187" s="82" t="str">
        <f t="shared" si="203"/>
        <v/>
      </c>
      <c r="BT187" s="62" t="str">
        <f t="shared" si="204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/>
      </c>
      <c r="CP187" s="69" t="str">
        <f t="shared" si="213"/>
        <v/>
      </c>
      <c r="CQ187" s="216" t="str">
        <f t="shared" si="214"/>
        <v/>
      </c>
      <c r="CR187" s="217" t="str">
        <f t="shared" si="241"/>
        <v/>
      </c>
      <c r="CS187" s="150" t="str">
        <f t="shared" si="165"/>
        <v/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/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69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70"/>
        <v/>
      </c>
      <c r="EF187" s="69" t="str">
        <f t="shared" si="234"/>
        <v/>
      </c>
      <c r="EG187" s="69" t="str">
        <f t="shared" si="235"/>
        <v/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2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3"/>
        <v/>
      </c>
      <c r="P188" s="43"/>
      <c r="Q188" s="48" t="str">
        <f t="shared" si="174"/>
        <v/>
      </c>
      <c r="R188" s="69" t="str">
        <f>IF(Q188="","",IF(COUNTIF(Q$12:Q187,Q188)=0,R187+1,R187))</f>
        <v/>
      </c>
      <c r="S188" s="69" t="str">
        <f t="shared" si="175"/>
        <v/>
      </c>
      <c r="T188" s="69" t="str">
        <f t="shared" si="176"/>
        <v/>
      </c>
      <c r="U188" s="62" t="str">
        <f t="shared" si="177"/>
        <v/>
      </c>
      <c r="V188" s="43" t="s">
        <v>0</v>
      </c>
      <c r="W188" s="209" t="str">
        <f t="shared" si="178"/>
        <v/>
      </c>
      <c r="X188" s="259" t="str">
        <f t="shared" si="179"/>
        <v/>
      </c>
      <c r="Y188" s="210" t="str">
        <f t="shared" si="161"/>
        <v/>
      </c>
      <c r="Z188" s="43" t="s">
        <v>0</v>
      </c>
      <c r="AA188" s="48" t="str">
        <f t="shared" si="180"/>
        <v/>
      </c>
      <c r="AB188" s="69" t="str">
        <f t="shared" si="181"/>
        <v/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/>
      </c>
      <c r="AK188" s="150" t="str">
        <f t="shared" si="185"/>
        <v/>
      </c>
      <c r="AL188" s="43"/>
      <c r="AM188" s="48" t="str">
        <f t="shared" si="186"/>
        <v/>
      </c>
      <c r="AN188" s="27" t="str">
        <f t="shared" si="187"/>
        <v/>
      </c>
      <c r="AO188" s="69" t="str">
        <f t="shared" si="188"/>
        <v/>
      </c>
      <c r="AP188" s="69" t="str">
        <f t="shared" si="189"/>
        <v/>
      </c>
      <c r="AQ188" s="27" t="str">
        <f t="shared" si="190"/>
        <v/>
      </c>
      <c r="AR188" s="62" t="str">
        <f t="shared" si="191"/>
        <v/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/>
      </c>
      <c r="BI188" s="27" t="str">
        <f t="shared" si="197"/>
        <v/>
      </c>
      <c r="BJ188" s="69" t="str">
        <f t="shared" si="198"/>
        <v/>
      </c>
      <c r="BK188" s="49" t="str">
        <f t="shared" si="199"/>
        <v/>
      </c>
      <c r="BL188" s="43" t="s">
        <v>0</v>
      </c>
      <c r="BM188" s="48" t="str">
        <f t="shared" si="200"/>
        <v/>
      </c>
      <c r="BN188" s="27" t="str">
        <f t="shared" si="201"/>
        <v/>
      </c>
      <c r="BO188" s="69" t="str">
        <f t="shared" si="202"/>
        <v/>
      </c>
      <c r="BP188" s="69" t="str">
        <f t="shared" si="163"/>
        <v/>
      </c>
      <c r="BQ188" s="27" t="str">
        <f t="shared" si="164"/>
        <v/>
      </c>
      <c r="BR188" s="27" t="str" cm="1">
        <f t="array" ref="BR188">IFERROR(""&amp;INDEX(regNatjecatelj_klub,DI188),"")</f>
        <v/>
      </c>
      <c r="BS188" s="82" t="str">
        <f t="shared" si="203"/>
        <v/>
      </c>
      <c r="BT188" s="62" t="str">
        <f t="shared" si="204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/>
      </c>
      <c r="CP188" s="69" t="str">
        <f t="shared" si="213"/>
        <v/>
      </c>
      <c r="CQ188" s="216" t="str">
        <f t="shared" si="214"/>
        <v/>
      </c>
      <c r="CR188" s="217" t="str">
        <f t="shared" si="241"/>
        <v/>
      </c>
      <c r="CS188" s="150" t="str">
        <f t="shared" si="165"/>
        <v/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/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/>
      </c>
      <c r="DI188" s="49" t="str">
        <f t="shared" si="220"/>
        <v/>
      </c>
      <c r="DJ188" s="43" t="s">
        <v>0</v>
      </c>
      <c r="DK188" s="48" t="str">
        <f t="shared" si="221"/>
        <v/>
      </c>
      <c r="DL188" s="49" t="str">
        <f t="shared" si="222"/>
        <v/>
      </c>
      <c r="DM188" s="43" t="s">
        <v>0</v>
      </c>
      <c r="DN188" s="48" t="str">
        <f t="shared" si="223"/>
        <v/>
      </c>
      <c r="DO188" s="49" t="str">
        <f t="shared" si="224"/>
        <v/>
      </c>
      <c r="DP188" s="43" t="s">
        <v>0</v>
      </c>
      <c r="DQ188" s="54" t="str">
        <f t="shared" si="225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6"/>
        <v/>
      </c>
      <c r="DU188" s="69" t="str">
        <f t="shared" si="169"/>
        <v/>
      </c>
      <c r="DV188" s="69" t="str">
        <f t="shared" si="227"/>
        <v/>
      </c>
      <c r="DW188" s="69" t="str">
        <f t="shared" si="228"/>
        <v/>
      </c>
      <c r="DX188" s="62" t="str">
        <f t="shared" si="229"/>
        <v/>
      </c>
      <c r="DY188" s="43" t="s">
        <v>0</v>
      </c>
      <c r="DZ188" s="54" t="str">
        <f>IF(AN188="","",MAX(DZ$12:DZ187)+1)</f>
        <v/>
      </c>
      <c r="EA188" s="69" t="str">
        <f t="shared" si="230"/>
        <v/>
      </c>
      <c r="EB188" s="69" t="str">
        <f t="shared" si="231"/>
        <v/>
      </c>
      <c r="EC188" s="69" t="str">
        <f t="shared" si="232"/>
        <v/>
      </c>
      <c r="ED188" s="69" t="str">
        <f t="shared" si="233"/>
        <v/>
      </c>
      <c r="EE188" s="69" t="str">
        <f t="shared" si="170"/>
        <v/>
      </c>
      <c r="EF188" s="69" t="str">
        <f t="shared" si="234"/>
        <v/>
      </c>
      <c r="EG188" s="69" t="str">
        <f t="shared" si="235"/>
        <v/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/>
      </c>
      <c r="EM188" s="43" t="s">
        <v>0</v>
      </c>
      <c r="EN188" s="16" t="str">
        <f t="shared" si="172"/>
        <v/>
      </c>
      <c r="EO188" s="43" t="s">
        <v>0</v>
      </c>
      <c r="EP188" s="167" t="str">
        <f t="shared" si="239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3"/>
        <v/>
      </c>
      <c r="P189" s="43"/>
      <c r="Q189" s="48" t="str">
        <f t="shared" si="174"/>
        <v/>
      </c>
      <c r="R189" s="69" t="str">
        <f>IF(Q189="","",IF(COUNTIF(Q$12:Q188,Q189)=0,R188+1,R188))</f>
        <v/>
      </c>
      <c r="S189" s="69" t="str">
        <f t="shared" si="175"/>
        <v/>
      </c>
      <c r="T189" s="69" t="str">
        <f t="shared" si="176"/>
        <v/>
      </c>
      <c r="U189" s="62" t="str">
        <f t="shared" si="177"/>
        <v/>
      </c>
      <c r="V189" s="43" t="s">
        <v>0</v>
      </c>
      <c r="W189" s="209" t="str">
        <f t="shared" si="178"/>
        <v/>
      </c>
      <c r="X189" s="259" t="str">
        <f t="shared" si="179"/>
        <v/>
      </c>
      <c r="Y189" s="210" t="str">
        <f t="shared" si="161"/>
        <v/>
      </c>
      <c r="Z189" s="43" t="s">
        <v>0</v>
      </c>
      <c r="AA189" s="48" t="str">
        <f t="shared" si="180"/>
        <v/>
      </c>
      <c r="AB189" s="69" t="str">
        <f t="shared" si="181"/>
        <v/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/>
      </c>
      <c r="AK189" s="150" t="str">
        <f t="shared" si="185"/>
        <v/>
      </c>
      <c r="AL189" s="43"/>
      <c r="AM189" s="48" t="str">
        <f t="shared" si="186"/>
        <v/>
      </c>
      <c r="AN189" s="27" t="str">
        <f t="shared" si="187"/>
        <v/>
      </c>
      <c r="AO189" s="69" t="str">
        <f t="shared" si="188"/>
        <v/>
      </c>
      <c r="AP189" s="69" t="str">
        <f t="shared" si="189"/>
        <v/>
      </c>
      <c r="AQ189" s="27" t="str">
        <f t="shared" si="190"/>
        <v/>
      </c>
      <c r="AR189" s="62" t="str">
        <f t="shared" si="191"/>
        <v/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/>
      </c>
      <c r="BI189" s="27" t="str">
        <f t="shared" si="197"/>
        <v/>
      </c>
      <c r="BJ189" s="69" t="str">
        <f t="shared" si="198"/>
        <v/>
      </c>
      <c r="BK189" s="49" t="str">
        <f t="shared" si="199"/>
        <v/>
      </c>
      <c r="BL189" s="43" t="s">
        <v>0</v>
      </c>
      <c r="BM189" s="48" t="str">
        <f t="shared" si="200"/>
        <v/>
      </c>
      <c r="BN189" s="27" t="str">
        <f t="shared" si="201"/>
        <v/>
      </c>
      <c r="BO189" s="69" t="str">
        <f t="shared" si="202"/>
        <v/>
      </c>
      <c r="BP189" s="69" t="str">
        <f t="shared" si="163"/>
        <v/>
      </c>
      <c r="BQ189" s="27" t="str">
        <f t="shared" si="164"/>
        <v/>
      </c>
      <c r="BR189" s="27" t="str" cm="1">
        <f t="array" ref="BR189">IFERROR(""&amp;INDEX(regNatjecatelj_klub,DI189),"")</f>
        <v/>
      </c>
      <c r="BS189" s="82" t="str">
        <f t="shared" si="203"/>
        <v/>
      </c>
      <c r="BT189" s="62" t="str">
        <f t="shared" si="204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/>
      </c>
      <c r="CP189" s="69" t="str">
        <f t="shared" si="213"/>
        <v/>
      </c>
      <c r="CQ189" s="216" t="str">
        <f t="shared" si="214"/>
        <v/>
      </c>
      <c r="CR189" s="217" t="str">
        <f t="shared" si="241"/>
        <v/>
      </c>
      <c r="CS189" s="150" t="str">
        <f t="shared" si="165"/>
        <v/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/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/>
      </c>
      <c r="DI189" s="49" t="str">
        <f t="shared" si="220"/>
        <v/>
      </c>
      <c r="DJ189" s="43" t="s">
        <v>0</v>
      </c>
      <c r="DK189" s="48" t="str">
        <f t="shared" si="221"/>
        <v/>
      </c>
      <c r="DL189" s="49" t="str">
        <f t="shared" si="222"/>
        <v/>
      </c>
      <c r="DM189" s="43" t="s">
        <v>0</v>
      </c>
      <c r="DN189" s="48" t="str">
        <f t="shared" si="223"/>
        <v/>
      </c>
      <c r="DO189" s="49" t="str">
        <f t="shared" si="224"/>
        <v/>
      </c>
      <c r="DP189" s="43" t="s">
        <v>0</v>
      </c>
      <c r="DQ189" s="54" t="str">
        <f t="shared" si="225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6"/>
        <v/>
      </c>
      <c r="DU189" s="69" t="str">
        <f t="shared" si="169"/>
        <v/>
      </c>
      <c r="DV189" s="69" t="str">
        <f t="shared" si="227"/>
        <v/>
      </c>
      <c r="DW189" s="69" t="str">
        <f t="shared" si="228"/>
        <v/>
      </c>
      <c r="DX189" s="62" t="str">
        <f t="shared" si="229"/>
        <v/>
      </c>
      <c r="DY189" s="43" t="s">
        <v>0</v>
      </c>
      <c r="DZ189" s="54" t="str">
        <f>IF(AN189="","",MAX(DZ$12:DZ188)+1)</f>
        <v/>
      </c>
      <c r="EA189" s="69" t="str">
        <f t="shared" si="230"/>
        <v/>
      </c>
      <c r="EB189" s="69" t="str">
        <f t="shared" si="231"/>
        <v/>
      </c>
      <c r="EC189" s="69" t="str">
        <f t="shared" si="232"/>
        <v/>
      </c>
      <c r="ED189" s="69" t="str">
        <f t="shared" si="233"/>
        <v/>
      </c>
      <c r="EE189" s="69" t="str">
        <f t="shared" si="170"/>
        <v/>
      </c>
      <c r="EF189" s="69" t="str">
        <f t="shared" si="234"/>
        <v/>
      </c>
      <c r="EG189" s="69" t="str">
        <f t="shared" si="235"/>
        <v/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/>
      </c>
      <c r="EM189" s="43" t="s">
        <v>0</v>
      </c>
      <c r="EN189" s="16" t="str">
        <f t="shared" si="172"/>
        <v/>
      </c>
      <c r="EO189" s="43" t="s">
        <v>0</v>
      </c>
      <c r="EP189" s="167" t="str">
        <f t="shared" si="239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3"/>
        <v/>
      </c>
      <c r="P190" s="43"/>
      <c r="Q190" s="48" t="str">
        <f t="shared" si="174"/>
        <v/>
      </c>
      <c r="R190" s="69" t="str">
        <f>IF(Q190="","",IF(COUNTIF(Q$12:Q189,Q190)=0,R189+1,R189))</f>
        <v/>
      </c>
      <c r="S190" s="69" t="str">
        <f t="shared" si="175"/>
        <v/>
      </c>
      <c r="T190" s="69" t="str">
        <f t="shared" si="176"/>
        <v/>
      </c>
      <c r="U190" s="62" t="str">
        <f t="shared" si="177"/>
        <v/>
      </c>
      <c r="V190" s="43" t="s">
        <v>0</v>
      </c>
      <c r="W190" s="209" t="str">
        <f t="shared" si="178"/>
        <v/>
      </c>
      <c r="X190" s="259" t="str">
        <f t="shared" si="179"/>
        <v/>
      </c>
      <c r="Y190" s="210" t="str">
        <f t="shared" si="161"/>
        <v/>
      </c>
      <c r="Z190" s="43" t="s">
        <v>0</v>
      </c>
      <c r="AA190" s="48" t="str">
        <f t="shared" si="180"/>
        <v/>
      </c>
      <c r="AB190" s="69" t="str">
        <f t="shared" si="181"/>
        <v/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/>
      </c>
      <c r="AK190" s="150" t="str">
        <f t="shared" si="185"/>
        <v/>
      </c>
      <c r="AL190" s="43"/>
      <c r="AM190" s="48" t="str">
        <f t="shared" si="186"/>
        <v/>
      </c>
      <c r="AN190" s="27" t="str">
        <f t="shared" si="187"/>
        <v/>
      </c>
      <c r="AO190" s="69" t="str">
        <f t="shared" si="188"/>
        <v/>
      </c>
      <c r="AP190" s="69" t="str">
        <f t="shared" si="189"/>
        <v/>
      </c>
      <c r="AQ190" s="27" t="str">
        <f t="shared" si="190"/>
        <v/>
      </c>
      <c r="AR190" s="62" t="str">
        <f t="shared" si="191"/>
        <v/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/>
      </c>
      <c r="BI190" s="27" t="str">
        <f t="shared" si="197"/>
        <v/>
      </c>
      <c r="BJ190" s="69" t="str">
        <f t="shared" si="198"/>
        <v/>
      </c>
      <c r="BK190" s="49" t="str">
        <f t="shared" si="199"/>
        <v/>
      </c>
      <c r="BL190" s="43" t="s">
        <v>0</v>
      </c>
      <c r="BM190" s="48" t="str">
        <f t="shared" si="200"/>
        <v/>
      </c>
      <c r="BN190" s="27" t="str">
        <f t="shared" si="201"/>
        <v/>
      </c>
      <c r="BO190" s="69" t="str">
        <f t="shared" si="202"/>
        <v/>
      </c>
      <c r="BP190" s="69" t="str">
        <f t="shared" si="163"/>
        <v/>
      </c>
      <c r="BQ190" s="27" t="str">
        <f t="shared" si="164"/>
        <v/>
      </c>
      <c r="BR190" s="27" t="str" cm="1">
        <f t="array" ref="BR190">IFERROR(""&amp;INDEX(regNatjecatelj_klub,DI190),"")</f>
        <v/>
      </c>
      <c r="BS190" s="82" t="str">
        <f t="shared" si="203"/>
        <v/>
      </c>
      <c r="BT190" s="62" t="str">
        <f t="shared" si="204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/>
      </c>
      <c r="CQ190" s="216" t="str">
        <f t="shared" si="214"/>
        <v/>
      </c>
      <c r="CR190" s="217" t="str">
        <f t="shared" si="241"/>
        <v/>
      </c>
      <c r="CS190" s="150" t="str">
        <f t="shared" si="165"/>
        <v/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/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69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70"/>
        <v/>
      </c>
      <c r="EF190" s="69" t="str">
        <f t="shared" si="234"/>
        <v/>
      </c>
      <c r="EG190" s="69" t="str">
        <f t="shared" si="235"/>
        <v/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2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3"/>
        <v/>
      </c>
      <c r="P191" s="43"/>
      <c r="Q191" s="48" t="str">
        <f t="shared" si="174"/>
        <v/>
      </c>
      <c r="R191" s="69" t="str">
        <f>IF(Q191="","",IF(COUNTIF(Q$12:Q190,Q191)=0,R190+1,R190))</f>
        <v/>
      </c>
      <c r="S191" s="69" t="str">
        <f t="shared" si="175"/>
        <v/>
      </c>
      <c r="T191" s="69" t="str">
        <f t="shared" si="176"/>
        <v/>
      </c>
      <c r="U191" s="62" t="str">
        <f t="shared" si="177"/>
        <v/>
      </c>
      <c r="V191" s="43" t="s">
        <v>0</v>
      </c>
      <c r="W191" s="209" t="str">
        <f t="shared" si="178"/>
        <v/>
      </c>
      <c r="X191" s="259" t="str">
        <f t="shared" si="179"/>
        <v/>
      </c>
      <c r="Y191" s="210" t="str">
        <f t="shared" si="161"/>
        <v/>
      </c>
      <c r="Z191" s="43" t="s">
        <v>0</v>
      </c>
      <c r="AA191" s="48" t="str">
        <f t="shared" si="180"/>
        <v/>
      </c>
      <c r="AB191" s="69" t="str">
        <f t="shared" si="181"/>
        <v/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/>
      </c>
      <c r="AK191" s="150" t="str">
        <f t="shared" si="185"/>
        <v/>
      </c>
      <c r="AL191" s="43"/>
      <c r="AM191" s="48" t="str">
        <f t="shared" si="186"/>
        <v/>
      </c>
      <c r="AN191" s="27" t="str">
        <f t="shared" si="187"/>
        <v/>
      </c>
      <c r="AO191" s="69" t="str">
        <f t="shared" si="188"/>
        <v/>
      </c>
      <c r="AP191" s="69" t="str">
        <f t="shared" si="189"/>
        <v/>
      </c>
      <c r="AQ191" s="27" t="str">
        <f t="shared" si="190"/>
        <v/>
      </c>
      <c r="AR191" s="62" t="str">
        <f t="shared" si="191"/>
        <v/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/>
      </c>
      <c r="BI191" s="27" t="str">
        <f t="shared" si="197"/>
        <v/>
      </c>
      <c r="BJ191" s="69" t="str">
        <f t="shared" si="198"/>
        <v/>
      </c>
      <c r="BK191" s="49" t="str">
        <f t="shared" si="199"/>
        <v/>
      </c>
      <c r="BL191" s="43" t="s">
        <v>0</v>
      </c>
      <c r="BM191" s="48" t="str">
        <f t="shared" si="200"/>
        <v/>
      </c>
      <c r="BN191" s="27" t="str">
        <f t="shared" si="201"/>
        <v/>
      </c>
      <c r="BO191" s="69" t="str">
        <f t="shared" si="202"/>
        <v/>
      </c>
      <c r="BP191" s="69" t="str">
        <f t="shared" si="163"/>
        <v/>
      </c>
      <c r="BQ191" s="27" t="str">
        <f t="shared" si="164"/>
        <v/>
      </c>
      <c r="BR191" s="27" t="str" cm="1">
        <f t="array" ref="BR191">IFERROR(""&amp;INDEX(regNatjecatelj_klub,DI191),"")</f>
        <v/>
      </c>
      <c r="BS191" s="82" t="str">
        <f t="shared" si="203"/>
        <v/>
      </c>
      <c r="BT191" s="62" t="str">
        <f t="shared" si="204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/>
      </c>
      <c r="CP191" s="69" t="str">
        <f t="shared" si="213"/>
        <v/>
      </c>
      <c r="CQ191" s="216" t="str">
        <f t="shared" si="214"/>
        <v/>
      </c>
      <c r="CR191" s="217" t="str">
        <f t="shared" si="241"/>
        <v/>
      </c>
      <c r="CS191" s="150" t="str">
        <f t="shared" si="165"/>
        <v/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/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/>
      </c>
      <c r="DI191" s="49" t="str">
        <f t="shared" si="220"/>
        <v/>
      </c>
      <c r="DJ191" s="43" t="s">
        <v>0</v>
      </c>
      <c r="DK191" s="48" t="str">
        <f t="shared" si="221"/>
        <v/>
      </c>
      <c r="DL191" s="49" t="str">
        <f t="shared" si="222"/>
        <v/>
      </c>
      <c r="DM191" s="43" t="s">
        <v>0</v>
      </c>
      <c r="DN191" s="48" t="str">
        <f t="shared" si="223"/>
        <v/>
      </c>
      <c r="DO191" s="49" t="str">
        <f t="shared" si="224"/>
        <v/>
      </c>
      <c r="DP191" s="43" t="s">
        <v>0</v>
      </c>
      <c r="DQ191" s="54" t="str">
        <f t="shared" si="225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6"/>
        <v/>
      </c>
      <c r="DU191" s="69" t="str">
        <f t="shared" si="169"/>
        <v/>
      </c>
      <c r="DV191" s="69" t="str">
        <f t="shared" si="227"/>
        <v/>
      </c>
      <c r="DW191" s="69" t="str">
        <f t="shared" si="228"/>
        <v/>
      </c>
      <c r="DX191" s="62" t="str">
        <f t="shared" si="229"/>
        <v/>
      </c>
      <c r="DY191" s="43" t="s">
        <v>0</v>
      </c>
      <c r="DZ191" s="54" t="str">
        <f>IF(AN191="","",MAX(DZ$12:DZ190)+1)</f>
        <v/>
      </c>
      <c r="EA191" s="69" t="str">
        <f t="shared" si="230"/>
        <v/>
      </c>
      <c r="EB191" s="69" t="str">
        <f t="shared" si="231"/>
        <v/>
      </c>
      <c r="EC191" s="69" t="str">
        <f t="shared" si="232"/>
        <v/>
      </c>
      <c r="ED191" s="69" t="str">
        <f t="shared" si="233"/>
        <v/>
      </c>
      <c r="EE191" s="69" t="str">
        <f t="shared" si="170"/>
        <v/>
      </c>
      <c r="EF191" s="69" t="str">
        <f t="shared" si="234"/>
        <v/>
      </c>
      <c r="EG191" s="69" t="str">
        <f t="shared" si="235"/>
        <v/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/>
      </c>
      <c r="EM191" s="43" t="s">
        <v>0</v>
      </c>
      <c r="EN191" s="16" t="str">
        <f t="shared" si="172"/>
        <v/>
      </c>
      <c r="EO191" s="43" t="s">
        <v>0</v>
      </c>
      <c r="EP191" s="167" t="str">
        <f t="shared" si="239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3"/>
        <v/>
      </c>
      <c r="P192" s="43"/>
      <c r="Q192" s="48" t="str">
        <f t="shared" si="174"/>
        <v/>
      </c>
      <c r="R192" s="69" t="str">
        <f>IF(Q192="","",IF(COUNTIF(Q$12:Q191,Q192)=0,R191+1,R191))</f>
        <v/>
      </c>
      <c r="S192" s="69" t="str">
        <f t="shared" si="175"/>
        <v/>
      </c>
      <c r="T192" s="69" t="str">
        <f t="shared" si="176"/>
        <v/>
      </c>
      <c r="U192" s="62" t="str">
        <f t="shared" si="177"/>
        <v/>
      </c>
      <c r="V192" s="43" t="s">
        <v>0</v>
      </c>
      <c r="W192" s="209" t="str">
        <f t="shared" si="178"/>
        <v/>
      </c>
      <c r="X192" s="259" t="str">
        <f t="shared" si="179"/>
        <v/>
      </c>
      <c r="Y192" s="210" t="str">
        <f t="shared" si="161"/>
        <v/>
      </c>
      <c r="Z192" s="43" t="s">
        <v>0</v>
      </c>
      <c r="AA192" s="48" t="str">
        <f t="shared" si="180"/>
        <v/>
      </c>
      <c r="AB192" s="69" t="str">
        <f t="shared" si="181"/>
        <v/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/>
      </c>
      <c r="AK192" s="150" t="str">
        <f t="shared" si="185"/>
        <v/>
      </c>
      <c r="AL192" s="43"/>
      <c r="AM192" s="48" t="str">
        <f t="shared" si="186"/>
        <v/>
      </c>
      <c r="AN192" s="27" t="str">
        <f t="shared" si="187"/>
        <v/>
      </c>
      <c r="AO192" s="69" t="str">
        <f t="shared" si="188"/>
        <v/>
      </c>
      <c r="AP192" s="69" t="str">
        <f t="shared" si="189"/>
        <v/>
      </c>
      <c r="AQ192" s="27" t="str">
        <f t="shared" si="190"/>
        <v/>
      </c>
      <c r="AR192" s="62" t="str">
        <f t="shared" si="191"/>
        <v/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/>
      </c>
      <c r="BI192" s="27" t="str">
        <f t="shared" si="197"/>
        <v/>
      </c>
      <c r="BJ192" s="69" t="str">
        <f t="shared" si="198"/>
        <v/>
      </c>
      <c r="BK192" s="49" t="str">
        <f t="shared" si="199"/>
        <v/>
      </c>
      <c r="BL192" s="43" t="s">
        <v>0</v>
      </c>
      <c r="BM192" s="48" t="str">
        <f t="shared" si="200"/>
        <v/>
      </c>
      <c r="BN192" s="27" t="str">
        <f t="shared" si="201"/>
        <v/>
      </c>
      <c r="BO192" s="69" t="str">
        <f t="shared" si="202"/>
        <v/>
      </c>
      <c r="BP192" s="69" t="str">
        <f t="shared" si="163"/>
        <v/>
      </c>
      <c r="BQ192" s="27" t="str">
        <f t="shared" si="164"/>
        <v/>
      </c>
      <c r="BR192" s="27" t="str" cm="1">
        <f t="array" ref="BR192">IFERROR(""&amp;INDEX(regNatjecatelj_klub,DI192),"")</f>
        <v/>
      </c>
      <c r="BS192" s="82" t="str">
        <f t="shared" si="203"/>
        <v/>
      </c>
      <c r="BT192" s="62" t="str">
        <f t="shared" si="204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/>
      </c>
      <c r="CP192" s="69" t="str">
        <f t="shared" si="213"/>
        <v/>
      </c>
      <c r="CQ192" s="216" t="str">
        <f t="shared" si="214"/>
        <v/>
      </c>
      <c r="CR192" s="217" t="str">
        <f t="shared" si="241"/>
        <v/>
      </c>
      <c r="CS192" s="150" t="str">
        <f t="shared" si="165"/>
        <v/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/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69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70"/>
        <v/>
      </c>
      <c r="EF192" s="69" t="str">
        <f t="shared" si="234"/>
        <v/>
      </c>
      <c r="EG192" s="69" t="str">
        <f t="shared" si="235"/>
        <v/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2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3"/>
        <v/>
      </c>
      <c r="P193" s="43"/>
      <c r="Q193" s="48" t="str">
        <f t="shared" si="174"/>
        <v/>
      </c>
      <c r="R193" s="69" t="str">
        <f>IF(Q193="","",IF(COUNTIF(Q$12:Q192,Q193)=0,R192+1,R192))</f>
        <v/>
      </c>
      <c r="S193" s="69" t="str">
        <f t="shared" si="175"/>
        <v/>
      </c>
      <c r="T193" s="69" t="str">
        <f t="shared" si="176"/>
        <v/>
      </c>
      <c r="U193" s="62" t="str">
        <f t="shared" si="177"/>
        <v/>
      </c>
      <c r="V193" s="43" t="s">
        <v>0</v>
      </c>
      <c r="W193" s="209" t="str">
        <f t="shared" si="178"/>
        <v/>
      </c>
      <c r="X193" s="259" t="str">
        <f t="shared" si="179"/>
        <v/>
      </c>
      <c r="Y193" s="210" t="str">
        <f t="shared" si="161"/>
        <v/>
      </c>
      <c r="Z193" s="43" t="s">
        <v>0</v>
      </c>
      <c r="AA193" s="48" t="str">
        <f t="shared" si="180"/>
        <v/>
      </c>
      <c r="AB193" s="69" t="str">
        <f t="shared" si="181"/>
        <v/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/>
      </c>
      <c r="AK193" s="150" t="str">
        <f t="shared" si="185"/>
        <v/>
      </c>
      <c r="AL193" s="43"/>
      <c r="AM193" s="48" t="str">
        <f t="shared" si="186"/>
        <v/>
      </c>
      <c r="AN193" s="27" t="str">
        <f t="shared" si="187"/>
        <v/>
      </c>
      <c r="AO193" s="69" t="str">
        <f t="shared" si="188"/>
        <v/>
      </c>
      <c r="AP193" s="69" t="str">
        <f t="shared" si="189"/>
        <v/>
      </c>
      <c r="AQ193" s="27" t="str">
        <f t="shared" si="190"/>
        <v/>
      </c>
      <c r="AR193" s="62" t="str">
        <f t="shared" si="191"/>
        <v/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/>
      </c>
      <c r="BI193" s="27" t="str">
        <f t="shared" si="197"/>
        <v/>
      </c>
      <c r="BJ193" s="69" t="str">
        <f t="shared" si="198"/>
        <v/>
      </c>
      <c r="BK193" s="49" t="str">
        <f t="shared" si="199"/>
        <v/>
      </c>
      <c r="BL193" s="43" t="s">
        <v>0</v>
      </c>
      <c r="BM193" s="48" t="str">
        <f t="shared" si="200"/>
        <v/>
      </c>
      <c r="BN193" s="27" t="str">
        <f t="shared" si="201"/>
        <v/>
      </c>
      <c r="BO193" s="69" t="str">
        <f t="shared" si="202"/>
        <v/>
      </c>
      <c r="BP193" s="69" t="str">
        <f t="shared" si="163"/>
        <v/>
      </c>
      <c r="BQ193" s="27" t="str">
        <f t="shared" si="164"/>
        <v/>
      </c>
      <c r="BR193" s="27" t="str" cm="1">
        <f t="array" ref="BR193">IFERROR(""&amp;INDEX(regNatjecatelj_klub,DI193),"")</f>
        <v/>
      </c>
      <c r="BS193" s="82" t="str">
        <f t="shared" si="203"/>
        <v/>
      </c>
      <c r="BT193" s="62" t="str">
        <f t="shared" si="204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/>
      </c>
      <c r="CQ193" s="216" t="str">
        <f t="shared" si="214"/>
        <v/>
      </c>
      <c r="CR193" s="217" t="str">
        <f t="shared" si="241"/>
        <v/>
      </c>
      <c r="CS193" s="150" t="str">
        <f t="shared" si="165"/>
        <v/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/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69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70"/>
        <v/>
      </c>
      <c r="EF193" s="69" t="str">
        <f t="shared" si="234"/>
        <v/>
      </c>
      <c r="EG193" s="69" t="str">
        <f t="shared" si="235"/>
        <v/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2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3"/>
        <v/>
      </c>
      <c r="P194" s="43"/>
      <c r="Q194" s="48" t="str">
        <f t="shared" si="174"/>
        <v/>
      </c>
      <c r="R194" s="69" t="str">
        <f>IF(Q194="","",IF(COUNTIF(Q$12:Q193,Q194)=0,R193+1,R193))</f>
        <v/>
      </c>
      <c r="S194" s="69" t="str">
        <f t="shared" si="175"/>
        <v/>
      </c>
      <c r="T194" s="69" t="str">
        <f t="shared" si="176"/>
        <v/>
      </c>
      <c r="U194" s="62" t="str">
        <f t="shared" si="177"/>
        <v/>
      </c>
      <c r="V194" s="43" t="s">
        <v>0</v>
      </c>
      <c r="W194" s="209" t="str">
        <f t="shared" si="178"/>
        <v/>
      </c>
      <c r="X194" s="259" t="str">
        <f t="shared" si="179"/>
        <v/>
      </c>
      <c r="Y194" s="210" t="str">
        <f t="shared" si="161"/>
        <v/>
      </c>
      <c r="Z194" s="43" t="s">
        <v>0</v>
      </c>
      <c r="AA194" s="48" t="str">
        <f t="shared" si="180"/>
        <v/>
      </c>
      <c r="AB194" s="69" t="str">
        <f t="shared" si="181"/>
        <v/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/>
      </c>
      <c r="AK194" s="150" t="str">
        <f t="shared" si="185"/>
        <v/>
      </c>
      <c r="AL194" s="43"/>
      <c r="AM194" s="48" t="str">
        <f t="shared" si="186"/>
        <v/>
      </c>
      <c r="AN194" s="27" t="str">
        <f t="shared" si="187"/>
        <v/>
      </c>
      <c r="AO194" s="69" t="str">
        <f t="shared" si="188"/>
        <v/>
      </c>
      <c r="AP194" s="69" t="str">
        <f t="shared" si="189"/>
        <v/>
      </c>
      <c r="AQ194" s="27" t="str">
        <f t="shared" si="190"/>
        <v/>
      </c>
      <c r="AR194" s="62" t="str">
        <f t="shared" si="191"/>
        <v/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3"/>
        <v/>
      </c>
      <c r="BQ194" s="27" t="str">
        <f t="shared" si="164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/>
      </c>
      <c r="CQ194" s="216" t="str">
        <f t="shared" si="214"/>
        <v/>
      </c>
      <c r="CR194" s="217" t="str">
        <f t="shared" si="241"/>
        <v/>
      </c>
      <c r="CS194" s="150" t="str">
        <f t="shared" si="165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/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9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70"/>
        <v/>
      </c>
      <c r="EF194" s="69" t="str">
        <f t="shared" si="234"/>
        <v/>
      </c>
      <c r="EG194" s="69" t="str">
        <f t="shared" si="235"/>
        <v/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2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3"/>
        <v/>
      </c>
      <c r="P195" s="43"/>
      <c r="Q195" s="48" t="str">
        <f t="shared" si="174"/>
        <v/>
      </c>
      <c r="R195" s="69" t="str">
        <f>IF(Q195="","",IF(COUNTIF(Q$12:Q194,Q195)=0,R194+1,R194))</f>
        <v/>
      </c>
      <c r="S195" s="69" t="str">
        <f t="shared" si="175"/>
        <v/>
      </c>
      <c r="T195" s="69" t="str">
        <f t="shared" si="176"/>
        <v/>
      </c>
      <c r="U195" s="62" t="str">
        <f t="shared" si="177"/>
        <v/>
      </c>
      <c r="V195" s="43" t="s">
        <v>0</v>
      </c>
      <c r="W195" s="209" t="str">
        <f t="shared" si="178"/>
        <v/>
      </c>
      <c r="X195" s="259" t="str">
        <f t="shared" si="179"/>
        <v/>
      </c>
      <c r="Y195" s="210" t="str">
        <f t="shared" si="161"/>
        <v/>
      </c>
      <c r="Z195" s="43" t="s">
        <v>0</v>
      </c>
      <c r="AA195" s="48" t="str">
        <f t="shared" si="180"/>
        <v/>
      </c>
      <c r="AB195" s="69" t="str">
        <f t="shared" si="181"/>
        <v/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/>
      </c>
      <c r="AK195" s="150" t="str">
        <f t="shared" si="185"/>
        <v/>
      </c>
      <c r="AL195" s="43"/>
      <c r="AM195" s="48" t="str">
        <f t="shared" si="186"/>
        <v/>
      </c>
      <c r="AN195" s="27" t="str">
        <f t="shared" si="187"/>
        <v/>
      </c>
      <c r="AO195" s="69" t="str">
        <f t="shared" si="188"/>
        <v/>
      </c>
      <c r="AP195" s="69" t="str">
        <f t="shared" si="189"/>
        <v/>
      </c>
      <c r="AQ195" s="27" t="str">
        <f t="shared" si="190"/>
        <v/>
      </c>
      <c r="AR195" s="62" t="str">
        <f t="shared" si="191"/>
        <v/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/>
      </c>
      <c r="BI195" s="27" t="str">
        <f t="shared" si="197"/>
        <v/>
      </c>
      <c r="BJ195" s="69" t="str">
        <f t="shared" si="198"/>
        <v/>
      </c>
      <c r="BK195" s="49" t="str">
        <f t="shared" si="199"/>
        <v/>
      </c>
      <c r="BL195" s="43" t="s">
        <v>0</v>
      </c>
      <c r="BM195" s="48" t="str">
        <f t="shared" si="200"/>
        <v/>
      </c>
      <c r="BN195" s="27" t="str">
        <f t="shared" si="201"/>
        <v/>
      </c>
      <c r="BO195" s="69" t="str">
        <f t="shared" si="202"/>
        <v/>
      </c>
      <c r="BP195" s="69" t="str">
        <f t="shared" si="163"/>
        <v/>
      </c>
      <c r="BQ195" s="27" t="str">
        <f t="shared" si="164"/>
        <v/>
      </c>
      <c r="BR195" s="27" t="str" cm="1">
        <f t="array" ref="BR195">IFERROR(""&amp;INDEX(regNatjecatelj_klub,DI195),"")</f>
        <v/>
      </c>
      <c r="BS195" s="82" t="str">
        <f t="shared" si="203"/>
        <v/>
      </c>
      <c r="BT195" s="62" t="str">
        <f t="shared" si="204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/>
      </c>
      <c r="CP195" s="69" t="str">
        <f t="shared" si="213"/>
        <v/>
      </c>
      <c r="CQ195" s="216" t="str">
        <f t="shared" si="214"/>
        <v/>
      </c>
      <c r="CR195" s="217" t="str">
        <f t="shared" si="241"/>
        <v/>
      </c>
      <c r="CS195" s="150" t="str">
        <f t="shared" si="165"/>
        <v/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/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69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70"/>
        <v/>
      </c>
      <c r="EF195" s="69" t="str">
        <f t="shared" si="234"/>
        <v/>
      </c>
      <c r="EG195" s="69" t="str">
        <f t="shared" si="235"/>
        <v/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2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3"/>
        <v/>
      </c>
      <c r="P196" s="43"/>
      <c r="Q196" s="48" t="str">
        <f t="shared" si="174"/>
        <v/>
      </c>
      <c r="R196" s="69" t="str">
        <f>IF(Q196="","",IF(COUNTIF(Q$12:Q195,Q196)=0,R195+1,R195))</f>
        <v/>
      </c>
      <c r="S196" s="69" t="str">
        <f t="shared" si="175"/>
        <v/>
      </c>
      <c r="T196" s="69" t="str">
        <f t="shared" si="176"/>
        <v/>
      </c>
      <c r="U196" s="62" t="str">
        <f t="shared" si="177"/>
        <v/>
      </c>
      <c r="V196" s="43" t="s">
        <v>0</v>
      </c>
      <c r="W196" s="209" t="str">
        <f t="shared" si="178"/>
        <v/>
      </c>
      <c r="X196" s="259" t="str">
        <f t="shared" si="179"/>
        <v/>
      </c>
      <c r="Y196" s="210" t="str">
        <f t="shared" si="161"/>
        <v/>
      </c>
      <c r="Z196" s="43" t="s">
        <v>0</v>
      </c>
      <c r="AA196" s="48" t="str">
        <f t="shared" si="180"/>
        <v/>
      </c>
      <c r="AB196" s="69" t="str">
        <f t="shared" si="181"/>
        <v/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/>
      </c>
      <c r="AK196" s="150" t="str">
        <f t="shared" si="185"/>
        <v/>
      </c>
      <c r="AL196" s="43"/>
      <c r="AM196" s="48" t="str">
        <f t="shared" si="186"/>
        <v/>
      </c>
      <c r="AN196" s="27" t="str">
        <f t="shared" si="187"/>
        <v/>
      </c>
      <c r="AO196" s="69" t="str">
        <f t="shared" si="188"/>
        <v/>
      </c>
      <c r="AP196" s="69" t="str">
        <f t="shared" si="189"/>
        <v/>
      </c>
      <c r="AQ196" s="27" t="str">
        <f t="shared" si="190"/>
        <v/>
      </c>
      <c r="AR196" s="62" t="str">
        <f t="shared" si="191"/>
        <v/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/>
      </c>
      <c r="BI196" s="27" t="str">
        <f t="shared" si="197"/>
        <v/>
      </c>
      <c r="BJ196" s="69" t="str">
        <f t="shared" si="198"/>
        <v/>
      </c>
      <c r="BK196" s="49" t="str">
        <f t="shared" si="199"/>
        <v/>
      </c>
      <c r="BL196" s="43" t="s">
        <v>0</v>
      </c>
      <c r="BM196" s="48" t="str">
        <f t="shared" si="200"/>
        <v/>
      </c>
      <c r="BN196" s="27" t="str">
        <f t="shared" si="201"/>
        <v/>
      </c>
      <c r="BO196" s="69" t="str">
        <f t="shared" si="202"/>
        <v/>
      </c>
      <c r="BP196" s="69" t="str">
        <f t="shared" si="163"/>
        <v/>
      </c>
      <c r="BQ196" s="27" t="str">
        <f t="shared" si="164"/>
        <v/>
      </c>
      <c r="BR196" s="27" t="str" cm="1">
        <f t="array" ref="BR196">IFERROR(""&amp;INDEX(regNatjecatelj_klub,DI196),"")</f>
        <v/>
      </c>
      <c r="BS196" s="82" t="str">
        <f t="shared" si="203"/>
        <v/>
      </c>
      <c r="BT196" s="62" t="str">
        <f t="shared" si="204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/>
      </c>
      <c r="CP196" s="69" t="str">
        <f t="shared" si="213"/>
        <v/>
      </c>
      <c r="CQ196" s="216" t="str">
        <f t="shared" si="214"/>
        <v/>
      </c>
      <c r="CR196" s="217" t="str">
        <f t="shared" si="241"/>
        <v/>
      </c>
      <c r="CS196" s="150" t="str">
        <f t="shared" si="165"/>
        <v/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/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69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70"/>
        <v/>
      </c>
      <c r="EF196" s="69" t="str">
        <f t="shared" si="234"/>
        <v/>
      </c>
      <c r="EG196" s="69" t="str">
        <f t="shared" si="235"/>
        <v/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2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3"/>
        <v/>
      </c>
      <c r="P197" s="43"/>
      <c r="Q197" s="48" t="str">
        <f t="shared" si="174"/>
        <v/>
      </c>
      <c r="R197" s="69" t="str">
        <f>IF(Q197="","",IF(COUNTIF(Q$12:Q196,Q197)=0,R196+1,R196))</f>
        <v/>
      </c>
      <c r="S197" s="69" t="str">
        <f t="shared" si="175"/>
        <v/>
      </c>
      <c r="T197" s="69" t="str">
        <f t="shared" si="176"/>
        <v/>
      </c>
      <c r="U197" s="62" t="str">
        <f t="shared" si="177"/>
        <v/>
      </c>
      <c r="V197" s="43" t="s">
        <v>0</v>
      </c>
      <c r="W197" s="209" t="str">
        <f t="shared" si="178"/>
        <v/>
      </c>
      <c r="X197" s="259" t="str">
        <f t="shared" si="179"/>
        <v/>
      </c>
      <c r="Y197" s="210" t="str">
        <f t="shared" si="161"/>
        <v/>
      </c>
      <c r="Z197" s="43" t="s">
        <v>0</v>
      </c>
      <c r="AA197" s="48" t="str">
        <f t="shared" si="180"/>
        <v/>
      </c>
      <c r="AB197" s="69" t="str">
        <f t="shared" si="181"/>
        <v/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/>
      </c>
      <c r="AK197" s="150" t="str">
        <f t="shared" si="185"/>
        <v/>
      </c>
      <c r="AL197" s="43"/>
      <c r="AM197" s="48" t="str">
        <f t="shared" si="186"/>
        <v/>
      </c>
      <c r="AN197" s="27" t="str">
        <f t="shared" si="187"/>
        <v/>
      </c>
      <c r="AO197" s="69" t="str">
        <f t="shared" si="188"/>
        <v/>
      </c>
      <c r="AP197" s="69" t="str">
        <f t="shared" si="189"/>
        <v/>
      </c>
      <c r="AQ197" s="27" t="str">
        <f t="shared" si="190"/>
        <v/>
      </c>
      <c r="AR197" s="62" t="str">
        <f t="shared" si="191"/>
        <v/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/>
      </c>
      <c r="BI197" s="27" t="str">
        <f t="shared" si="197"/>
        <v/>
      </c>
      <c r="BJ197" s="69" t="str">
        <f t="shared" si="198"/>
        <v/>
      </c>
      <c r="BK197" s="49" t="str">
        <f t="shared" si="199"/>
        <v/>
      </c>
      <c r="BL197" s="43" t="s">
        <v>0</v>
      </c>
      <c r="BM197" s="48" t="str">
        <f t="shared" si="200"/>
        <v/>
      </c>
      <c r="BN197" s="27" t="str">
        <f t="shared" si="201"/>
        <v/>
      </c>
      <c r="BO197" s="69" t="str">
        <f t="shared" si="202"/>
        <v/>
      </c>
      <c r="BP197" s="69" t="str">
        <f t="shared" si="163"/>
        <v/>
      </c>
      <c r="BQ197" s="27" t="str">
        <f t="shared" si="164"/>
        <v/>
      </c>
      <c r="BR197" s="27" t="str" cm="1">
        <f t="array" ref="BR197">IFERROR(""&amp;INDEX(regNatjecatelj_klub,DI197),"")</f>
        <v/>
      </c>
      <c r="BS197" s="82" t="str">
        <f t="shared" si="203"/>
        <v/>
      </c>
      <c r="BT197" s="62" t="str">
        <f t="shared" si="204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/>
      </c>
      <c r="CP197" s="69" t="str">
        <f t="shared" si="213"/>
        <v/>
      </c>
      <c r="CQ197" s="216" t="str">
        <f t="shared" si="214"/>
        <v/>
      </c>
      <c r="CR197" s="217" t="str">
        <f t="shared" si="241"/>
        <v/>
      </c>
      <c r="CS197" s="150" t="str">
        <f t="shared" si="165"/>
        <v/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/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/>
      </c>
      <c r="DI197" s="49" t="str">
        <f t="shared" si="220"/>
        <v/>
      </c>
      <c r="DJ197" s="43" t="s">
        <v>0</v>
      </c>
      <c r="DK197" s="48" t="str">
        <f t="shared" si="221"/>
        <v/>
      </c>
      <c r="DL197" s="49" t="str">
        <f t="shared" si="222"/>
        <v/>
      </c>
      <c r="DM197" s="43" t="s">
        <v>0</v>
      </c>
      <c r="DN197" s="48" t="str">
        <f t="shared" si="223"/>
        <v/>
      </c>
      <c r="DO197" s="49" t="str">
        <f t="shared" si="224"/>
        <v/>
      </c>
      <c r="DP197" s="43" t="s">
        <v>0</v>
      </c>
      <c r="DQ197" s="54" t="str">
        <f t="shared" si="225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6"/>
        <v/>
      </c>
      <c r="DU197" s="69" t="str">
        <f t="shared" si="169"/>
        <v/>
      </c>
      <c r="DV197" s="69" t="str">
        <f t="shared" si="227"/>
        <v/>
      </c>
      <c r="DW197" s="69" t="str">
        <f t="shared" si="228"/>
        <v/>
      </c>
      <c r="DX197" s="62" t="str">
        <f t="shared" si="229"/>
        <v/>
      </c>
      <c r="DY197" s="43" t="s">
        <v>0</v>
      </c>
      <c r="DZ197" s="54" t="str">
        <f>IF(AN197="","",MAX(DZ$12:DZ196)+1)</f>
        <v/>
      </c>
      <c r="EA197" s="69" t="str">
        <f t="shared" si="230"/>
        <v/>
      </c>
      <c r="EB197" s="69" t="str">
        <f t="shared" si="231"/>
        <v/>
      </c>
      <c r="EC197" s="69" t="str">
        <f t="shared" si="232"/>
        <v/>
      </c>
      <c r="ED197" s="69" t="str">
        <f t="shared" si="233"/>
        <v/>
      </c>
      <c r="EE197" s="69" t="str">
        <f t="shared" si="170"/>
        <v/>
      </c>
      <c r="EF197" s="69" t="str">
        <f t="shared" si="234"/>
        <v/>
      </c>
      <c r="EG197" s="69" t="str">
        <f t="shared" si="235"/>
        <v/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/>
      </c>
      <c r="EM197" s="43" t="s">
        <v>0</v>
      </c>
      <c r="EN197" s="16" t="str">
        <f t="shared" si="172"/>
        <v/>
      </c>
      <c r="EO197" s="43" t="s">
        <v>0</v>
      </c>
      <c r="EP197" s="167" t="str">
        <f t="shared" si="239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3"/>
        <v/>
      </c>
      <c r="P198" s="43"/>
      <c r="Q198" s="48" t="str">
        <f t="shared" si="174"/>
        <v/>
      </c>
      <c r="R198" s="69" t="str">
        <f>IF(Q198="","",IF(COUNTIF(Q$12:Q197,Q198)=0,R197+1,R197))</f>
        <v/>
      </c>
      <c r="S198" s="69" t="str">
        <f t="shared" si="175"/>
        <v/>
      </c>
      <c r="T198" s="69" t="str">
        <f t="shared" si="176"/>
        <v/>
      </c>
      <c r="U198" s="62" t="str">
        <f t="shared" si="177"/>
        <v/>
      </c>
      <c r="V198" s="43" t="s">
        <v>0</v>
      </c>
      <c r="W198" s="209" t="str">
        <f t="shared" si="178"/>
        <v/>
      </c>
      <c r="X198" s="259" t="str">
        <f t="shared" si="179"/>
        <v/>
      </c>
      <c r="Y198" s="210" t="str">
        <f t="shared" si="161"/>
        <v/>
      </c>
      <c r="Z198" s="43" t="s">
        <v>0</v>
      </c>
      <c r="AA198" s="48" t="str">
        <f t="shared" si="180"/>
        <v/>
      </c>
      <c r="AB198" s="69" t="str">
        <f t="shared" si="181"/>
        <v/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/>
      </c>
      <c r="AK198" s="150" t="str">
        <f t="shared" si="185"/>
        <v/>
      </c>
      <c r="AL198" s="43"/>
      <c r="AM198" s="48" t="str">
        <f t="shared" si="186"/>
        <v/>
      </c>
      <c r="AN198" s="27" t="str">
        <f t="shared" si="187"/>
        <v/>
      </c>
      <c r="AO198" s="69" t="str">
        <f t="shared" si="188"/>
        <v/>
      </c>
      <c r="AP198" s="69" t="str">
        <f t="shared" si="189"/>
        <v/>
      </c>
      <c r="AQ198" s="27" t="str">
        <f t="shared" si="190"/>
        <v/>
      </c>
      <c r="AR198" s="62" t="str">
        <f t="shared" si="191"/>
        <v/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/>
      </c>
      <c r="BI198" s="27" t="str">
        <f t="shared" si="197"/>
        <v/>
      </c>
      <c r="BJ198" s="69" t="str">
        <f t="shared" si="198"/>
        <v/>
      </c>
      <c r="BK198" s="49" t="str">
        <f t="shared" si="199"/>
        <v/>
      </c>
      <c r="BL198" s="43" t="s">
        <v>0</v>
      </c>
      <c r="BM198" s="48" t="str">
        <f t="shared" si="200"/>
        <v/>
      </c>
      <c r="BN198" s="27" t="str">
        <f t="shared" si="201"/>
        <v/>
      </c>
      <c r="BO198" s="69" t="str">
        <f t="shared" si="202"/>
        <v/>
      </c>
      <c r="BP198" s="69" t="str">
        <f t="shared" si="163"/>
        <v/>
      </c>
      <c r="BQ198" s="27" t="str">
        <f t="shared" si="164"/>
        <v/>
      </c>
      <c r="BR198" s="27" t="str" cm="1">
        <f t="array" ref="BR198">IFERROR(""&amp;INDEX(regNatjecatelj_klub,DI198),"")</f>
        <v/>
      </c>
      <c r="BS198" s="82" t="str">
        <f t="shared" si="203"/>
        <v/>
      </c>
      <c r="BT198" s="62" t="str">
        <f t="shared" si="204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/>
      </c>
      <c r="CP198" s="69" t="str">
        <f t="shared" si="213"/>
        <v/>
      </c>
      <c r="CQ198" s="216" t="str">
        <f t="shared" si="214"/>
        <v/>
      </c>
      <c r="CR198" s="217" t="str">
        <f t="shared" si="241"/>
        <v/>
      </c>
      <c r="CS198" s="150" t="str">
        <f t="shared" si="165"/>
        <v/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/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/>
      </c>
      <c r="DI198" s="49" t="str">
        <f t="shared" si="220"/>
        <v/>
      </c>
      <c r="DJ198" s="43" t="s">
        <v>0</v>
      </c>
      <c r="DK198" s="48" t="str">
        <f t="shared" si="221"/>
        <v/>
      </c>
      <c r="DL198" s="49" t="str">
        <f t="shared" si="222"/>
        <v/>
      </c>
      <c r="DM198" s="43" t="s">
        <v>0</v>
      </c>
      <c r="DN198" s="48" t="str">
        <f t="shared" si="223"/>
        <v/>
      </c>
      <c r="DO198" s="49" t="str">
        <f t="shared" si="224"/>
        <v/>
      </c>
      <c r="DP198" s="43" t="s">
        <v>0</v>
      </c>
      <c r="DQ198" s="54" t="str">
        <f t="shared" si="225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6"/>
        <v/>
      </c>
      <c r="DU198" s="69" t="str">
        <f t="shared" si="169"/>
        <v/>
      </c>
      <c r="DV198" s="69" t="str">
        <f t="shared" si="227"/>
        <v/>
      </c>
      <c r="DW198" s="69" t="str">
        <f t="shared" si="228"/>
        <v/>
      </c>
      <c r="DX198" s="62" t="str">
        <f t="shared" si="229"/>
        <v/>
      </c>
      <c r="DY198" s="43" t="s">
        <v>0</v>
      </c>
      <c r="DZ198" s="54" t="str">
        <f>IF(AN198="","",MAX(DZ$12:DZ197)+1)</f>
        <v/>
      </c>
      <c r="EA198" s="69" t="str">
        <f t="shared" si="230"/>
        <v/>
      </c>
      <c r="EB198" s="69" t="str">
        <f t="shared" si="231"/>
        <v/>
      </c>
      <c r="EC198" s="69" t="str">
        <f t="shared" si="232"/>
        <v/>
      </c>
      <c r="ED198" s="69" t="str">
        <f t="shared" si="233"/>
        <v/>
      </c>
      <c r="EE198" s="69" t="str">
        <f t="shared" si="170"/>
        <v/>
      </c>
      <c r="EF198" s="69" t="str">
        <f t="shared" si="234"/>
        <v/>
      </c>
      <c r="EG198" s="69" t="str">
        <f t="shared" si="235"/>
        <v/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/>
      </c>
      <c r="EM198" s="43" t="s">
        <v>0</v>
      </c>
      <c r="EN198" s="16" t="str">
        <f t="shared" si="172"/>
        <v/>
      </c>
      <c r="EO198" s="43" t="s">
        <v>0</v>
      </c>
      <c r="EP198" s="167" t="str">
        <f t="shared" si="239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3"/>
        <v/>
      </c>
      <c r="P199" s="43"/>
      <c r="Q199" s="48" t="str">
        <f t="shared" si="174"/>
        <v/>
      </c>
      <c r="R199" s="69" t="str">
        <f>IF(Q199="","",IF(COUNTIF(Q$12:Q198,Q199)=0,R198+1,R198))</f>
        <v/>
      </c>
      <c r="S199" s="69" t="str">
        <f t="shared" si="175"/>
        <v/>
      </c>
      <c r="T199" s="69" t="str">
        <f t="shared" si="176"/>
        <v/>
      </c>
      <c r="U199" s="62" t="str">
        <f t="shared" si="177"/>
        <v/>
      </c>
      <c r="V199" s="43" t="s">
        <v>0</v>
      </c>
      <c r="W199" s="209" t="str">
        <f t="shared" si="178"/>
        <v/>
      </c>
      <c r="X199" s="259" t="str">
        <f t="shared" si="179"/>
        <v/>
      </c>
      <c r="Y199" s="210" t="str">
        <f t="shared" si="161"/>
        <v/>
      </c>
      <c r="Z199" s="43" t="s">
        <v>0</v>
      </c>
      <c r="AA199" s="48" t="str">
        <f t="shared" si="180"/>
        <v/>
      </c>
      <c r="AB199" s="69" t="str">
        <f t="shared" si="181"/>
        <v/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/>
      </c>
      <c r="AK199" s="150" t="str">
        <f t="shared" si="185"/>
        <v/>
      </c>
      <c r="AL199" s="43"/>
      <c r="AM199" s="48" t="str">
        <f t="shared" si="186"/>
        <v/>
      </c>
      <c r="AN199" s="27" t="str">
        <f t="shared" si="187"/>
        <v/>
      </c>
      <c r="AO199" s="69" t="str">
        <f t="shared" si="188"/>
        <v/>
      </c>
      <c r="AP199" s="69" t="str">
        <f t="shared" si="189"/>
        <v/>
      </c>
      <c r="AQ199" s="27" t="str">
        <f t="shared" si="190"/>
        <v/>
      </c>
      <c r="AR199" s="62" t="str">
        <f t="shared" si="191"/>
        <v/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/>
      </c>
      <c r="BI199" s="27" t="str">
        <f t="shared" si="197"/>
        <v/>
      </c>
      <c r="BJ199" s="69" t="str">
        <f t="shared" si="198"/>
        <v/>
      </c>
      <c r="BK199" s="49" t="str">
        <f t="shared" si="199"/>
        <v/>
      </c>
      <c r="BL199" s="43" t="s">
        <v>0</v>
      </c>
      <c r="BM199" s="48" t="str">
        <f t="shared" si="200"/>
        <v/>
      </c>
      <c r="BN199" s="27" t="str">
        <f t="shared" si="201"/>
        <v/>
      </c>
      <c r="BO199" s="69" t="str">
        <f t="shared" si="202"/>
        <v/>
      </c>
      <c r="BP199" s="69" t="str">
        <f t="shared" si="163"/>
        <v/>
      </c>
      <c r="BQ199" s="27" t="str">
        <f t="shared" si="164"/>
        <v/>
      </c>
      <c r="BR199" s="27" t="str" cm="1">
        <f t="array" ref="BR199">IFERROR(""&amp;INDEX(regNatjecatelj_klub,DI199),"")</f>
        <v/>
      </c>
      <c r="BS199" s="82" t="str">
        <f t="shared" si="203"/>
        <v/>
      </c>
      <c r="BT199" s="62" t="str">
        <f t="shared" si="204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/>
      </c>
      <c r="CP199" s="69" t="str">
        <f t="shared" si="213"/>
        <v/>
      </c>
      <c r="CQ199" s="216" t="str">
        <f t="shared" si="214"/>
        <v/>
      </c>
      <c r="CR199" s="217" t="str">
        <f t="shared" si="241"/>
        <v/>
      </c>
      <c r="CS199" s="150" t="str">
        <f t="shared" si="165"/>
        <v/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/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/>
      </c>
      <c r="DI199" s="49" t="str">
        <f t="shared" si="220"/>
        <v/>
      </c>
      <c r="DJ199" s="43" t="s">
        <v>0</v>
      </c>
      <c r="DK199" s="48" t="str">
        <f t="shared" si="221"/>
        <v/>
      </c>
      <c r="DL199" s="49" t="str">
        <f t="shared" si="222"/>
        <v/>
      </c>
      <c r="DM199" s="43" t="s">
        <v>0</v>
      </c>
      <c r="DN199" s="48" t="str">
        <f t="shared" si="223"/>
        <v/>
      </c>
      <c r="DO199" s="49" t="str">
        <f t="shared" si="224"/>
        <v/>
      </c>
      <c r="DP199" s="43" t="s">
        <v>0</v>
      </c>
      <c r="DQ199" s="54" t="str">
        <f t="shared" si="225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6"/>
        <v/>
      </c>
      <c r="DU199" s="69" t="str">
        <f t="shared" si="169"/>
        <v/>
      </c>
      <c r="DV199" s="69" t="str">
        <f t="shared" si="227"/>
        <v/>
      </c>
      <c r="DW199" s="69" t="str">
        <f t="shared" si="228"/>
        <v/>
      </c>
      <c r="DX199" s="62" t="str">
        <f t="shared" si="229"/>
        <v/>
      </c>
      <c r="DY199" s="43" t="s">
        <v>0</v>
      </c>
      <c r="DZ199" s="54" t="str">
        <f>IF(AN199="","",MAX(DZ$12:DZ198)+1)</f>
        <v/>
      </c>
      <c r="EA199" s="69" t="str">
        <f t="shared" si="230"/>
        <v/>
      </c>
      <c r="EB199" s="69" t="str">
        <f t="shared" si="231"/>
        <v/>
      </c>
      <c r="EC199" s="69" t="str">
        <f t="shared" si="232"/>
        <v/>
      </c>
      <c r="ED199" s="69" t="str">
        <f t="shared" si="233"/>
        <v/>
      </c>
      <c r="EE199" s="69" t="str">
        <f t="shared" si="170"/>
        <v/>
      </c>
      <c r="EF199" s="69" t="str">
        <f t="shared" si="234"/>
        <v/>
      </c>
      <c r="EG199" s="69" t="str">
        <f t="shared" si="235"/>
        <v/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/>
      </c>
      <c r="EM199" s="43" t="s">
        <v>0</v>
      </c>
      <c r="EN199" s="16" t="str">
        <f t="shared" si="172"/>
        <v/>
      </c>
      <c r="EO199" s="43" t="s">
        <v>0</v>
      </c>
      <c r="EP199" s="167" t="str">
        <f t="shared" si="239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3"/>
        <v/>
      </c>
      <c r="P200" s="43"/>
      <c r="Q200" s="48" t="str">
        <f t="shared" si="174"/>
        <v/>
      </c>
      <c r="R200" s="69" t="str">
        <f>IF(Q200="","",IF(COUNTIF(Q$12:Q199,Q200)=0,R199+1,R199))</f>
        <v/>
      </c>
      <c r="S200" s="69" t="str">
        <f t="shared" si="175"/>
        <v/>
      </c>
      <c r="T200" s="69" t="str">
        <f t="shared" si="176"/>
        <v/>
      </c>
      <c r="U200" s="62" t="str">
        <f t="shared" si="177"/>
        <v/>
      </c>
      <c r="V200" s="43" t="s">
        <v>0</v>
      </c>
      <c r="W200" s="209" t="str">
        <f t="shared" si="178"/>
        <v/>
      </c>
      <c r="X200" s="259" t="str">
        <f t="shared" si="179"/>
        <v/>
      </c>
      <c r="Y200" s="210" t="str">
        <f t="shared" si="161"/>
        <v/>
      </c>
      <c r="Z200" s="43" t="s">
        <v>0</v>
      </c>
      <c r="AA200" s="48" t="str">
        <f t="shared" si="180"/>
        <v/>
      </c>
      <c r="AB200" s="69" t="str">
        <f t="shared" si="181"/>
        <v/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/>
      </c>
      <c r="AK200" s="150" t="str">
        <f t="shared" si="185"/>
        <v/>
      </c>
      <c r="AL200" s="43"/>
      <c r="AM200" s="48" t="str">
        <f t="shared" si="186"/>
        <v/>
      </c>
      <c r="AN200" s="27" t="str">
        <f t="shared" si="187"/>
        <v/>
      </c>
      <c r="AO200" s="69" t="str">
        <f t="shared" si="188"/>
        <v/>
      </c>
      <c r="AP200" s="69" t="str">
        <f t="shared" si="189"/>
        <v/>
      </c>
      <c r="AQ200" s="27" t="str">
        <f t="shared" si="190"/>
        <v/>
      </c>
      <c r="AR200" s="62" t="str">
        <f t="shared" si="191"/>
        <v/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/>
      </c>
      <c r="BI200" s="27" t="str">
        <f t="shared" si="197"/>
        <v/>
      </c>
      <c r="BJ200" s="69" t="str">
        <f t="shared" si="198"/>
        <v/>
      </c>
      <c r="BK200" s="49" t="str">
        <f t="shared" si="199"/>
        <v/>
      </c>
      <c r="BL200" s="43" t="s">
        <v>0</v>
      </c>
      <c r="BM200" s="48" t="str">
        <f t="shared" si="200"/>
        <v/>
      </c>
      <c r="BN200" s="27" t="str">
        <f t="shared" si="201"/>
        <v/>
      </c>
      <c r="BO200" s="69" t="str">
        <f t="shared" si="202"/>
        <v/>
      </c>
      <c r="BP200" s="69" t="str">
        <f t="shared" si="163"/>
        <v/>
      </c>
      <c r="BQ200" s="27" t="str">
        <f t="shared" si="164"/>
        <v/>
      </c>
      <c r="BR200" s="27" t="str" cm="1">
        <f t="array" ref="BR200">IFERROR(""&amp;INDEX(regNatjecatelj_klub,DI200),"")</f>
        <v/>
      </c>
      <c r="BS200" s="82" t="str">
        <f t="shared" si="203"/>
        <v/>
      </c>
      <c r="BT200" s="62" t="str">
        <f t="shared" si="204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/>
      </c>
      <c r="CP200" s="69" t="str">
        <f t="shared" si="213"/>
        <v/>
      </c>
      <c r="CQ200" s="216" t="str">
        <f t="shared" si="214"/>
        <v/>
      </c>
      <c r="CR200" s="217" t="str">
        <f t="shared" si="241"/>
        <v/>
      </c>
      <c r="CS200" s="150" t="str">
        <f t="shared" si="165"/>
        <v/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/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69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70"/>
        <v/>
      </c>
      <c r="EF200" s="69" t="str">
        <f t="shared" si="234"/>
        <v/>
      </c>
      <c r="EG200" s="69" t="str">
        <f t="shared" si="235"/>
        <v/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2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3"/>
        <v/>
      </c>
      <c r="P201" s="43"/>
      <c r="Q201" s="48" t="str">
        <f t="shared" si="174"/>
        <v/>
      </c>
      <c r="R201" s="69" t="str">
        <f>IF(Q201="","",IF(COUNTIF(Q$12:Q200,Q201)=0,R200+1,R200))</f>
        <v/>
      </c>
      <c r="S201" s="69" t="str">
        <f t="shared" si="175"/>
        <v/>
      </c>
      <c r="T201" s="69" t="str">
        <f t="shared" si="176"/>
        <v/>
      </c>
      <c r="U201" s="62" t="str">
        <f t="shared" si="177"/>
        <v/>
      </c>
      <c r="V201" s="43" t="s">
        <v>0</v>
      </c>
      <c r="W201" s="209" t="str">
        <f t="shared" si="178"/>
        <v/>
      </c>
      <c r="X201" s="259" t="str">
        <f t="shared" si="179"/>
        <v/>
      </c>
      <c r="Y201" s="210" t="str">
        <f t="shared" si="161"/>
        <v/>
      </c>
      <c r="Z201" s="43" t="s">
        <v>0</v>
      </c>
      <c r="AA201" s="48" t="str">
        <f t="shared" si="180"/>
        <v/>
      </c>
      <c r="AB201" s="69" t="str">
        <f t="shared" si="181"/>
        <v/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/>
      </c>
      <c r="AK201" s="150" t="str">
        <f t="shared" si="185"/>
        <v/>
      </c>
      <c r="AL201" s="43"/>
      <c r="AM201" s="48" t="str">
        <f t="shared" si="186"/>
        <v/>
      </c>
      <c r="AN201" s="27" t="str">
        <f t="shared" si="187"/>
        <v/>
      </c>
      <c r="AO201" s="69" t="str">
        <f t="shared" si="188"/>
        <v/>
      </c>
      <c r="AP201" s="69" t="str">
        <f t="shared" si="189"/>
        <v/>
      </c>
      <c r="AQ201" s="27" t="str">
        <f t="shared" si="190"/>
        <v/>
      </c>
      <c r="AR201" s="62" t="str">
        <f t="shared" si="191"/>
        <v/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/>
      </c>
      <c r="BI201" s="27" t="str">
        <f t="shared" si="197"/>
        <v/>
      </c>
      <c r="BJ201" s="69" t="str">
        <f t="shared" si="198"/>
        <v/>
      </c>
      <c r="BK201" s="49" t="str">
        <f t="shared" si="199"/>
        <v/>
      </c>
      <c r="BL201" s="43" t="s">
        <v>0</v>
      </c>
      <c r="BM201" s="48" t="str">
        <f t="shared" si="200"/>
        <v/>
      </c>
      <c r="BN201" s="27" t="str">
        <f t="shared" si="201"/>
        <v/>
      </c>
      <c r="BO201" s="69" t="str">
        <f t="shared" si="202"/>
        <v/>
      </c>
      <c r="BP201" s="69" t="str">
        <f t="shared" si="163"/>
        <v/>
      </c>
      <c r="BQ201" s="27" t="str">
        <f t="shared" si="164"/>
        <v/>
      </c>
      <c r="BR201" s="27" t="str" cm="1">
        <f t="array" ref="BR201">IFERROR(""&amp;INDEX(regNatjecatelj_klub,DI201),"")</f>
        <v/>
      </c>
      <c r="BS201" s="82" t="str">
        <f t="shared" si="203"/>
        <v/>
      </c>
      <c r="BT201" s="62" t="str">
        <f t="shared" si="204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/>
      </c>
      <c r="CP201" s="69" t="str">
        <f t="shared" si="213"/>
        <v/>
      </c>
      <c r="CQ201" s="216" t="str">
        <f t="shared" si="214"/>
        <v/>
      </c>
      <c r="CR201" s="217" t="str">
        <f t="shared" si="241"/>
        <v/>
      </c>
      <c r="CS201" s="150" t="str">
        <f t="shared" si="165"/>
        <v/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/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/>
      </c>
      <c r="DI201" s="49" t="str">
        <f t="shared" si="220"/>
        <v/>
      </c>
      <c r="DJ201" s="43" t="s">
        <v>0</v>
      </c>
      <c r="DK201" s="48" t="str">
        <f t="shared" si="221"/>
        <v/>
      </c>
      <c r="DL201" s="49" t="str">
        <f t="shared" si="222"/>
        <v/>
      </c>
      <c r="DM201" s="43" t="s">
        <v>0</v>
      </c>
      <c r="DN201" s="48" t="str">
        <f t="shared" si="223"/>
        <v/>
      </c>
      <c r="DO201" s="49" t="str">
        <f t="shared" si="224"/>
        <v/>
      </c>
      <c r="DP201" s="43" t="s">
        <v>0</v>
      </c>
      <c r="DQ201" s="54" t="str">
        <f t="shared" si="225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6"/>
        <v/>
      </c>
      <c r="DU201" s="69" t="str">
        <f t="shared" si="169"/>
        <v/>
      </c>
      <c r="DV201" s="69" t="str">
        <f t="shared" si="227"/>
        <v/>
      </c>
      <c r="DW201" s="69" t="str">
        <f t="shared" si="228"/>
        <v/>
      </c>
      <c r="DX201" s="62" t="str">
        <f t="shared" si="229"/>
        <v/>
      </c>
      <c r="DY201" s="43" t="s">
        <v>0</v>
      </c>
      <c r="DZ201" s="54" t="str">
        <f>IF(AN201="","",MAX(DZ$12:DZ200)+1)</f>
        <v/>
      </c>
      <c r="EA201" s="69" t="str">
        <f t="shared" si="230"/>
        <v/>
      </c>
      <c r="EB201" s="69" t="str">
        <f t="shared" si="231"/>
        <v/>
      </c>
      <c r="EC201" s="69" t="str">
        <f t="shared" si="232"/>
        <v/>
      </c>
      <c r="ED201" s="69" t="str">
        <f t="shared" si="233"/>
        <v/>
      </c>
      <c r="EE201" s="69" t="str">
        <f t="shared" si="170"/>
        <v/>
      </c>
      <c r="EF201" s="69" t="str">
        <f t="shared" si="234"/>
        <v/>
      </c>
      <c r="EG201" s="69" t="str">
        <f t="shared" si="235"/>
        <v/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/>
      </c>
      <c r="EM201" s="43" t="s">
        <v>0</v>
      </c>
      <c r="EN201" s="16" t="str">
        <f t="shared" si="172"/>
        <v/>
      </c>
      <c r="EO201" s="43" t="s">
        <v>0</v>
      </c>
      <c r="EP201" s="167" t="str">
        <f t="shared" si="239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3"/>
        <v/>
      </c>
      <c r="P202" s="43"/>
      <c r="Q202" s="48" t="str">
        <f t="shared" si="174"/>
        <v/>
      </c>
      <c r="R202" s="69" t="str">
        <f>IF(Q202="","",IF(COUNTIF(Q$12:Q201,Q202)=0,R201+1,R201))</f>
        <v/>
      </c>
      <c r="S202" s="69" t="str">
        <f t="shared" si="175"/>
        <v/>
      </c>
      <c r="T202" s="69" t="str">
        <f t="shared" si="176"/>
        <v/>
      </c>
      <c r="U202" s="62" t="str">
        <f t="shared" si="177"/>
        <v/>
      </c>
      <c r="V202" s="43" t="s">
        <v>0</v>
      </c>
      <c r="W202" s="209" t="str">
        <f t="shared" si="178"/>
        <v/>
      </c>
      <c r="X202" s="259" t="str">
        <f t="shared" si="179"/>
        <v/>
      </c>
      <c r="Y202" s="210" t="str">
        <f t="shared" si="161"/>
        <v/>
      </c>
      <c r="Z202" s="43" t="s">
        <v>0</v>
      </c>
      <c r="AA202" s="48" t="str">
        <f t="shared" si="180"/>
        <v/>
      </c>
      <c r="AB202" s="69" t="str">
        <f t="shared" si="181"/>
        <v/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/>
      </c>
      <c r="AK202" s="150" t="str">
        <f t="shared" si="185"/>
        <v/>
      </c>
      <c r="AL202" s="43"/>
      <c r="AM202" s="48" t="str">
        <f t="shared" si="186"/>
        <v/>
      </c>
      <c r="AN202" s="27" t="str">
        <f t="shared" si="187"/>
        <v/>
      </c>
      <c r="AO202" s="69" t="str">
        <f t="shared" si="188"/>
        <v/>
      </c>
      <c r="AP202" s="69" t="str">
        <f t="shared" si="189"/>
        <v/>
      </c>
      <c r="AQ202" s="27" t="str">
        <f t="shared" si="190"/>
        <v/>
      </c>
      <c r="AR202" s="62" t="str">
        <f t="shared" si="191"/>
        <v/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/>
      </c>
      <c r="BI202" s="27" t="str">
        <f t="shared" si="197"/>
        <v/>
      </c>
      <c r="BJ202" s="69" t="str">
        <f t="shared" si="198"/>
        <v/>
      </c>
      <c r="BK202" s="49" t="str">
        <f t="shared" si="199"/>
        <v/>
      </c>
      <c r="BL202" s="43" t="s">
        <v>0</v>
      </c>
      <c r="BM202" s="48" t="str">
        <f t="shared" si="200"/>
        <v/>
      </c>
      <c r="BN202" s="27" t="str">
        <f t="shared" si="201"/>
        <v/>
      </c>
      <c r="BO202" s="69" t="str">
        <f t="shared" si="202"/>
        <v/>
      </c>
      <c r="BP202" s="69" t="str">
        <f t="shared" si="163"/>
        <v/>
      </c>
      <c r="BQ202" s="27" t="str">
        <f t="shared" si="164"/>
        <v/>
      </c>
      <c r="BR202" s="27" t="str" cm="1">
        <f t="array" ref="BR202">IFERROR(""&amp;INDEX(regNatjecatelj_klub,DI202),"")</f>
        <v/>
      </c>
      <c r="BS202" s="82" t="str">
        <f t="shared" si="203"/>
        <v/>
      </c>
      <c r="BT202" s="62" t="str">
        <f t="shared" si="204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/>
      </c>
      <c r="CP202" s="69" t="str">
        <f t="shared" si="213"/>
        <v/>
      </c>
      <c r="CQ202" s="216" t="str">
        <f t="shared" si="214"/>
        <v/>
      </c>
      <c r="CR202" s="217" t="str">
        <f t="shared" si="241"/>
        <v/>
      </c>
      <c r="CS202" s="150" t="str">
        <f t="shared" si="165"/>
        <v/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/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/>
      </c>
      <c r="DI202" s="49" t="str">
        <f t="shared" si="220"/>
        <v/>
      </c>
      <c r="DJ202" s="43" t="s">
        <v>0</v>
      </c>
      <c r="DK202" s="48" t="str">
        <f t="shared" si="221"/>
        <v/>
      </c>
      <c r="DL202" s="49" t="str">
        <f t="shared" si="222"/>
        <v/>
      </c>
      <c r="DM202" s="43" t="s">
        <v>0</v>
      </c>
      <c r="DN202" s="48" t="str">
        <f t="shared" si="223"/>
        <v/>
      </c>
      <c r="DO202" s="49" t="str">
        <f t="shared" si="224"/>
        <v/>
      </c>
      <c r="DP202" s="43" t="s">
        <v>0</v>
      </c>
      <c r="DQ202" s="54" t="str">
        <f t="shared" si="225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6"/>
        <v/>
      </c>
      <c r="DU202" s="69" t="str">
        <f t="shared" si="169"/>
        <v/>
      </c>
      <c r="DV202" s="69" t="str">
        <f t="shared" si="227"/>
        <v/>
      </c>
      <c r="DW202" s="69" t="str">
        <f t="shared" si="228"/>
        <v/>
      </c>
      <c r="DX202" s="62" t="str">
        <f t="shared" si="229"/>
        <v/>
      </c>
      <c r="DY202" s="43" t="s">
        <v>0</v>
      </c>
      <c r="DZ202" s="54" t="str">
        <f>IF(AN202="","",MAX(DZ$12:DZ201)+1)</f>
        <v/>
      </c>
      <c r="EA202" s="69" t="str">
        <f t="shared" si="230"/>
        <v/>
      </c>
      <c r="EB202" s="69" t="str">
        <f t="shared" si="231"/>
        <v/>
      </c>
      <c r="EC202" s="69" t="str">
        <f t="shared" si="232"/>
        <v/>
      </c>
      <c r="ED202" s="69" t="str">
        <f t="shared" si="233"/>
        <v/>
      </c>
      <c r="EE202" s="69" t="str">
        <f t="shared" si="170"/>
        <v/>
      </c>
      <c r="EF202" s="69" t="str">
        <f t="shared" si="234"/>
        <v/>
      </c>
      <c r="EG202" s="69" t="str">
        <f t="shared" si="235"/>
        <v/>
      </c>
      <c r="EH202" s="69" t="str">
        <f t="shared" si="171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/>
      </c>
      <c r="EM202" s="43" t="s">
        <v>0</v>
      </c>
      <c r="EN202" s="16" t="str">
        <f t="shared" si="172"/>
        <v/>
      </c>
      <c r="EO202" s="43" t="s">
        <v>0</v>
      </c>
      <c r="EP202" s="167" t="str">
        <f t="shared" si="239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3"/>
        <v/>
      </c>
      <c r="P203" s="43"/>
      <c r="Q203" s="48" t="str">
        <f t="shared" si="174"/>
        <v/>
      </c>
      <c r="R203" s="69" t="str">
        <f>IF(Q203="","",IF(COUNTIF(Q$12:Q202,Q203)=0,R202+1,R202))</f>
        <v/>
      </c>
      <c r="S203" s="69" t="str">
        <f t="shared" si="175"/>
        <v/>
      </c>
      <c r="T203" s="69" t="str">
        <f t="shared" si="176"/>
        <v/>
      </c>
      <c r="U203" s="62" t="str">
        <f t="shared" si="177"/>
        <v/>
      </c>
      <c r="V203" s="43" t="s">
        <v>0</v>
      </c>
      <c r="W203" s="209" t="str">
        <f t="shared" si="178"/>
        <v/>
      </c>
      <c r="X203" s="259" t="str">
        <f t="shared" si="179"/>
        <v/>
      </c>
      <c r="Y203" s="210" t="str">
        <f t="shared" si="161"/>
        <v/>
      </c>
      <c r="Z203" s="43" t="s">
        <v>0</v>
      </c>
      <c r="AA203" s="48" t="str">
        <f t="shared" si="180"/>
        <v/>
      </c>
      <c r="AB203" s="69" t="str">
        <f t="shared" si="181"/>
        <v/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/>
      </c>
      <c r="AK203" s="150" t="str">
        <f t="shared" si="185"/>
        <v/>
      </c>
      <c r="AL203" s="43"/>
      <c r="AM203" s="48" t="str">
        <f t="shared" si="186"/>
        <v/>
      </c>
      <c r="AN203" s="27" t="str">
        <f t="shared" si="187"/>
        <v/>
      </c>
      <c r="AO203" s="69" t="str">
        <f t="shared" si="188"/>
        <v/>
      </c>
      <c r="AP203" s="69" t="str">
        <f t="shared" si="189"/>
        <v/>
      </c>
      <c r="AQ203" s="27" t="str">
        <f t="shared" si="190"/>
        <v/>
      </c>
      <c r="AR203" s="62" t="str">
        <f t="shared" si="191"/>
        <v/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/>
      </c>
      <c r="BI203" s="27" t="str">
        <f t="shared" si="197"/>
        <v/>
      </c>
      <c r="BJ203" s="69" t="str">
        <f t="shared" si="198"/>
        <v/>
      </c>
      <c r="BK203" s="49" t="str">
        <f t="shared" si="199"/>
        <v/>
      </c>
      <c r="BL203" s="43" t="s">
        <v>0</v>
      </c>
      <c r="BM203" s="48" t="str">
        <f t="shared" si="200"/>
        <v/>
      </c>
      <c r="BN203" s="27" t="str">
        <f t="shared" si="201"/>
        <v/>
      </c>
      <c r="BO203" s="69" t="str">
        <f t="shared" si="202"/>
        <v/>
      </c>
      <c r="BP203" s="69" t="str">
        <f t="shared" si="163"/>
        <v/>
      </c>
      <c r="BQ203" s="27" t="str">
        <f t="shared" si="164"/>
        <v/>
      </c>
      <c r="BR203" s="27" t="str" cm="1">
        <f t="array" ref="BR203">IFERROR(""&amp;INDEX(regNatjecatelj_klub,DI203),"")</f>
        <v/>
      </c>
      <c r="BS203" s="82" t="str">
        <f t="shared" si="203"/>
        <v/>
      </c>
      <c r="BT203" s="62" t="str">
        <f t="shared" si="204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/>
      </c>
      <c r="CP203" s="69" t="str">
        <f t="shared" si="213"/>
        <v/>
      </c>
      <c r="CQ203" s="216" t="str">
        <f t="shared" si="214"/>
        <v/>
      </c>
      <c r="CR203" s="217" t="str">
        <f t="shared" si="241"/>
        <v/>
      </c>
      <c r="CS203" s="150" t="str">
        <f t="shared" si="165"/>
        <v/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/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/>
      </c>
      <c r="DI203" s="49" t="str">
        <f t="shared" si="220"/>
        <v/>
      </c>
      <c r="DJ203" s="43" t="s">
        <v>0</v>
      </c>
      <c r="DK203" s="48" t="str">
        <f t="shared" si="221"/>
        <v/>
      </c>
      <c r="DL203" s="49" t="str">
        <f t="shared" si="222"/>
        <v/>
      </c>
      <c r="DM203" s="43" t="s">
        <v>0</v>
      </c>
      <c r="DN203" s="48" t="str">
        <f t="shared" si="223"/>
        <v/>
      </c>
      <c r="DO203" s="49" t="str">
        <f t="shared" si="224"/>
        <v/>
      </c>
      <c r="DP203" s="43" t="s">
        <v>0</v>
      </c>
      <c r="DQ203" s="54" t="str">
        <f t="shared" si="225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6"/>
        <v/>
      </c>
      <c r="DU203" s="69" t="str">
        <f t="shared" si="169"/>
        <v/>
      </c>
      <c r="DV203" s="69" t="str">
        <f t="shared" si="227"/>
        <v/>
      </c>
      <c r="DW203" s="69" t="str">
        <f t="shared" si="228"/>
        <v/>
      </c>
      <c r="DX203" s="62" t="str">
        <f t="shared" si="229"/>
        <v/>
      </c>
      <c r="DY203" s="43" t="s">
        <v>0</v>
      </c>
      <c r="DZ203" s="54" t="str">
        <f>IF(AN203="","",MAX(DZ$12:DZ202)+1)</f>
        <v/>
      </c>
      <c r="EA203" s="69" t="str">
        <f t="shared" si="230"/>
        <v/>
      </c>
      <c r="EB203" s="69" t="str">
        <f t="shared" si="231"/>
        <v/>
      </c>
      <c r="EC203" s="69" t="str">
        <f t="shared" si="232"/>
        <v/>
      </c>
      <c r="ED203" s="69" t="str">
        <f t="shared" si="233"/>
        <v/>
      </c>
      <c r="EE203" s="69" t="str">
        <f t="shared" si="170"/>
        <v/>
      </c>
      <c r="EF203" s="69" t="str">
        <f t="shared" si="234"/>
        <v/>
      </c>
      <c r="EG203" s="69" t="str">
        <f t="shared" si="235"/>
        <v/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/>
      </c>
      <c r="EM203" s="43" t="s">
        <v>0</v>
      </c>
      <c r="EN203" s="16" t="str">
        <f t="shared" si="172"/>
        <v/>
      </c>
      <c r="EO203" s="43" t="s">
        <v>0</v>
      </c>
      <c r="EP203" s="167" t="str">
        <f t="shared" si="239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3"/>
        <v/>
      </c>
      <c r="P204" s="43"/>
      <c r="Q204" s="48" t="str">
        <f t="shared" si="174"/>
        <v/>
      </c>
      <c r="R204" s="69" t="str">
        <f>IF(Q204="","",IF(COUNTIF(Q$12:Q203,Q204)=0,R203+1,R203))</f>
        <v/>
      </c>
      <c r="S204" s="69" t="str">
        <f t="shared" si="175"/>
        <v/>
      </c>
      <c r="T204" s="69" t="str">
        <f t="shared" si="176"/>
        <v/>
      </c>
      <c r="U204" s="62" t="str">
        <f t="shared" si="177"/>
        <v/>
      </c>
      <c r="V204" s="43" t="s">
        <v>0</v>
      </c>
      <c r="W204" s="209" t="str">
        <f t="shared" si="178"/>
        <v/>
      </c>
      <c r="X204" s="259" t="str">
        <f t="shared" si="179"/>
        <v/>
      </c>
      <c r="Y204" s="210" t="str">
        <f t="shared" si="161"/>
        <v/>
      </c>
      <c r="Z204" s="43" t="s">
        <v>0</v>
      </c>
      <c r="AA204" s="48" t="str">
        <f t="shared" si="180"/>
        <v/>
      </c>
      <c r="AB204" s="69" t="str">
        <f t="shared" si="181"/>
        <v/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/>
      </c>
      <c r="AK204" s="150" t="str">
        <f t="shared" si="185"/>
        <v/>
      </c>
      <c r="AL204" s="43"/>
      <c r="AM204" s="48" t="str">
        <f t="shared" si="186"/>
        <v/>
      </c>
      <c r="AN204" s="27" t="str">
        <f t="shared" si="187"/>
        <v/>
      </c>
      <c r="AO204" s="69" t="str">
        <f t="shared" si="188"/>
        <v/>
      </c>
      <c r="AP204" s="69" t="str">
        <f t="shared" si="189"/>
        <v/>
      </c>
      <c r="AQ204" s="27" t="str">
        <f t="shared" si="190"/>
        <v/>
      </c>
      <c r="AR204" s="62" t="str">
        <f t="shared" si="191"/>
        <v/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/>
      </c>
      <c r="BI204" s="27" t="str">
        <f t="shared" si="197"/>
        <v/>
      </c>
      <c r="BJ204" s="69" t="str">
        <f t="shared" si="198"/>
        <v/>
      </c>
      <c r="BK204" s="49" t="str">
        <f t="shared" si="199"/>
        <v/>
      </c>
      <c r="BL204" s="43" t="s">
        <v>0</v>
      </c>
      <c r="BM204" s="48" t="str">
        <f t="shared" si="200"/>
        <v/>
      </c>
      <c r="BN204" s="27" t="str">
        <f t="shared" si="201"/>
        <v/>
      </c>
      <c r="BO204" s="69" t="str">
        <f t="shared" si="202"/>
        <v/>
      </c>
      <c r="BP204" s="69" t="str">
        <f t="shared" si="163"/>
        <v/>
      </c>
      <c r="BQ204" s="27" t="str">
        <f t="shared" si="164"/>
        <v/>
      </c>
      <c r="BR204" s="27" t="str" cm="1">
        <f t="array" ref="BR204">IFERROR(""&amp;INDEX(regNatjecatelj_klub,DI204),"")</f>
        <v/>
      </c>
      <c r="BS204" s="82" t="str">
        <f t="shared" si="203"/>
        <v/>
      </c>
      <c r="BT204" s="62" t="str">
        <f t="shared" si="204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/>
      </c>
      <c r="CP204" s="69" t="str">
        <f t="shared" si="213"/>
        <v/>
      </c>
      <c r="CQ204" s="216" t="str">
        <f t="shared" si="214"/>
        <v/>
      </c>
      <c r="CR204" s="217" t="str">
        <f t="shared" si="241"/>
        <v/>
      </c>
      <c r="CS204" s="150" t="str">
        <f t="shared" si="165"/>
        <v/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/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/>
      </c>
      <c r="DI204" s="49" t="str">
        <f t="shared" si="220"/>
        <v/>
      </c>
      <c r="DJ204" s="43" t="s">
        <v>0</v>
      </c>
      <c r="DK204" s="48" t="str">
        <f t="shared" si="221"/>
        <v/>
      </c>
      <c r="DL204" s="49" t="str">
        <f t="shared" si="222"/>
        <v/>
      </c>
      <c r="DM204" s="43" t="s">
        <v>0</v>
      </c>
      <c r="DN204" s="48" t="str">
        <f t="shared" si="223"/>
        <v/>
      </c>
      <c r="DO204" s="49" t="str">
        <f t="shared" si="224"/>
        <v/>
      </c>
      <c r="DP204" s="43" t="s">
        <v>0</v>
      </c>
      <c r="DQ204" s="54" t="str">
        <f t="shared" si="225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6"/>
        <v/>
      </c>
      <c r="DU204" s="69" t="str">
        <f t="shared" si="169"/>
        <v/>
      </c>
      <c r="DV204" s="69" t="str">
        <f t="shared" si="227"/>
        <v/>
      </c>
      <c r="DW204" s="69" t="str">
        <f t="shared" si="228"/>
        <v/>
      </c>
      <c r="DX204" s="62" t="str">
        <f t="shared" si="229"/>
        <v/>
      </c>
      <c r="DY204" s="43" t="s">
        <v>0</v>
      </c>
      <c r="DZ204" s="54" t="str">
        <f>IF(AN204="","",MAX(DZ$12:DZ203)+1)</f>
        <v/>
      </c>
      <c r="EA204" s="69" t="str">
        <f t="shared" si="230"/>
        <v/>
      </c>
      <c r="EB204" s="69" t="str">
        <f t="shared" si="231"/>
        <v/>
      </c>
      <c r="EC204" s="69" t="str">
        <f t="shared" si="232"/>
        <v/>
      </c>
      <c r="ED204" s="69" t="str">
        <f t="shared" si="233"/>
        <v/>
      </c>
      <c r="EE204" s="69" t="str">
        <f t="shared" si="170"/>
        <v/>
      </c>
      <c r="EF204" s="69" t="str">
        <f t="shared" si="234"/>
        <v/>
      </c>
      <c r="EG204" s="69" t="str">
        <f t="shared" si="235"/>
        <v/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/>
      </c>
      <c r="EM204" s="43" t="s">
        <v>0</v>
      </c>
      <c r="EN204" s="16" t="str">
        <f t="shared" si="172"/>
        <v/>
      </c>
      <c r="EO204" s="43" t="s">
        <v>0</v>
      </c>
      <c r="EP204" s="167" t="str">
        <f t="shared" si="239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3"/>
        <v/>
      </c>
      <c r="P205" s="43"/>
      <c r="Q205" s="48" t="str">
        <f t="shared" si="174"/>
        <v/>
      </c>
      <c r="R205" s="69" t="str">
        <f>IF(Q205="","",IF(COUNTIF(Q$12:Q204,Q205)=0,R204+1,R204))</f>
        <v/>
      </c>
      <c r="S205" s="69" t="str">
        <f t="shared" si="175"/>
        <v/>
      </c>
      <c r="T205" s="69" t="str">
        <f t="shared" si="176"/>
        <v/>
      </c>
      <c r="U205" s="62" t="str">
        <f t="shared" si="177"/>
        <v/>
      </c>
      <c r="V205" s="43" t="s">
        <v>0</v>
      </c>
      <c r="W205" s="209" t="str">
        <f t="shared" si="178"/>
        <v/>
      </c>
      <c r="X205" s="259" t="str">
        <f t="shared" si="179"/>
        <v/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/>
      </c>
      <c r="AB205" s="69" t="str">
        <f t="shared" si="181"/>
        <v/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/>
      </c>
      <c r="AK205" s="150" t="str">
        <f t="shared" si="185"/>
        <v/>
      </c>
      <c r="AL205" s="43"/>
      <c r="AM205" s="48" t="str">
        <f t="shared" si="186"/>
        <v/>
      </c>
      <c r="AN205" s="27" t="str">
        <f t="shared" si="187"/>
        <v/>
      </c>
      <c r="AO205" s="69" t="str">
        <f t="shared" si="188"/>
        <v/>
      </c>
      <c r="AP205" s="69" t="str">
        <f t="shared" si="189"/>
        <v/>
      </c>
      <c r="AQ205" s="27" t="str">
        <f t="shared" si="190"/>
        <v/>
      </c>
      <c r="AR205" s="62" t="str">
        <f t="shared" si="191"/>
        <v/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/>
      </c>
      <c r="BI205" s="27" t="str">
        <f t="shared" si="197"/>
        <v/>
      </c>
      <c r="BJ205" s="69" t="str">
        <f t="shared" si="198"/>
        <v/>
      </c>
      <c r="BK205" s="49" t="str">
        <f t="shared" si="199"/>
        <v/>
      </c>
      <c r="BL205" s="43" t="s">
        <v>0</v>
      </c>
      <c r="BM205" s="48" t="str">
        <f t="shared" si="200"/>
        <v/>
      </c>
      <c r="BN205" s="27" t="str">
        <f t="shared" si="201"/>
        <v/>
      </c>
      <c r="BO205" s="69" t="str">
        <f t="shared" si="202"/>
        <v/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203"/>
        <v/>
      </c>
      <c r="BT205" s="62" t="str">
        <f t="shared" si="204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/>
      </c>
      <c r="CP205" s="69" t="str">
        <f t="shared" si="213"/>
        <v/>
      </c>
      <c r="CQ205" s="216" t="str">
        <f t="shared" si="214"/>
        <v/>
      </c>
      <c r="CR205" s="217" t="str">
        <f t="shared" si="241"/>
        <v/>
      </c>
      <c r="CS205" s="150" t="str">
        <f t="shared" ref="CS205:CS268" si="245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/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/>
      </c>
      <c r="DI205" s="49" t="str">
        <f t="shared" si="220"/>
        <v/>
      </c>
      <c r="DJ205" s="43" t="s">
        <v>0</v>
      </c>
      <c r="DK205" s="48" t="str">
        <f t="shared" si="221"/>
        <v/>
      </c>
      <c r="DL205" s="49" t="str">
        <f t="shared" si="222"/>
        <v/>
      </c>
      <c r="DM205" s="43" t="s">
        <v>0</v>
      </c>
      <c r="DN205" s="48" t="str">
        <f t="shared" si="223"/>
        <v/>
      </c>
      <c r="DO205" s="49" t="str">
        <f t="shared" si="224"/>
        <v/>
      </c>
      <c r="DP205" s="43" t="s">
        <v>0</v>
      </c>
      <c r="DQ205" s="54" t="str">
        <f t="shared" si="225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6"/>
        <v/>
      </c>
      <c r="DU205" s="69" t="str">
        <f t="shared" ref="DU205:DU268" si="249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69" t="str">
        <f t="shared" si="227"/>
        <v/>
      </c>
      <c r="DW205" s="69" t="str">
        <f t="shared" si="228"/>
        <v/>
      </c>
      <c r="DX205" s="62" t="str">
        <f t="shared" si="229"/>
        <v/>
      </c>
      <c r="DY205" s="43" t="s">
        <v>0</v>
      </c>
      <c r="DZ205" s="54" t="str">
        <f>IF(AN205="","",MAX(DZ$12:DZ204)+1)</f>
        <v/>
      </c>
      <c r="EA205" s="69" t="str">
        <f t="shared" si="230"/>
        <v/>
      </c>
      <c r="EB205" s="69" t="str">
        <f t="shared" si="231"/>
        <v/>
      </c>
      <c r="EC205" s="69" t="str">
        <f t="shared" si="232"/>
        <v/>
      </c>
      <c r="ED205" s="69" t="str">
        <f t="shared" si="233"/>
        <v/>
      </c>
      <c r="EE205" s="69" t="str">
        <f t="shared" ref="EE205:EE268" si="250">IF(O205="","",IF(data_trka_je_rangirana=0,0,IF(OR(DO205="",DO205="NEMA"),0,1)))</f>
        <v/>
      </c>
      <c r="EF205" s="69" t="str">
        <f t="shared" si="234"/>
        <v/>
      </c>
      <c r="EG205" s="69" t="str">
        <f t="shared" si="235"/>
        <v/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/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3">IF(E206="","","ok")</f>
        <v/>
      </c>
      <c r="P206" s="43"/>
      <c r="Q206" s="48" t="str">
        <f t="shared" ref="Q206:Q269" si="254">IF(B206="","",B206)</f>
        <v/>
      </c>
      <c r="R206" s="69" t="str">
        <f>IF(Q206="","",IF(COUNTIF(Q$12:Q205,Q206)=0,R205+1,R205))</f>
        <v/>
      </c>
      <c r="S206" s="69" t="str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6">IF(Q206="","",IFERROR(INDEX(natStaza_id,MATCH(Q206,natStaza_kategorija,0)),""))</f>
        <v/>
      </c>
      <c r="U206" s="62" t="str">
        <f t="shared" ref="U206:U269" si="257">IF(T206="","",INDEX(natStaza_naziv,MATCH(T206,natStaza_id,0)))</f>
        <v/>
      </c>
      <c r="V206" s="43" t="s">
        <v>0</v>
      </c>
      <c r="W206" s="209" t="str">
        <f t="shared" ref="W206:W269" si="258">IF(O206="","",INDEX(regKategorija_oznaka,MATCH(S206,regKategorija_id,0)))</f>
        <v/>
      </c>
      <c r="X206" s="259" t="str">
        <f t="shared" ref="X206:X269" si="259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/>
      </c>
      <c r="AB206" s="69" t="str">
        <f t="shared" ref="AB206:AB269" si="261">IF(AA206="","",IFERROR(INDEX(regDrzava_id,MATCH(AA206,regDrzava_oznaka,0)),"NEMA"))</f>
        <v/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/>
      </c>
      <c r="AK206" s="150" t="str">
        <f t="shared" ref="AK206:AK269" si="265">IF(AB206="","",IF(AB206="NEMA",AD206,AB206))</f>
        <v/>
      </c>
      <c r="AL206" s="43"/>
      <c r="AM206" s="48" t="str">
        <f t="shared" ref="AM206:AM269" si="266">IF(O206="","",D206)</f>
        <v/>
      </c>
      <c r="AN206" s="27" t="str">
        <f t="shared" ref="AN206:AN269" si="267">IF(O206="","",E206)</f>
        <v/>
      </c>
      <c r="AO206" s="69" t="str">
        <f t="shared" ref="AO206:AO269" si="268">IF(AN206="","",IFERROR(INDEX(regNatjecatelj_id,MATCH(AM206&amp;" – "&amp;AN206,regNatjecatelj_imePrezime,0)),"NEMA"))</f>
        <v/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/>
      </c>
      <c r="AR206" s="62" t="str">
        <f t="shared" ref="AR206:AR269" si="271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/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/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9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0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2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3"/>
        <v/>
      </c>
      <c r="P207" s="43"/>
      <c r="Q207" s="48" t="str">
        <f t="shared" si="254"/>
        <v/>
      </c>
      <c r="R207" s="69" t="str">
        <f>IF(Q207="","",IF(COUNTIF(Q$12:Q206,Q207)=0,R206+1,R206))</f>
        <v/>
      </c>
      <c r="S207" s="69" t="str">
        <f t="shared" si="255"/>
        <v/>
      </c>
      <c r="T207" s="69" t="str">
        <f t="shared" si="256"/>
        <v/>
      </c>
      <c r="U207" s="62" t="str">
        <f t="shared" si="257"/>
        <v/>
      </c>
      <c r="V207" s="43" t="s">
        <v>0</v>
      </c>
      <c r="W207" s="209" t="str">
        <f t="shared" si="258"/>
        <v/>
      </c>
      <c r="X207" s="259" t="str">
        <f t="shared" si="259"/>
        <v/>
      </c>
      <c r="Y207" s="210" t="str">
        <f t="shared" si="242"/>
        <v/>
      </c>
      <c r="Z207" s="43" t="s">
        <v>0</v>
      </c>
      <c r="AA207" s="48" t="str">
        <f t="shared" si="260"/>
        <v/>
      </c>
      <c r="AB207" s="69" t="str">
        <f t="shared" si="261"/>
        <v/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/>
      </c>
      <c r="AK207" s="150" t="str">
        <f t="shared" si="265"/>
        <v/>
      </c>
      <c r="AL207" s="43"/>
      <c r="AM207" s="48" t="str">
        <f t="shared" si="266"/>
        <v/>
      </c>
      <c r="AN207" s="27" t="str">
        <f t="shared" si="267"/>
        <v/>
      </c>
      <c r="AO207" s="69" t="str">
        <f t="shared" si="268"/>
        <v/>
      </c>
      <c r="AP207" s="69" t="str">
        <f t="shared" si="269"/>
        <v/>
      </c>
      <c r="AQ207" s="27" t="str">
        <f t="shared" si="270"/>
        <v/>
      </c>
      <c r="AR207" s="62" t="str">
        <f t="shared" si="271"/>
        <v/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3"/>
        <v/>
      </c>
      <c r="BQ207" s="27" t="str">
        <f t="shared" si="244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/>
      </c>
      <c r="CQ207" s="216" t="str">
        <f t="shared" si="294"/>
        <v/>
      </c>
      <c r="CR207" s="217" t="str">
        <f t="shared" si="241"/>
        <v/>
      </c>
      <c r="CS207" s="150" t="str">
        <f t="shared" si="245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/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9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50"/>
        <v/>
      </c>
      <c r="EF207" s="69" t="str">
        <f t="shared" si="314"/>
        <v/>
      </c>
      <c r="EG207" s="69" t="str">
        <f t="shared" si="315"/>
        <v/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2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53"/>
        <v/>
      </c>
      <c r="P208" s="43"/>
      <c r="Q208" s="48" t="str">
        <f t="shared" si="254"/>
        <v/>
      </c>
      <c r="R208" s="69" t="str">
        <f>IF(Q208="","",IF(COUNTIF(Q$12:Q207,Q208)=0,R207+1,R207))</f>
        <v/>
      </c>
      <c r="S208" s="69" t="str">
        <f t="shared" si="255"/>
        <v/>
      </c>
      <c r="T208" s="69" t="str">
        <f t="shared" si="256"/>
        <v/>
      </c>
      <c r="U208" s="62" t="str">
        <f t="shared" si="257"/>
        <v/>
      </c>
      <c r="V208" s="43" t="s">
        <v>0</v>
      </c>
      <c r="W208" s="209" t="str">
        <f t="shared" si="258"/>
        <v/>
      </c>
      <c r="X208" s="259" t="str">
        <f t="shared" si="259"/>
        <v/>
      </c>
      <c r="Y208" s="210" t="str">
        <f t="shared" si="242"/>
        <v/>
      </c>
      <c r="Z208" s="43" t="s">
        <v>0</v>
      </c>
      <c r="AA208" s="48" t="str">
        <f t="shared" si="260"/>
        <v/>
      </c>
      <c r="AB208" s="69" t="str">
        <f t="shared" si="261"/>
        <v/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/>
      </c>
      <c r="AK208" s="150" t="str">
        <f t="shared" si="265"/>
        <v/>
      </c>
      <c r="AL208" s="43"/>
      <c r="AM208" s="48" t="str">
        <f t="shared" si="266"/>
        <v/>
      </c>
      <c r="AN208" s="27" t="str">
        <f t="shared" si="267"/>
        <v/>
      </c>
      <c r="AO208" s="69" t="str">
        <f t="shared" si="268"/>
        <v/>
      </c>
      <c r="AP208" s="69" t="str">
        <f t="shared" si="269"/>
        <v/>
      </c>
      <c r="AQ208" s="27" t="str">
        <f t="shared" si="270"/>
        <v/>
      </c>
      <c r="AR208" s="62" t="str">
        <f t="shared" si="271"/>
        <v/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/>
      </c>
      <c r="BI208" s="27" t="str">
        <f t="shared" si="277"/>
        <v/>
      </c>
      <c r="BJ208" s="69" t="str">
        <f t="shared" si="278"/>
        <v/>
      </c>
      <c r="BK208" s="49" t="str">
        <f t="shared" si="279"/>
        <v/>
      </c>
      <c r="BL208" s="43" t="s">
        <v>0</v>
      </c>
      <c r="BM208" s="48" t="str">
        <f t="shared" si="280"/>
        <v/>
      </c>
      <c r="BN208" s="27" t="str">
        <f t="shared" si="281"/>
        <v/>
      </c>
      <c r="BO208" s="69" t="str">
        <f t="shared" si="282"/>
        <v/>
      </c>
      <c r="BP208" s="69" t="str">
        <f t="shared" si="243"/>
        <v/>
      </c>
      <c r="BQ208" s="27" t="str">
        <f t="shared" si="244"/>
        <v/>
      </c>
      <c r="BR208" s="27" t="str" cm="1">
        <f t="array" ref="BR208">IFERROR(""&amp;INDEX(regNatjecatelj_klub,DI208),"")</f>
        <v/>
      </c>
      <c r="BS208" s="82" t="str">
        <f t="shared" si="283"/>
        <v/>
      </c>
      <c r="BT208" s="62" t="str">
        <f t="shared" si="284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/>
      </c>
      <c r="CQ208" s="216" t="str">
        <f t="shared" si="294"/>
        <v/>
      </c>
      <c r="CR208" s="217" t="str">
        <f t="shared" si="241"/>
        <v/>
      </c>
      <c r="CS208" s="150" t="str">
        <f t="shared" si="245"/>
        <v/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/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/>
      </c>
      <c r="DI208" s="49" t="str">
        <f t="shared" si="300"/>
        <v/>
      </c>
      <c r="DJ208" s="43" t="s">
        <v>0</v>
      </c>
      <c r="DK208" s="48" t="str">
        <f t="shared" si="301"/>
        <v/>
      </c>
      <c r="DL208" s="49" t="str">
        <f t="shared" si="302"/>
        <v/>
      </c>
      <c r="DM208" s="43" t="s">
        <v>0</v>
      </c>
      <c r="DN208" s="48" t="str">
        <f t="shared" si="303"/>
        <v/>
      </c>
      <c r="DO208" s="49" t="str">
        <f t="shared" si="304"/>
        <v/>
      </c>
      <c r="DP208" s="43" t="s">
        <v>0</v>
      </c>
      <c r="DQ208" s="54" t="str">
        <f t="shared" si="305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306"/>
        <v/>
      </c>
      <c r="DU208" s="69" t="str">
        <f t="shared" si="249"/>
        <v/>
      </c>
      <c r="DV208" s="69" t="str">
        <f t="shared" si="307"/>
        <v/>
      </c>
      <c r="DW208" s="69" t="str">
        <f t="shared" si="308"/>
        <v/>
      </c>
      <c r="DX208" s="62" t="str">
        <f t="shared" si="309"/>
        <v/>
      </c>
      <c r="DY208" s="43" t="s">
        <v>0</v>
      </c>
      <c r="DZ208" s="54" t="str">
        <f>IF(AN208="","",MAX(DZ$12:DZ207)+1)</f>
        <v/>
      </c>
      <c r="EA208" s="69" t="str">
        <f t="shared" si="310"/>
        <v/>
      </c>
      <c r="EB208" s="69" t="str">
        <f t="shared" si="311"/>
        <v/>
      </c>
      <c r="EC208" s="69" t="str">
        <f t="shared" si="312"/>
        <v/>
      </c>
      <c r="ED208" s="69" t="str">
        <f t="shared" si="313"/>
        <v/>
      </c>
      <c r="EE208" s="69" t="str">
        <f t="shared" si="250"/>
        <v/>
      </c>
      <c r="EF208" s="69" t="str">
        <f t="shared" si="314"/>
        <v/>
      </c>
      <c r="EG208" s="69" t="str">
        <f t="shared" si="315"/>
        <v/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/>
      </c>
      <c r="EM208" s="43" t="s">
        <v>0</v>
      </c>
      <c r="EN208" s="16" t="str">
        <f t="shared" si="252"/>
        <v/>
      </c>
      <c r="EO208" s="43" t="s">
        <v>0</v>
      </c>
      <c r="EP208" s="167" t="str">
        <f t="shared" si="319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3"/>
        <v/>
      </c>
      <c r="P209" s="43"/>
      <c r="Q209" s="48" t="str">
        <f t="shared" si="254"/>
        <v/>
      </c>
      <c r="R209" s="69" t="str">
        <f>IF(Q209="","",IF(COUNTIF(Q$12:Q208,Q209)=0,R208+1,R208))</f>
        <v/>
      </c>
      <c r="S209" s="69" t="str">
        <f t="shared" si="255"/>
        <v/>
      </c>
      <c r="T209" s="69" t="str">
        <f t="shared" si="256"/>
        <v/>
      </c>
      <c r="U209" s="62" t="str">
        <f t="shared" si="257"/>
        <v/>
      </c>
      <c r="V209" s="43" t="s">
        <v>0</v>
      </c>
      <c r="W209" s="209" t="str">
        <f t="shared" si="258"/>
        <v/>
      </c>
      <c r="X209" s="259" t="str">
        <f t="shared" si="259"/>
        <v/>
      </c>
      <c r="Y209" s="210" t="str">
        <f t="shared" si="242"/>
        <v/>
      </c>
      <c r="Z209" s="43" t="s">
        <v>0</v>
      </c>
      <c r="AA209" s="48" t="str">
        <f t="shared" si="260"/>
        <v/>
      </c>
      <c r="AB209" s="69" t="str">
        <f t="shared" si="261"/>
        <v/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/>
      </c>
      <c r="AK209" s="150" t="str">
        <f t="shared" si="265"/>
        <v/>
      </c>
      <c r="AL209" s="43"/>
      <c r="AM209" s="48" t="str">
        <f t="shared" si="266"/>
        <v/>
      </c>
      <c r="AN209" s="27" t="str">
        <f t="shared" si="267"/>
        <v/>
      </c>
      <c r="AO209" s="69" t="str">
        <f t="shared" si="268"/>
        <v/>
      </c>
      <c r="AP209" s="69" t="str">
        <f t="shared" si="269"/>
        <v/>
      </c>
      <c r="AQ209" s="27" t="str">
        <f t="shared" si="270"/>
        <v/>
      </c>
      <c r="AR209" s="62" t="str">
        <f t="shared" si="271"/>
        <v/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/>
      </c>
      <c r="BI209" s="27" t="str">
        <f t="shared" si="277"/>
        <v/>
      </c>
      <c r="BJ209" s="69" t="str">
        <f t="shared" si="278"/>
        <v/>
      </c>
      <c r="BK209" s="49" t="str">
        <f t="shared" si="279"/>
        <v/>
      </c>
      <c r="BL209" s="43" t="s">
        <v>0</v>
      </c>
      <c r="BM209" s="48" t="str">
        <f t="shared" si="280"/>
        <v/>
      </c>
      <c r="BN209" s="27" t="str">
        <f t="shared" si="281"/>
        <v/>
      </c>
      <c r="BO209" s="69" t="str">
        <f t="shared" si="282"/>
        <v/>
      </c>
      <c r="BP209" s="69" t="str">
        <f t="shared" si="243"/>
        <v/>
      </c>
      <c r="BQ209" s="27" t="str">
        <f t="shared" si="244"/>
        <v/>
      </c>
      <c r="BR209" s="27" t="str" cm="1">
        <f t="array" ref="BR209">IFERROR(""&amp;INDEX(regNatjecatelj_klub,DI209),"")</f>
        <v/>
      </c>
      <c r="BS209" s="82" t="str">
        <f t="shared" si="283"/>
        <v/>
      </c>
      <c r="BT209" s="62" t="str">
        <f t="shared" si="284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/>
      </c>
      <c r="CP209" s="69" t="str">
        <f t="shared" si="293"/>
        <v/>
      </c>
      <c r="CQ209" s="216" t="str">
        <f t="shared" si="294"/>
        <v/>
      </c>
      <c r="CR209" s="217" t="str">
        <f t="shared" si="241"/>
        <v/>
      </c>
      <c r="CS209" s="150" t="str">
        <f t="shared" si="245"/>
        <v/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/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49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50"/>
        <v/>
      </c>
      <c r="EF209" s="69" t="str">
        <f t="shared" si="314"/>
        <v/>
      </c>
      <c r="EG209" s="69" t="str">
        <f t="shared" si="315"/>
        <v/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2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3"/>
        <v/>
      </c>
      <c r="P210" s="43"/>
      <c r="Q210" s="48" t="str">
        <f t="shared" si="254"/>
        <v/>
      </c>
      <c r="R210" s="69" t="str">
        <f>IF(Q210="","",IF(COUNTIF(Q$12:Q209,Q210)=0,R209+1,R209))</f>
        <v/>
      </c>
      <c r="S210" s="69" t="str">
        <f t="shared" si="255"/>
        <v/>
      </c>
      <c r="T210" s="69" t="str">
        <f t="shared" si="256"/>
        <v/>
      </c>
      <c r="U210" s="62" t="str">
        <f t="shared" si="257"/>
        <v/>
      </c>
      <c r="V210" s="43" t="s">
        <v>0</v>
      </c>
      <c r="W210" s="209" t="str">
        <f t="shared" si="258"/>
        <v/>
      </c>
      <c r="X210" s="259" t="str">
        <f t="shared" si="259"/>
        <v/>
      </c>
      <c r="Y210" s="210" t="str">
        <f t="shared" si="242"/>
        <v/>
      </c>
      <c r="Z210" s="43" t="s">
        <v>0</v>
      </c>
      <c r="AA210" s="48" t="str">
        <f t="shared" si="260"/>
        <v/>
      </c>
      <c r="AB210" s="69" t="str">
        <f t="shared" si="261"/>
        <v/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/>
      </c>
      <c r="AK210" s="150" t="str">
        <f t="shared" si="265"/>
        <v/>
      </c>
      <c r="AL210" s="43"/>
      <c r="AM210" s="48" t="str">
        <f t="shared" si="266"/>
        <v/>
      </c>
      <c r="AN210" s="27" t="str">
        <f t="shared" si="267"/>
        <v/>
      </c>
      <c r="AO210" s="69" t="str">
        <f t="shared" si="268"/>
        <v/>
      </c>
      <c r="AP210" s="69" t="str">
        <f t="shared" si="269"/>
        <v/>
      </c>
      <c r="AQ210" s="27" t="str">
        <f t="shared" si="270"/>
        <v/>
      </c>
      <c r="AR210" s="62" t="str">
        <f t="shared" si="271"/>
        <v/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3"/>
        <v/>
      </c>
      <c r="BQ210" s="27" t="str">
        <f t="shared" si="244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/>
      </c>
      <c r="CQ210" s="216" t="str">
        <f t="shared" si="294"/>
        <v/>
      </c>
      <c r="CR210" s="217" t="str">
        <f t="shared" si="241"/>
        <v/>
      </c>
      <c r="CS210" s="150" t="str">
        <f t="shared" si="245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/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9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50"/>
        <v/>
      </c>
      <c r="EF210" s="69" t="str">
        <f t="shared" si="314"/>
        <v/>
      </c>
      <c r="EG210" s="69" t="str">
        <f t="shared" si="315"/>
        <v/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2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53"/>
        <v/>
      </c>
      <c r="P211" s="43"/>
      <c r="Q211" s="48" t="str">
        <f t="shared" si="254"/>
        <v/>
      </c>
      <c r="R211" s="69" t="str">
        <f>IF(Q211="","",IF(COUNTIF(Q$12:Q210,Q211)=0,R210+1,R210))</f>
        <v/>
      </c>
      <c r="S211" s="69" t="str">
        <f t="shared" si="255"/>
        <v/>
      </c>
      <c r="T211" s="69" t="str">
        <f t="shared" si="256"/>
        <v/>
      </c>
      <c r="U211" s="62" t="str">
        <f t="shared" si="257"/>
        <v/>
      </c>
      <c r="V211" s="43" t="s">
        <v>0</v>
      </c>
      <c r="W211" s="209" t="str">
        <f t="shared" si="258"/>
        <v/>
      </c>
      <c r="X211" s="259" t="str">
        <f t="shared" si="259"/>
        <v/>
      </c>
      <c r="Y211" s="210" t="str">
        <f t="shared" si="242"/>
        <v/>
      </c>
      <c r="Z211" s="43" t="s">
        <v>0</v>
      </c>
      <c r="AA211" s="48" t="str">
        <f t="shared" si="260"/>
        <v/>
      </c>
      <c r="AB211" s="69" t="str">
        <f t="shared" si="261"/>
        <v/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/>
      </c>
      <c r="AK211" s="150" t="str">
        <f t="shared" si="265"/>
        <v/>
      </c>
      <c r="AL211" s="43"/>
      <c r="AM211" s="48" t="str">
        <f t="shared" si="266"/>
        <v/>
      </c>
      <c r="AN211" s="27" t="str">
        <f t="shared" si="267"/>
        <v/>
      </c>
      <c r="AO211" s="69" t="str">
        <f t="shared" si="268"/>
        <v/>
      </c>
      <c r="AP211" s="69" t="str">
        <f t="shared" si="269"/>
        <v/>
      </c>
      <c r="AQ211" s="27" t="str">
        <f t="shared" si="270"/>
        <v/>
      </c>
      <c r="AR211" s="62" t="str">
        <f t="shared" si="271"/>
        <v/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/>
      </c>
      <c r="BI211" s="27" t="str">
        <f t="shared" si="277"/>
        <v/>
      </c>
      <c r="BJ211" s="69" t="str">
        <f t="shared" si="278"/>
        <v/>
      </c>
      <c r="BK211" s="49" t="str">
        <f t="shared" si="279"/>
        <v/>
      </c>
      <c r="BL211" s="43" t="s">
        <v>0</v>
      </c>
      <c r="BM211" s="48" t="str">
        <f t="shared" si="280"/>
        <v/>
      </c>
      <c r="BN211" s="27" t="str">
        <f t="shared" si="281"/>
        <v/>
      </c>
      <c r="BO211" s="69" t="str">
        <f t="shared" si="282"/>
        <v/>
      </c>
      <c r="BP211" s="69" t="str">
        <f t="shared" si="243"/>
        <v/>
      </c>
      <c r="BQ211" s="27" t="str">
        <f t="shared" si="244"/>
        <v/>
      </c>
      <c r="BR211" s="27" t="str" cm="1">
        <f t="array" ref="BR211">IFERROR(""&amp;INDEX(regNatjecatelj_klub,DI211),"")</f>
        <v/>
      </c>
      <c r="BS211" s="82" t="str">
        <f t="shared" si="283"/>
        <v/>
      </c>
      <c r="BT211" s="62" t="str">
        <f t="shared" si="284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/>
      </c>
      <c r="CP211" s="69" t="str">
        <f t="shared" si="293"/>
        <v/>
      </c>
      <c r="CQ211" s="216" t="str">
        <f t="shared" si="294"/>
        <v/>
      </c>
      <c r="CR211" s="217" t="str">
        <f t="shared" si="241"/>
        <v/>
      </c>
      <c r="CS211" s="150" t="str">
        <f t="shared" si="245"/>
        <v/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/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/>
      </c>
      <c r="DI211" s="49" t="str">
        <f t="shared" si="300"/>
        <v/>
      </c>
      <c r="DJ211" s="43" t="s">
        <v>0</v>
      </c>
      <c r="DK211" s="48" t="str">
        <f t="shared" si="301"/>
        <v/>
      </c>
      <c r="DL211" s="49" t="str">
        <f t="shared" si="302"/>
        <v/>
      </c>
      <c r="DM211" s="43" t="s">
        <v>0</v>
      </c>
      <c r="DN211" s="48" t="str">
        <f t="shared" si="303"/>
        <v/>
      </c>
      <c r="DO211" s="49" t="str">
        <f t="shared" si="304"/>
        <v/>
      </c>
      <c r="DP211" s="43" t="s">
        <v>0</v>
      </c>
      <c r="DQ211" s="54" t="str">
        <f t="shared" si="305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306"/>
        <v/>
      </c>
      <c r="DU211" s="69" t="str">
        <f t="shared" si="249"/>
        <v/>
      </c>
      <c r="DV211" s="69" t="str">
        <f t="shared" si="307"/>
        <v/>
      </c>
      <c r="DW211" s="69" t="str">
        <f t="shared" si="308"/>
        <v/>
      </c>
      <c r="DX211" s="62" t="str">
        <f t="shared" si="309"/>
        <v/>
      </c>
      <c r="DY211" s="43" t="s">
        <v>0</v>
      </c>
      <c r="DZ211" s="54" t="str">
        <f>IF(AN211="","",MAX(DZ$12:DZ210)+1)</f>
        <v/>
      </c>
      <c r="EA211" s="69" t="str">
        <f t="shared" si="310"/>
        <v/>
      </c>
      <c r="EB211" s="69" t="str">
        <f t="shared" si="311"/>
        <v/>
      </c>
      <c r="EC211" s="69" t="str">
        <f t="shared" si="312"/>
        <v/>
      </c>
      <c r="ED211" s="69" t="str">
        <f t="shared" si="313"/>
        <v/>
      </c>
      <c r="EE211" s="69" t="str">
        <f t="shared" si="250"/>
        <v/>
      </c>
      <c r="EF211" s="69" t="str">
        <f t="shared" si="314"/>
        <v/>
      </c>
      <c r="EG211" s="69" t="str">
        <f t="shared" si="315"/>
        <v/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/>
      </c>
      <c r="EM211" s="43" t="s">
        <v>0</v>
      </c>
      <c r="EN211" s="16" t="str">
        <f t="shared" si="252"/>
        <v/>
      </c>
      <c r="EO211" s="43" t="s">
        <v>0</v>
      </c>
      <c r="EP211" s="167" t="str">
        <f t="shared" si="319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3"/>
        <v/>
      </c>
      <c r="P212" s="43"/>
      <c r="Q212" s="48" t="str">
        <f t="shared" si="254"/>
        <v/>
      </c>
      <c r="R212" s="69" t="str">
        <f>IF(Q212="","",IF(COUNTIF(Q$12:Q211,Q212)=0,R211+1,R211))</f>
        <v/>
      </c>
      <c r="S212" s="69" t="str">
        <f t="shared" si="255"/>
        <v/>
      </c>
      <c r="T212" s="69" t="str">
        <f t="shared" si="256"/>
        <v/>
      </c>
      <c r="U212" s="62" t="str">
        <f t="shared" si="257"/>
        <v/>
      </c>
      <c r="V212" s="43" t="s">
        <v>0</v>
      </c>
      <c r="W212" s="209" t="str">
        <f t="shared" si="258"/>
        <v/>
      </c>
      <c r="X212" s="259" t="str">
        <f t="shared" si="259"/>
        <v/>
      </c>
      <c r="Y212" s="210" t="str">
        <f t="shared" si="242"/>
        <v/>
      </c>
      <c r="Z212" s="43" t="s">
        <v>0</v>
      </c>
      <c r="AA212" s="48" t="str">
        <f t="shared" si="260"/>
        <v/>
      </c>
      <c r="AB212" s="69" t="str">
        <f t="shared" si="261"/>
        <v/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/>
      </c>
      <c r="AK212" s="150" t="str">
        <f t="shared" si="265"/>
        <v/>
      </c>
      <c r="AL212" s="43"/>
      <c r="AM212" s="48" t="str">
        <f t="shared" si="266"/>
        <v/>
      </c>
      <c r="AN212" s="27" t="str">
        <f t="shared" si="267"/>
        <v/>
      </c>
      <c r="AO212" s="69" t="str">
        <f t="shared" si="268"/>
        <v/>
      </c>
      <c r="AP212" s="69" t="str">
        <f t="shared" si="269"/>
        <v/>
      </c>
      <c r="AQ212" s="27" t="str">
        <f t="shared" si="270"/>
        <v/>
      </c>
      <c r="AR212" s="62" t="str">
        <f t="shared" si="271"/>
        <v/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/>
      </c>
      <c r="BI212" s="27" t="str">
        <f t="shared" si="277"/>
        <v/>
      </c>
      <c r="BJ212" s="69" t="str">
        <f t="shared" si="278"/>
        <v/>
      </c>
      <c r="BK212" s="49" t="str">
        <f t="shared" si="279"/>
        <v/>
      </c>
      <c r="BL212" s="43" t="s">
        <v>0</v>
      </c>
      <c r="BM212" s="48" t="str">
        <f t="shared" si="280"/>
        <v/>
      </c>
      <c r="BN212" s="27" t="str">
        <f t="shared" si="281"/>
        <v/>
      </c>
      <c r="BO212" s="69" t="str">
        <f t="shared" si="282"/>
        <v/>
      </c>
      <c r="BP212" s="69" t="str">
        <f t="shared" si="243"/>
        <v/>
      </c>
      <c r="BQ212" s="27" t="str">
        <f t="shared" si="244"/>
        <v/>
      </c>
      <c r="BR212" s="27" t="str" cm="1">
        <f t="array" ref="BR212">IFERROR(""&amp;INDEX(regNatjecatelj_klub,DI212),"")</f>
        <v/>
      </c>
      <c r="BS212" s="82" t="str">
        <f t="shared" si="283"/>
        <v/>
      </c>
      <c r="BT212" s="62" t="str">
        <f t="shared" si="284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/>
      </c>
      <c r="CP212" s="69" t="str">
        <f t="shared" si="293"/>
        <v/>
      </c>
      <c r="CQ212" s="216" t="str">
        <f t="shared" si="294"/>
        <v/>
      </c>
      <c r="CR212" s="217" t="str">
        <f t="shared" si="241"/>
        <v/>
      </c>
      <c r="CS212" s="150" t="str">
        <f t="shared" si="245"/>
        <v/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/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49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50"/>
        <v/>
      </c>
      <c r="EF212" s="69" t="str">
        <f t="shared" si="314"/>
        <v/>
      </c>
      <c r="EG212" s="69" t="str">
        <f t="shared" si="315"/>
        <v/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2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3"/>
        <v/>
      </c>
      <c r="P213" s="43"/>
      <c r="Q213" s="48" t="str">
        <f t="shared" si="254"/>
        <v/>
      </c>
      <c r="R213" s="69" t="str">
        <f>IF(Q213="","",IF(COUNTIF(Q$12:Q212,Q213)=0,R212+1,R212))</f>
        <v/>
      </c>
      <c r="S213" s="69" t="str">
        <f t="shared" si="255"/>
        <v/>
      </c>
      <c r="T213" s="69" t="str">
        <f t="shared" si="256"/>
        <v/>
      </c>
      <c r="U213" s="62" t="str">
        <f t="shared" si="257"/>
        <v/>
      </c>
      <c r="V213" s="43" t="s">
        <v>0</v>
      </c>
      <c r="W213" s="209" t="str">
        <f t="shared" si="258"/>
        <v/>
      </c>
      <c r="X213" s="259" t="str">
        <f t="shared" si="259"/>
        <v/>
      </c>
      <c r="Y213" s="210" t="str">
        <f t="shared" si="242"/>
        <v/>
      </c>
      <c r="Z213" s="43" t="s">
        <v>0</v>
      </c>
      <c r="AA213" s="48" t="str">
        <f t="shared" si="260"/>
        <v/>
      </c>
      <c r="AB213" s="69" t="str">
        <f t="shared" si="261"/>
        <v/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/>
      </c>
      <c r="AK213" s="150" t="str">
        <f t="shared" si="265"/>
        <v/>
      </c>
      <c r="AL213" s="43"/>
      <c r="AM213" s="48" t="str">
        <f t="shared" si="266"/>
        <v/>
      </c>
      <c r="AN213" s="27" t="str">
        <f t="shared" si="267"/>
        <v/>
      </c>
      <c r="AO213" s="69" t="str">
        <f t="shared" si="268"/>
        <v/>
      </c>
      <c r="AP213" s="69" t="str">
        <f t="shared" si="269"/>
        <v/>
      </c>
      <c r="AQ213" s="27" t="str">
        <f t="shared" si="270"/>
        <v/>
      </c>
      <c r="AR213" s="62" t="str">
        <f t="shared" si="271"/>
        <v/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/>
      </c>
      <c r="BI213" s="27" t="str">
        <f t="shared" si="277"/>
        <v/>
      </c>
      <c r="BJ213" s="69" t="str">
        <f t="shared" si="278"/>
        <v/>
      </c>
      <c r="BK213" s="49" t="str">
        <f t="shared" si="279"/>
        <v/>
      </c>
      <c r="BL213" s="43" t="s">
        <v>0</v>
      </c>
      <c r="BM213" s="48" t="str">
        <f t="shared" si="280"/>
        <v/>
      </c>
      <c r="BN213" s="27" t="str">
        <f t="shared" si="281"/>
        <v/>
      </c>
      <c r="BO213" s="69" t="str">
        <f t="shared" si="282"/>
        <v/>
      </c>
      <c r="BP213" s="69" t="str">
        <f t="shared" si="243"/>
        <v/>
      </c>
      <c r="BQ213" s="27" t="str">
        <f t="shared" si="244"/>
        <v/>
      </c>
      <c r="BR213" s="27" t="str" cm="1">
        <f t="array" ref="BR213">IFERROR(""&amp;INDEX(regNatjecatelj_klub,DI213),"")</f>
        <v/>
      </c>
      <c r="BS213" s="82" t="str">
        <f t="shared" si="283"/>
        <v/>
      </c>
      <c r="BT213" s="62" t="str">
        <f t="shared" si="284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/>
      </c>
      <c r="CP213" s="69" t="str">
        <f t="shared" si="293"/>
        <v/>
      </c>
      <c r="CQ213" s="216" t="str">
        <f t="shared" si="294"/>
        <v/>
      </c>
      <c r="CR213" s="217" t="str">
        <f t="shared" si="241"/>
        <v/>
      </c>
      <c r="CS213" s="150" t="str">
        <f t="shared" si="245"/>
        <v/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/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49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50"/>
        <v/>
      </c>
      <c r="EF213" s="69" t="str">
        <f t="shared" si="314"/>
        <v/>
      </c>
      <c r="EG213" s="69" t="str">
        <f t="shared" si="315"/>
        <v/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2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53"/>
        <v/>
      </c>
      <c r="P214" s="43"/>
      <c r="Q214" s="48" t="str">
        <f t="shared" si="254"/>
        <v/>
      </c>
      <c r="R214" s="69" t="str">
        <f>IF(Q214="","",IF(COUNTIF(Q$12:Q213,Q214)=0,R213+1,R213))</f>
        <v/>
      </c>
      <c r="S214" s="69" t="str">
        <f t="shared" si="255"/>
        <v/>
      </c>
      <c r="T214" s="69" t="str">
        <f t="shared" si="256"/>
        <v/>
      </c>
      <c r="U214" s="62" t="str">
        <f t="shared" si="257"/>
        <v/>
      </c>
      <c r="V214" s="43" t="s">
        <v>0</v>
      </c>
      <c r="W214" s="209" t="str">
        <f t="shared" si="258"/>
        <v/>
      </c>
      <c r="X214" s="259" t="str">
        <f t="shared" si="259"/>
        <v/>
      </c>
      <c r="Y214" s="210" t="str">
        <f t="shared" si="242"/>
        <v/>
      </c>
      <c r="Z214" s="43" t="s">
        <v>0</v>
      </c>
      <c r="AA214" s="48" t="str">
        <f t="shared" si="260"/>
        <v/>
      </c>
      <c r="AB214" s="69" t="str">
        <f t="shared" si="261"/>
        <v/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/>
      </c>
      <c r="AK214" s="150" t="str">
        <f t="shared" si="265"/>
        <v/>
      </c>
      <c r="AL214" s="43"/>
      <c r="AM214" s="48" t="str">
        <f t="shared" si="266"/>
        <v/>
      </c>
      <c r="AN214" s="27" t="str">
        <f t="shared" si="267"/>
        <v/>
      </c>
      <c r="AO214" s="69" t="str">
        <f t="shared" si="268"/>
        <v/>
      </c>
      <c r="AP214" s="69" t="str">
        <f t="shared" si="269"/>
        <v/>
      </c>
      <c r="AQ214" s="27" t="str">
        <f t="shared" si="270"/>
        <v/>
      </c>
      <c r="AR214" s="62" t="str">
        <f t="shared" si="271"/>
        <v/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/>
      </c>
      <c r="BI214" s="27" t="str">
        <f t="shared" si="277"/>
        <v/>
      </c>
      <c r="BJ214" s="69" t="str">
        <f t="shared" si="278"/>
        <v/>
      </c>
      <c r="BK214" s="49" t="str">
        <f t="shared" si="279"/>
        <v/>
      </c>
      <c r="BL214" s="43" t="s">
        <v>0</v>
      </c>
      <c r="BM214" s="48" t="str">
        <f t="shared" si="280"/>
        <v/>
      </c>
      <c r="BN214" s="27" t="str">
        <f t="shared" si="281"/>
        <v/>
      </c>
      <c r="BO214" s="69" t="str">
        <f t="shared" si="282"/>
        <v/>
      </c>
      <c r="BP214" s="69" t="str">
        <f t="shared" si="243"/>
        <v/>
      </c>
      <c r="BQ214" s="27" t="str">
        <f t="shared" si="244"/>
        <v/>
      </c>
      <c r="BR214" s="27" t="str" cm="1">
        <f t="array" ref="BR214">IFERROR(""&amp;INDEX(regNatjecatelj_klub,DI214),"")</f>
        <v/>
      </c>
      <c r="BS214" s="82" t="str">
        <f t="shared" si="283"/>
        <v/>
      </c>
      <c r="BT214" s="62" t="str">
        <f t="shared" si="284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/>
      </c>
      <c r="CP214" s="69" t="str">
        <f t="shared" si="293"/>
        <v/>
      </c>
      <c r="CQ214" s="216" t="str">
        <f t="shared" si="294"/>
        <v/>
      </c>
      <c r="CR214" s="217" t="str">
        <f t="shared" si="241"/>
        <v/>
      </c>
      <c r="CS214" s="150" t="str">
        <f t="shared" si="245"/>
        <v/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/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/>
      </c>
      <c r="DI214" s="49" t="str">
        <f t="shared" si="300"/>
        <v/>
      </c>
      <c r="DJ214" s="43" t="s">
        <v>0</v>
      </c>
      <c r="DK214" s="48" t="str">
        <f t="shared" si="301"/>
        <v/>
      </c>
      <c r="DL214" s="49" t="str">
        <f t="shared" si="302"/>
        <v/>
      </c>
      <c r="DM214" s="43" t="s">
        <v>0</v>
      </c>
      <c r="DN214" s="48" t="str">
        <f t="shared" si="303"/>
        <v/>
      </c>
      <c r="DO214" s="49" t="str">
        <f t="shared" si="304"/>
        <v/>
      </c>
      <c r="DP214" s="43" t="s">
        <v>0</v>
      </c>
      <c r="DQ214" s="54" t="str">
        <f t="shared" si="305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306"/>
        <v/>
      </c>
      <c r="DU214" s="69" t="str">
        <f t="shared" si="249"/>
        <v/>
      </c>
      <c r="DV214" s="69" t="str">
        <f t="shared" si="307"/>
        <v/>
      </c>
      <c r="DW214" s="69" t="str">
        <f t="shared" si="308"/>
        <v/>
      </c>
      <c r="DX214" s="62" t="str">
        <f t="shared" si="309"/>
        <v/>
      </c>
      <c r="DY214" s="43" t="s">
        <v>0</v>
      </c>
      <c r="DZ214" s="54" t="str">
        <f>IF(AN214="","",MAX(DZ$12:DZ213)+1)</f>
        <v/>
      </c>
      <c r="EA214" s="69" t="str">
        <f t="shared" si="310"/>
        <v/>
      </c>
      <c r="EB214" s="69" t="str">
        <f t="shared" si="311"/>
        <v/>
      </c>
      <c r="EC214" s="69" t="str">
        <f t="shared" si="312"/>
        <v/>
      </c>
      <c r="ED214" s="69" t="str">
        <f t="shared" si="313"/>
        <v/>
      </c>
      <c r="EE214" s="69" t="str">
        <f t="shared" si="250"/>
        <v/>
      </c>
      <c r="EF214" s="69" t="str">
        <f t="shared" si="314"/>
        <v/>
      </c>
      <c r="EG214" s="69" t="str">
        <f t="shared" si="315"/>
        <v/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/>
      </c>
      <c r="EM214" s="43" t="s">
        <v>0</v>
      </c>
      <c r="EN214" s="16" t="str">
        <f t="shared" si="252"/>
        <v/>
      </c>
      <c r="EO214" s="43" t="s">
        <v>0</v>
      </c>
      <c r="EP214" s="167" t="str">
        <f t="shared" si="319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53"/>
        <v/>
      </c>
      <c r="P215" s="43"/>
      <c r="Q215" s="48" t="str">
        <f t="shared" si="254"/>
        <v/>
      </c>
      <c r="R215" s="69" t="str">
        <f>IF(Q215="","",IF(COUNTIF(Q$12:Q214,Q215)=0,R214+1,R214))</f>
        <v/>
      </c>
      <c r="S215" s="69" t="str">
        <f t="shared" si="255"/>
        <v/>
      </c>
      <c r="T215" s="69" t="str">
        <f t="shared" si="256"/>
        <v/>
      </c>
      <c r="U215" s="62" t="str">
        <f t="shared" si="257"/>
        <v/>
      </c>
      <c r="V215" s="43" t="s">
        <v>0</v>
      </c>
      <c r="W215" s="209" t="str">
        <f t="shared" si="258"/>
        <v/>
      </c>
      <c r="X215" s="259" t="str">
        <f t="shared" si="259"/>
        <v/>
      </c>
      <c r="Y215" s="210" t="str">
        <f t="shared" si="242"/>
        <v/>
      </c>
      <c r="Z215" s="43" t="s">
        <v>0</v>
      </c>
      <c r="AA215" s="48" t="str">
        <f t="shared" si="260"/>
        <v/>
      </c>
      <c r="AB215" s="69" t="str">
        <f t="shared" si="261"/>
        <v/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/>
      </c>
      <c r="AK215" s="150" t="str">
        <f t="shared" si="265"/>
        <v/>
      </c>
      <c r="AL215" s="43"/>
      <c r="AM215" s="48" t="str">
        <f t="shared" si="266"/>
        <v/>
      </c>
      <c r="AN215" s="27" t="str">
        <f t="shared" si="267"/>
        <v/>
      </c>
      <c r="AO215" s="69" t="str">
        <f t="shared" si="268"/>
        <v/>
      </c>
      <c r="AP215" s="69" t="str">
        <f t="shared" si="269"/>
        <v/>
      </c>
      <c r="AQ215" s="27" t="str">
        <f t="shared" si="270"/>
        <v/>
      </c>
      <c r="AR215" s="62" t="str">
        <f t="shared" si="271"/>
        <v/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/>
      </c>
      <c r="BI215" s="27" t="str">
        <f t="shared" si="277"/>
        <v/>
      </c>
      <c r="BJ215" s="69" t="str">
        <f t="shared" si="278"/>
        <v/>
      </c>
      <c r="BK215" s="49" t="str">
        <f t="shared" si="279"/>
        <v/>
      </c>
      <c r="BL215" s="43" t="s">
        <v>0</v>
      </c>
      <c r="BM215" s="48" t="str">
        <f t="shared" si="280"/>
        <v/>
      </c>
      <c r="BN215" s="27" t="str">
        <f t="shared" si="281"/>
        <v/>
      </c>
      <c r="BO215" s="69" t="str">
        <f t="shared" si="282"/>
        <v/>
      </c>
      <c r="BP215" s="69" t="str">
        <f t="shared" si="243"/>
        <v/>
      </c>
      <c r="BQ215" s="27" t="str">
        <f t="shared" si="244"/>
        <v/>
      </c>
      <c r="BR215" s="27" t="str" cm="1">
        <f t="array" ref="BR215">IFERROR(""&amp;INDEX(regNatjecatelj_klub,DI215),"")</f>
        <v/>
      </c>
      <c r="BS215" s="82" t="str">
        <f t="shared" si="283"/>
        <v/>
      </c>
      <c r="BT215" s="62" t="str">
        <f t="shared" si="284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/>
      </c>
      <c r="CP215" s="69" t="str">
        <f t="shared" si="293"/>
        <v/>
      </c>
      <c r="CQ215" s="216" t="str">
        <f t="shared" si="294"/>
        <v/>
      </c>
      <c r="CR215" s="217" t="str">
        <f t="shared" si="241"/>
        <v/>
      </c>
      <c r="CS215" s="150" t="str">
        <f t="shared" si="245"/>
        <v/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/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/>
      </c>
      <c r="DI215" s="49" t="str">
        <f t="shared" si="300"/>
        <v/>
      </c>
      <c r="DJ215" s="43" t="s">
        <v>0</v>
      </c>
      <c r="DK215" s="48" t="str">
        <f t="shared" si="301"/>
        <v/>
      </c>
      <c r="DL215" s="49" t="str">
        <f t="shared" si="302"/>
        <v/>
      </c>
      <c r="DM215" s="43" t="s">
        <v>0</v>
      </c>
      <c r="DN215" s="48" t="str">
        <f t="shared" si="303"/>
        <v/>
      </c>
      <c r="DO215" s="49" t="str">
        <f t="shared" si="304"/>
        <v/>
      </c>
      <c r="DP215" s="43" t="s">
        <v>0</v>
      </c>
      <c r="DQ215" s="54" t="str">
        <f t="shared" si="305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306"/>
        <v/>
      </c>
      <c r="DU215" s="69" t="str">
        <f t="shared" si="249"/>
        <v/>
      </c>
      <c r="DV215" s="69" t="str">
        <f t="shared" si="307"/>
        <v/>
      </c>
      <c r="DW215" s="69" t="str">
        <f t="shared" si="308"/>
        <v/>
      </c>
      <c r="DX215" s="62" t="str">
        <f t="shared" si="309"/>
        <v/>
      </c>
      <c r="DY215" s="43" t="s">
        <v>0</v>
      </c>
      <c r="DZ215" s="54" t="str">
        <f>IF(AN215="","",MAX(DZ$12:DZ214)+1)</f>
        <v/>
      </c>
      <c r="EA215" s="69" t="str">
        <f t="shared" si="310"/>
        <v/>
      </c>
      <c r="EB215" s="69" t="str">
        <f t="shared" si="311"/>
        <v/>
      </c>
      <c r="EC215" s="69" t="str">
        <f t="shared" si="312"/>
        <v/>
      </c>
      <c r="ED215" s="69" t="str">
        <f t="shared" si="313"/>
        <v/>
      </c>
      <c r="EE215" s="69" t="str">
        <f t="shared" si="250"/>
        <v/>
      </c>
      <c r="EF215" s="69" t="str">
        <f t="shared" si="314"/>
        <v/>
      </c>
      <c r="EG215" s="69" t="str">
        <f t="shared" si="315"/>
        <v/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/>
      </c>
      <c r="EM215" s="43" t="s">
        <v>0</v>
      </c>
      <c r="EN215" s="16" t="str">
        <f t="shared" si="252"/>
        <v/>
      </c>
      <c r="EO215" s="43" t="s">
        <v>0</v>
      </c>
      <c r="EP215" s="167" t="str">
        <f t="shared" si="319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3"/>
        <v/>
      </c>
      <c r="P216" s="43"/>
      <c r="Q216" s="48" t="str">
        <f t="shared" si="254"/>
        <v/>
      </c>
      <c r="R216" s="69" t="str">
        <f>IF(Q216="","",IF(COUNTIF(Q$12:Q215,Q216)=0,R215+1,R215))</f>
        <v/>
      </c>
      <c r="S216" s="69" t="str">
        <f t="shared" si="255"/>
        <v/>
      </c>
      <c r="T216" s="69" t="str">
        <f t="shared" si="256"/>
        <v/>
      </c>
      <c r="U216" s="62" t="str">
        <f t="shared" si="257"/>
        <v/>
      </c>
      <c r="V216" s="43" t="s">
        <v>0</v>
      </c>
      <c r="W216" s="209" t="str">
        <f t="shared" si="258"/>
        <v/>
      </c>
      <c r="X216" s="259" t="str">
        <f t="shared" si="259"/>
        <v/>
      </c>
      <c r="Y216" s="210" t="str">
        <f t="shared" si="242"/>
        <v/>
      </c>
      <c r="Z216" s="43" t="s">
        <v>0</v>
      </c>
      <c r="AA216" s="48" t="str">
        <f t="shared" si="260"/>
        <v/>
      </c>
      <c r="AB216" s="69" t="str">
        <f t="shared" si="261"/>
        <v/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/>
      </c>
      <c r="AK216" s="150" t="str">
        <f t="shared" si="265"/>
        <v/>
      </c>
      <c r="AL216" s="43"/>
      <c r="AM216" s="48" t="str">
        <f t="shared" si="266"/>
        <v/>
      </c>
      <c r="AN216" s="27" t="str">
        <f t="shared" si="267"/>
        <v/>
      </c>
      <c r="AO216" s="69" t="str">
        <f t="shared" si="268"/>
        <v/>
      </c>
      <c r="AP216" s="69" t="str">
        <f t="shared" si="269"/>
        <v/>
      </c>
      <c r="AQ216" s="27" t="str">
        <f t="shared" si="270"/>
        <v/>
      </c>
      <c r="AR216" s="62" t="str">
        <f t="shared" si="271"/>
        <v/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/>
      </c>
      <c r="CQ216" s="216" t="str">
        <f t="shared" si="294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/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9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0"/>
        <v/>
      </c>
      <c r="EF216" s="69" t="str">
        <f t="shared" si="314"/>
        <v/>
      </c>
      <c r="EG216" s="69" t="str">
        <f t="shared" si="315"/>
        <v/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2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3"/>
        <v/>
      </c>
      <c r="P217" s="43"/>
      <c r="Q217" s="48" t="str">
        <f t="shared" si="254"/>
        <v/>
      </c>
      <c r="R217" s="69" t="str">
        <f>IF(Q217="","",IF(COUNTIF(Q$12:Q216,Q217)=0,R216+1,R216))</f>
        <v/>
      </c>
      <c r="S217" s="69" t="str">
        <f t="shared" si="255"/>
        <v/>
      </c>
      <c r="T217" s="69" t="str">
        <f t="shared" si="256"/>
        <v/>
      </c>
      <c r="U217" s="62" t="str">
        <f t="shared" si="257"/>
        <v/>
      </c>
      <c r="V217" s="43" t="s">
        <v>0</v>
      </c>
      <c r="W217" s="209" t="str">
        <f t="shared" si="258"/>
        <v/>
      </c>
      <c r="X217" s="259" t="str">
        <f t="shared" si="259"/>
        <v/>
      </c>
      <c r="Y217" s="210" t="str">
        <f t="shared" si="242"/>
        <v/>
      </c>
      <c r="Z217" s="43" t="s">
        <v>0</v>
      </c>
      <c r="AA217" s="48" t="str">
        <f t="shared" si="260"/>
        <v/>
      </c>
      <c r="AB217" s="69" t="str">
        <f t="shared" si="261"/>
        <v/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/>
      </c>
      <c r="AK217" s="150" t="str">
        <f t="shared" si="265"/>
        <v/>
      </c>
      <c r="AL217" s="43"/>
      <c r="AM217" s="48" t="str">
        <f t="shared" si="266"/>
        <v/>
      </c>
      <c r="AN217" s="27" t="str">
        <f t="shared" si="267"/>
        <v/>
      </c>
      <c r="AO217" s="69" t="str">
        <f t="shared" si="268"/>
        <v/>
      </c>
      <c r="AP217" s="69" t="str">
        <f t="shared" si="269"/>
        <v/>
      </c>
      <c r="AQ217" s="27" t="str">
        <f t="shared" si="270"/>
        <v/>
      </c>
      <c r="AR217" s="62" t="str">
        <f t="shared" si="271"/>
        <v/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/>
      </c>
      <c r="BI217" s="27" t="str">
        <f t="shared" si="277"/>
        <v/>
      </c>
      <c r="BJ217" s="69" t="str">
        <f t="shared" si="278"/>
        <v/>
      </c>
      <c r="BK217" s="49" t="str">
        <f t="shared" si="279"/>
        <v/>
      </c>
      <c r="BL217" s="43" t="s">
        <v>0</v>
      </c>
      <c r="BM217" s="48" t="str">
        <f t="shared" si="280"/>
        <v/>
      </c>
      <c r="BN217" s="27" t="str">
        <f t="shared" si="281"/>
        <v/>
      </c>
      <c r="BO217" s="69" t="str">
        <f t="shared" si="282"/>
        <v/>
      </c>
      <c r="BP217" s="69" t="str">
        <f t="shared" si="243"/>
        <v/>
      </c>
      <c r="BQ217" s="27" t="str">
        <f t="shared" si="244"/>
        <v/>
      </c>
      <c r="BR217" s="27" t="str" cm="1">
        <f t="array" ref="BR217">IFERROR(""&amp;INDEX(regNatjecatelj_klub,DI217),"")</f>
        <v/>
      </c>
      <c r="BS217" s="82" t="str">
        <f t="shared" si="283"/>
        <v/>
      </c>
      <c r="BT217" s="62" t="str">
        <f t="shared" si="284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/>
      </c>
      <c r="CP217" s="69" t="str">
        <f t="shared" si="293"/>
        <v/>
      </c>
      <c r="CQ217" s="216" t="str">
        <f t="shared" si="294"/>
        <v/>
      </c>
      <c r="CR217" s="217" t="str">
        <f t="shared" si="241"/>
        <v/>
      </c>
      <c r="CS217" s="150" t="str">
        <f t="shared" si="245"/>
        <v/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/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49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50"/>
        <v/>
      </c>
      <c r="EF217" s="69" t="str">
        <f t="shared" si="314"/>
        <v/>
      </c>
      <c r="EG217" s="69" t="str">
        <f t="shared" si="315"/>
        <v/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2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3"/>
        <v/>
      </c>
      <c r="P218" s="43"/>
      <c r="Q218" s="48" t="str">
        <f t="shared" si="254"/>
        <v/>
      </c>
      <c r="R218" s="69" t="str">
        <f>IF(Q218="","",IF(COUNTIF(Q$12:Q217,Q218)=0,R217+1,R217))</f>
        <v/>
      </c>
      <c r="S218" s="69" t="str">
        <f t="shared" si="255"/>
        <v/>
      </c>
      <c r="T218" s="69" t="str">
        <f t="shared" si="256"/>
        <v/>
      </c>
      <c r="U218" s="62" t="str">
        <f t="shared" si="257"/>
        <v/>
      </c>
      <c r="V218" s="43" t="s">
        <v>0</v>
      </c>
      <c r="W218" s="209" t="str">
        <f t="shared" si="258"/>
        <v/>
      </c>
      <c r="X218" s="259" t="str">
        <f t="shared" si="259"/>
        <v/>
      </c>
      <c r="Y218" s="210" t="str">
        <f t="shared" si="242"/>
        <v/>
      </c>
      <c r="Z218" s="43" t="s">
        <v>0</v>
      </c>
      <c r="AA218" s="48" t="str">
        <f t="shared" si="260"/>
        <v/>
      </c>
      <c r="AB218" s="69" t="str">
        <f t="shared" si="261"/>
        <v/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/>
      </c>
      <c r="AK218" s="150" t="str">
        <f t="shared" si="265"/>
        <v/>
      </c>
      <c r="AL218" s="43"/>
      <c r="AM218" s="48" t="str">
        <f t="shared" si="266"/>
        <v/>
      </c>
      <c r="AN218" s="27" t="str">
        <f t="shared" si="267"/>
        <v/>
      </c>
      <c r="AO218" s="69" t="str">
        <f t="shared" si="268"/>
        <v/>
      </c>
      <c r="AP218" s="69" t="str">
        <f t="shared" si="269"/>
        <v/>
      </c>
      <c r="AQ218" s="27" t="str">
        <f t="shared" si="270"/>
        <v/>
      </c>
      <c r="AR218" s="62" t="str">
        <f t="shared" si="271"/>
        <v/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/>
      </c>
      <c r="BI218" s="27" t="str">
        <f t="shared" si="277"/>
        <v/>
      </c>
      <c r="BJ218" s="69" t="str">
        <f t="shared" si="278"/>
        <v/>
      </c>
      <c r="BK218" s="49" t="str">
        <f t="shared" si="279"/>
        <v/>
      </c>
      <c r="BL218" s="43" t="s">
        <v>0</v>
      </c>
      <c r="BM218" s="48" t="str">
        <f t="shared" si="280"/>
        <v/>
      </c>
      <c r="BN218" s="27" t="str">
        <f t="shared" si="281"/>
        <v/>
      </c>
      <c r="BO218" s="69" t="str">
        <f t="shared" si="282"/>
        <v/>
      </c>
      <c r="BP218" s="69" t="str">
        <f t="shared" si="243"/>
        <v/>
      </c>
      <c r="BQ218" s="27" t="str">
        <f t="shared" si="244"/>
        <v/>
      </c>
      <c r="BR218" s="27" t="str" cm="1">
        <f t="array" ref="BR218">IFERROR(""&amp;INDEX(regNatjecatelj_klub,DI218),"")</f>
        <v/>
      </c>
      <c r="BS218" s="82" t="str">
        <f t="shared" si="283"/>
        <v/>
      </c>
      <c r="BT218" s="62" t="str">
        <f t="shared" si="284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/>
      </c>
      <c r="CP218" s="69" t="str">
        <f t="shared" si="293"/>
        <v/>
      </c>
      <c r="CQ218" s="216" t="str">
        <f t="shared" si="294"/>
        <v/>
      </c>
      <c r="CR218" s="217" t="str">
        <f t="shared" si="241"/>
        <v/>
      </c>
      <c r="CS218" s="150" t="str">
        <f t="shared" si="245"/>
        <v/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/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49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50"/>
        <v/>
      </c>
      <c r="EF218" s="69" t="str">
        <f t="shared" si="314"/>
        <v/>
      </c>
      <c r="EG218" s="69" t="str">
        <f t="shared" si="315"/>
        <v/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2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3"/>
        <v/>
      </c>
      <c r="P219" s="43"/>
      <c r="Q219" s="48" t="str">
        <f t="shared" si="254"/>
        <v/>
      </c>
      <c r="R219" s="69" t="str">
        <f>IF(Q219="","",IF(COUNTIF(Q$12:Q218,Q219)=0,R218+1,R218))</f>
        <v/>
      </c>
      <c r="S219" s="69" t="str">
        <f t="shared" si="255"/>
        <v/>
      </c>
      <c r="T219" s="69" t="str">
        <f t="shared" si="256"/>
        <v/>
      </c>
      <c r="U219" s="62" t="str">
        <f t="shared" si="257"/>
        <v/>
      </c>
      <c r="V219" s="43" t="s">
        <v>0</v>
      </c>
      <c r="W219" s="209" t="str">
        <f t="shared" si="258"/>
        <v/>
      </c>
      <c r="X219" s="259" t="str">
        <f t="shared" si="259"/>
        <v/>
      </c>
      <c r="Y219" s="210" t="str">
        <f t="shared" si="242"/>
        <v/>
      </c>
      <c r="Z219" s="43" t="s">
        <v>0</v>
      </c>
      <c r="AA219" s="48" t="str">
        <f t="shared" si="260"/>
        <v/>
      </c>
      <c r="AB219" s="69" t="str">
        <f t="shared" si="261"/>
        <v/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/>
      </c>
      <c r="AK219" s="150" t="str">
        <f t="shared" si="265"/>
        <v/>
      </c>
      <c r="AL219" s="43"/>
      <c r="AM219" s="48" t="str">
        <f t="shared" si="266"/>
        <v/>
      </c>
      <c r="AN219" s="27" t="str">
        <f t="shared" si="267"/>
        <v/>
      </c>
      <c r="AO219" s="69" t="str">
        <f t="shared" si="268"/>
        <v/>
      </c>
      <c r="AP219" s="69" t="str">
        <f t="shared" si="269"/>
        <v/>
      </c>
      <c r="AQ219" s="27" t="str">
        <f t="shared" si="270"/>
        <v/>
      </c>
      <c r="AR219" s="62" t="str">
        <f t="shared" si="271"/>
        <v/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/>
      </c>
      <c r="CQ219" s="216" t="str">
        <f t="shared" si="294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/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9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0"/>
        <v/>
      </c>
      <c r="EF219" s="69" t="str">
        <f t="shared" si="314"/>
        <v/>
      </c>
      <c r="EG219" s="69" t="str">
        <f t="shared" si="315"/>
        <v/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2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3"/>
        <v/>
      </c>
      <c r="P220" s="43"/>
      <c r="Q220" s="48" t="str">
        <f t="shared" si="254"/>
        <v/>
      </c>
      <c r="R220" s="69" t="str">
        <f>IF(Q220="","",IF(COUNTIF(Q$12:Q219,Q220)=0,R219+1,R219))</f>
        <v/>
      </c>
      <c r="S220" s="69" t="str">
        <f t="shared" si="255"/>
        <v/>
      </c>
      <c r="T220" s="69" t="str">
        <f t="shared" si="256"/>
        <v/>
      </c>
      <c r="U220" s="62" t="str">
        <f t="shared" si="257"/>
        <v/>
      </c>
      <c r="V220" s="43" t="s">
        <v>0</v>
      </c>
      <c r="W220" s="209" t="str">
        <f t="shared" si="258"/>
        <v/>
      </c>
      <c r="X220" s="259" t="str">
        <f t="shared" si="259"/>
        <v/>
      </c>
      <c r="Y220" s="210" t="str">
        <f t="shared" si="242"/>
        <v/>
      </c>
      <c r="Z220" s="43" t="s">
        <v>0</v>
      </c>
      <c r="AA220" s="48" t="str">
        <f t="shared" si="260"/>
        <v/>
      </c>
      <c r="AB220" s="69" t="str">
        <f t="shared" si="261"/>
        <v/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/>
      </c>
      <c r="AK220" s="150" t="str">
        <f t="shared" si="265"/>
        <v/>
      </c>
      <c r="AL220" s="43"/>
      <c r="AM220" s="48" t="str">
        <f t="shared" si="266"/>
        <v/>
      </c>
      <c r="AN220" s="27" t="str">
        <f t="shared" si="267"/>
        <v/>
      </c>
      <c r="AO220" s="69" t="str">
        <f t="shared" si="268"/>
        <v/>
      </c>
      <c r="AP220" s="69" t="str">
        <f t="shared" si="269"/>
        <v/>
      </c>
      <c r="AQ220" s="27" t="str">
        <f t="shared" si="270"/>
        <v/>
      </c>
      <c r="AR220" s="62" t="str">
        <f t="shared" si="271"/>
        <v/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/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9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0"/>
        <v/>
      </c>
      <c r="EF220" s="69" t="str">
        <f t="shared" si="314"/>
        <v/>
      </c>
      <c r="EG220" s="69" t="str">
        <f t="shared" si="315"/>
        <v/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2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3"/>
        <v/>
      </c>
      <c r="P221" s="43"/>
      <c r="Q221" s="48" t="str">
        <f t="shared" si="254"/>
        <v/>
      </c>
      <c r="R221" s="69" t="str">
        <f>IF(Q221="","",IF(COUNTIF(Q$12:Q220,Q221)=0,R220+1,R220))</f>
        <v/>
      </c>
      <c r="S221" s="69" t="str">
        <f t="shared" si="255"/>
        <v/>
      </c>
      <c r="T221" s="69" t="str">
        <f t="shared" si="256"/>
        <v/>
      </c>
      <c r="U221" s="62" t="str">
        <f t="shared" si="257"/>
        <v/>
      </c>
      <c r="V221" s="43" t="s">
        <v>0</v>
      </c>
      <c r="W221" s="209" t="str">
        <f t="shared" si="258"/>
        <v/>
      </c>
      <c r="X221" s="259" t="str">
        <f t="shared" si="259"/>
        <v/>
      </c>
      <c r="Y221" s="210" t="str">
        <f t="shared" si="242"/>
        <v/>
      </c>
      <c r="Z221" s="43" t="s">
        <v>0</v>
      </c>
      <c r="AA221" s="48" t="str">
        <f t="shared" si="260"/>
        <v/>
      </c>
      <c r="AB221" s="69" t="str">
        <f t="shared" si="261"/>
        <v/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/>
      </c>
      <c r="AK221" s="150" t="str">
        <f t="shared" si="265"/>
        <v/>
      </c>
      <c r="AL221" s="43"/>
      <c r="AM221" s="48" t="str">
        <f t="shared" si="266"/>
        <v/>
      </c>
      <c r="AN221" s="27" t="str">
        <f t="shared" si="267"/>
        <v/>
      </c>
      <c r="AO221" s="69" t="str">
        <f t="shared" si="268"/>
        <v/>
      </c>
      <c r="AP221" s="69" t="str">
        <f t="shared" si="269"/>
        <v/>
      </c>
      <c r="AQ221" s="27" t="str">
        <f t="shared" si="270"/>
        <v/>
      </c>
      <c r="AR221" s="62" t="str">
        <f t="shared" si="271"/>
        <v/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/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9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0"/>
        <v/>
      </c>
      <c r="EF221" s="69" t="str">
        <f t="shared" si="314"/>
        <v/>
      </c>
      <c r="EG221" s="69" t="str">
        <f t="shared" si="315"/>
        <v/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2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3"/>
        <v/>
      </c>
      <c r="P222" s="43"/>
      <c r="Q222" s="48" t="str">
        <f t="shared" si="254"/>
        <v/>
      </c>
      <c r="R222" s="69" t="str">
        <f>IF(Q222="","",IF(COUNTIF(Q$12:Q221,Q222)=0,R221+1,R221))</f>
        <v/>
      </c>
      <c r="S222" s="69" t="str">
        <f t="shared" si="255"/>
        <v/>
      </c>
      <c r="T222" s="69" t="str">
        <f t="shared" si="256"/>
        <v/>
      </c>
      <c r="U222" s="62" t="str">
        <f t="shared" si="257"/>
        <v/>
      </c>
      <c r="V222" s="43" t="s">
        <v>0</v>
      </c>
      <c r="W222" s="209" t="str">
        <f t="shared" si="258"/>
        <v/>
      </c>
      <c r="X222" s="259" t="str">
        <f t="shared" si="259"/>
        <v/>
      </c>
      <c r="Y222" s="210" t="str">
        <f t="shared" si="242"/>
        <v/>
      </c>
      <c r="Z222" s="43" t="s">
        <v>0</v>
      </c>
      <c r="AA222" s="48" t="str">
        <f t="shared" si="260"/>
        <v/>
      </c>
      <c r="AB222" s="69" t="str">
        <f t="shared" si="261"/>
        <v/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/>
      </c>
      <c r="AK222" s="150" t="str">
        <f t="shared" si="265"/>
        <v/>
      </c>
      <c r="AL222" s="43"/>
      <c r="AM222" s="48" t="str">
        <f t="shared" si="266"/>
        <v/>
      </c>
      <c r="AN222" s="27" t="str">
        <f t="shared" si="267"/>
        <v/>
      </c>
      <c r="AO222" s="69" t="str">
        <f t="shared" si="268"/>
        <v/>
      </c>
      <c r="AP222" s="69" t="str">
        <f t="shared" si="269"/>
        <v/>
      </c>
      <c r="AQ222" s="27" t="str">
        <f t="shared" si="270"/>
        <v/>
      </c>
      <c r="AR222" s="62" t="str">
        <f t="shared" si="271"/>
        <v/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/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9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0"/>
        <v/>
      </c>
      <c r="EF222" s="69" t="str">
        <f t="shared" si="314"/>
        <v/>
      </c>
      <c r="EG222" s="69" t="str">
        <f t="shared" si="315"/>
        <v/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/>
      </c>
      <c r="R223" s="69" t="str">
        <f>IF(Q223="","",IF(COUNTIF(Q$12:Q222,Q223)=0,R222+1,R222))</f>
        <v/>
      </c>
      <c r="S223" s="69" t="str">
        <f t="shared" si="255"/>
        <v/>
      </c>
      <c r="T223" s="69" t="str">
        <f t="shared" si="256"/>
        <v/>
      </c>
      <c r="U223" s="62" t="str">
        <f t="shared" si="257"/>
        <v/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/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/>
      </c>
      <c r="R224" s="69" t="str">
        <f>IF(Q224="","",IF(COUNTIF(Q$12:Q223,Q224)=0,R223+1,R223))</f>
        <v/>
      </c>
      <c r="S224" s="69" t="str">
        <f t="shared" si="255"/>
        <v/>
      </c>
      <c r="T224" s="69" t="str">
        <f t="shared" si="256"/>
        <v/>
      </c>
      <c r="U224" s="62" t="str">
        <f t="shared" si="257"/>
        <v/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/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3"/>
        <v/>
      </c>
      <c r="P225" s="43"/>
      <c r="Q225" s="48" t="str">
        <f t="shared" si="254"/>
        <v/>
      </c>
      <c r="R225" s="69" t="str">
        <f>IF(Q225="","",IF(COUNTIF(Q$12:Q224,Q225)=0,R224+1,R224))</f>
        <v/>
      </c>
      <c r="S225" s="69" t="str">
        <f t="shared" si="255"/>
        <v/>
      </c>
      <c r="T225" s="69" t="str">
        <f t="shared" si="256"/>
        <v/>
      </c>
      <c r="U225" s="62" t="str">
        <f t="shared" si="257"/>
        <v/>
      </c>
      <c r="V225" s="43" t="s">
        <v>0</v>
      </c>
      <c r="W225" s="209" t="str">
        <f t="shared" si="258"/>
        <v/>
      </c>
      <c r="X225" s="259" t="str">
        <f t="shared" si="259"/>
        <v/>
      </c>
      <c r="Y225" s="210" t="str">
        <f t="shared" si="242"/>
        <v/>
      </c>
      <c r="Z225" s="43" t="s">
        <v>0</v>
      </c>
      <c r="AA225" s="48" t="str">
        <f t="shared" si="260"/>
        <v/>
      </c>
      <c r="AB225" s="69" t="str">
        <f t="shared" si="261"/>
        <v/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/>
      </c>
      <c r="AK225" s="150" t="str">
        <f t="shared" si="265"/>
        <v/>
      </c>
      <c r="AL225" s="43"/>
      <c r="AM225" s="48" t="str">
        <f t="shared" si="266"/>
        <v/>
      </c>
      <c r="AN225" s="27" t="str">
        <f t="shared" si="267"/>
        <v/>
      </c>
      <c r="AO225" s="69" t="str">
        <f t="shared" si="268"/>
        <v/>
      </c>
      <c r="AP225" s="69" t="str">
        <f t="shared" si="269"/>
        <v/>
      </c>
      <c r="AQ225" s="27" t="str">
        <f t="shared" si="270"/>
        <v/>
      </c>
      <c r="AR225" s="62" t="str">
        <f t="shared" si="271"/>
        <v/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/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9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0"/>
        <v/>
      </c>
      <c r="EF225" s="69" t="str">
        <f t="shared" si="314"/>
        <v/>
      </c>
      <c r="EG225" s="69" t="str">
        <f t="shared" si="315"/>
        <v/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2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3"/>
        <v/>
      </c>
      <c r="P226" s="43"/>
      <c r="Q226" s="48" t="str">
        <f t="shared" si="254"/>
        <v/>
      </c>
      <c r="R226" s="69" t="str">
        <f>IF(Q226="","",IF(COUNTIF(Q$12:Q225,Q226)=0,R225+1,R225))</f>
        <v/>
      </c>
      <c r="S226" s="69" t="str">
        <f t="shared" si="255"/>
        <v/>
      </c>
      <c r="T226" s="69" t="str">
        <f t="shared" si="256"/>
        <v/>
      </c>
      <c r="U226" s="62" t="str">
        <f t="shared" si="257"/>
        <v/>
      </c>
      <c r="V226" s="43" t="s">
        <v>0</v>
      </c>
      <c r="W226" s="209" t="str">
        <f t="shared" si="258"/>
        <v/>
      </c>
      <c r="X226" s="259" t="str">
        <f t="shared" si="259"/>
        <v/>
      </c>
      <c r="Y226" s="210" t="str">
        <f t="shared" si="242"/>
        <v/>
      </c>
      <c r="Z226" s="43" t="s">
        <v>0</v>
      </c>
      <c r="AA226" s="48" t="str">
        <f t="shared" si="260"/>
        <v/>
      </c>
      <c r="AB226" s="69" t="str">
        <f t="shared" si="261"/>
        <v/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/>
      </c>
      <c r="AK226" s="150" t="str">
        <f t="shared" si="265"/>
        <v/>
      </c>
      <c r="AL226" s="43"/>
      <c r="AM226" s="48" t="str">
        <f t="shared" si="266"/>
        <v/>
      </c>
      <c r="AN226" s="27" t="str">
        <f t="shared" si="267"/>
        <v/>
      </c>
      <c r="AO226" s="69" t="str">
        <f t="shared" si="268"/>
        <v/>
      </c>
      <c r="AP226" s="69" t="str">
        <f t="shared" si="269"/>
        <v/>
      </c>
      <c r="AQ226" s="27" t="str">
        <f t="shared" si="270"/>
        <v/>
      </c>
      <c r="AR226" s="62" t="str">
        <f t="shared" si="271"/>
        <v/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/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9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0"/>
        <v/>
      </c>
      <c r="EF226" s="69" t="str">
        <f t="shared" si="314"/>
        <v/>
      </c>
      <c r="EG226" s="69" t="str">
        <f t="shared" si="315"/>
        <v/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2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/>
      </c>
      <c r="R227" s="69" t="str">
        <f>IF(Q227="","",IF(COUNTIF(Q$12:Q226,Q227)=0,R226+1,R226))</f>
        <v/>
      </c>
      <c r="S227" s="69" t="str">
        <f t="shared" si="255"/>
        <v/>
      </c>
      <c r="T227" s="69" t="str">
        <f t="shared" si="256"/>
        <v/>
      </c>
      <c r="U227" s="62" t="str">
        <f t="shared" si="257"/>
        <v/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/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/>
      </c>
      <c r="R228" s="69" t="str">
        <f>IF(Q228="","",IF(COUNTIF(Q$12:Q227,Q228)=0,R227+1,R227))</f>
        <v/>
      </c>
      <c r="S228" s="69" t="str">
        <f t="shared" si="255"/>
        <v/>
      </c>
      <c r="T228" s="69" t="str">
        <f t="shared" si="256"/>
        <v/>
      </c>
      <c r="U228" s="62" t="str">
        <f t="shared" si="257"/>
        <v/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/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3"/>
        <v/>
      </c>
      <c r="P229" s="43"/>
      <c r="Q229" s="48" t="str">
        <f t="shared" si="254"/>
        <v/>
      </c>
      <c r="R229" s="69" t="str">
        <f>IF(Q229="","",IF(COUNTIF(Q$12:Q228,Q229)=0,R228+1,R228))</f>
        <v/>
      </c>
      <c r="S229" s="69" t="str">
        <f t="shared" si="255"/>
        <v/>
      </c>
      <c r="T229" s="69" t="str">
        <f t="shared" si="256"/>
        <v/>
      </c>
      <c r="U229" s="62" t="str">
        <f t="shared" si="257"/>
        <v/>
      </c>
      <c r="V229" s="43" t="s">
        <v>0</v>
      </c>
      <c r="W229" s="209" t="str">
        <f t="shared" si="258"/>
        <v/>
      </c>
      <c r="X229" s="259" t="str">
        <f t="shared" si="259"/>
        <v/>
      </c>
      <c r="Y229" s="210" t="str">
        <f t="shared" si="242"/>
        <v/>
      </c>
      <c r="Z229" s="43" t="s">
        <v>0</v>
      </c>
      <c r="AA229" s="48" t="str">
        <f t="shared" si="260"/>
        <v/>
      </c>
      <c r="AB229" s="69" t="str">
        <f t="shared" si="261"/>
        <v/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/>
      </c>
      <c r="AK229" s="150" t="str">
        <f t="shared" si="265"/>
        <v/>
      </c>
      <c r="AL229" s="43"/>
      <c r="AM229" s="48" t="str">
        <f t="shared" si="266"/>
        <v/>
      </c>
      <c r="AN229" s="27" t="str">
        <f t="shared" si="267"/>
        <v/>
      </c>
      <c r="AO229" s="69" t="str">
        <f t="shared" si="268"/>
        <v/>
      </c>
      <c r="AP229" s="69" t="str">
        <f t="shared" si="269"/>
        <v/>
      </c>
      <c r="AQ229" s="27" t="str">
        <f t="shared" si="270"/>
        <v/>
      </c>
      <c r="AR229" s="62" t="str">
        <f t="shared" si="271"/>
        <v/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/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9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0"/>
        <v/>
      </c>
      <c r="EF229" s="69" t="str">
        <f t="shared" si="314"/>
        <v/>
      </c>
      <c r="EG229" s="69" t="str">
        <f t="shared" si="315"/>
        <v/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2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/>
      </c>
      <c r="R230" s="69" t="str">
        <f>IF(Q230="","",IF(COUNTIF(Q$12:Q229,Q230)=0,R229+1,R229))</f>
        <v/>
      </c>
      <c r="S230" s="69" t="str">
        <f t="shared" si="255"/>
        <v/>
      </c>
      <c r="T230" s="69" t="str">
        <f t="shared" si="256"/>
        <v/>
      </c>
      <c r="U230" s="62" t="str">
        <f t="shared" si="257"/>
        <v/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/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/>
      </c>
      <c r="R231" s="69" t="str">
        <f>IF(Q231="","",IF(COUNTIF(Q$12:Q230,Q231)=0,R230+1,R230))</f>
        <v/>
      </c>
      <c r="S231" s="69" t="str">
        <f t="shared" si="255"/>
        <v/>
      </c>
      <c r="T231" s="69" t="str">
        <f t="shared" si="256"/>
        <v/>
      </c>
      <c r="U231" s="62" t="str">
        <f t="shared" si="257"/>
        <v/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/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3"/>
        <v/>
      </c>
      <c r="P232" s="43"/>
      <c r="Q232" s="48" t="str">
        <f t="shared" si="254"/>
        <v/>
      </c>
      <c r="R232" s="69" t="str">
        <f>IF(Q232="","",IF(COUNTIF(Q$12:Q231,Q232)=0,R231+1,R231))</f>
        <v/>
      </c>
      <c r="S232" s="69" t="str">
        <f t="shared" si="255"/>
        <v/>
      </c>
      <c r="T232" s="69" t="str">
        <f t="shared" si="256"/>
        <v/>
      </c>
      <c r="U232" s="62" t="str">
        <f t="shared" si="257"/>
        <v/>
      </c>
      <c r="V232" s="43" t="s">
        <v>0</v>
      </c>
      <c r="W232" s="209" t="str">
        <f t="shared" si="258"/>
        <v/>
      </c>
      <c r="X232" s="259" t="str">
        <f t="shared" si="259"/>
        <v/>
      </c>
      <c r="Y232" s="210" t="str">
        <f t="shared" si="242"/>
        <v/>
      </c>
      <c r="Z232" s="43" t="s">
        <v>0</v>
      </c>
      <c r="AA232" s="48" t="str">
        <f t="shared" si="260"/>
        <v/>
      </c>
      <c r="AB232" s="69" t="str">
        <f t="shared" si="261"/>
        <v/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/>
      </c>
      <c r="AK232" s="150" t="str">
        <f t="shared" si="265"/>
        <v/>
      </c>
      <c r="AL232" s="43"/>
      <c r="AM232" s="48" t="str">
        <f t="shared" si="266"/>
        <v/>
      </c>
      <c r="AN232" s="27" t="str">
        <f t="shared" si="267"/>
        <v/>
      </c>
      <c r="AO232" s="69" t="str">
        <f t="shared" si="268"/>
        <v/>
      </c>
      <c r="AP232" s="69" t="str">
        <f t="shared" si="269"/>
        <v/>
      </c>
      <c r="AQ232" s="27" t="str">
        <f t="shared" si="270"/>
        <v/>
      </c>
      <c r="AR232" s="62" t="str">
        <f t="shared" si="271"/>
        <v/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/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9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0"/>
        <v/>
      </c>
      <c r="EF232" s="69" t="str">
        <f t="shared" si="314"/>
        <v/>
      </c>
      <c r="EG232" s="69" t="str">
        <f t="shared" si="315"/>
        <v/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2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/>
      </c>
      <c r="R233" s="69" t="str">
        <f>IF(Q233="","",IF(COUNTIF(Q$12:Q232,Q233)=0,R232+1,R232))</f>
        <v/>
      </c>
      <c r="S233" s="69" t="str">
        <f t="shared" si="255"/>
        <v/>
      </c>
      <c r="T233" s="69" t="str">
        <f t="shared" si="256"/>
        <v/>
      </c>
      <c r="U233" s="62" t="str">
        <f t="shared" si="257"/>
        <v/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/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/>
      </c>
      <c r="R234" s="69" t="str">
        <f>IF(Q234="","",IF(COUNTIF(Q$12:Q233,Q234)=0,R233+1,R233))</f>
        <v/>
      </c>
      <c r="S234" s="69" t="str">
        <f t="shared" si="255"/>
        <v/>
      </c>
      <c r="T234" s="69" t="str">
        <f t="shared" si="256"/>
        <v/>
      </c>
      <c r="U234" s="62" t="str">
        <f t="shared" si="257"/>
        <v/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/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/>
      </c>
      <c r="R235" s="69" t="str">
        <f>IF(Q235="","",IF(COUNTIF(Q$12:Q234,Q235)=0,R234+1,R234))</f>
        <v/>
      </c>
      <c r="S235" s="69" t="str">
        <f t="shared" si="255"/>
        <v/>
      </c>
      <c r="T235" s="69" t="str">
        <f t="shared" si="256"/>
        <v/>
      </c>
      <c r="U235" s="62" t="str">
        <f t="shared" si="257"/>
        <v/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/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/>
      </c>
      <c r="R236" s="69" t="str">
        <f>IF(Q236="","",IF(COUNTIF(Q$12:Q235,Q236)=0,R235+1,R235))</f>
        <v/>
      </c>
      <c r="S236" s="69" t="str">
        <f t="shared" si="255"/>
        <v/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/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/>
      </c>
      <c r="R237" s="69" t="str">
        <f>IF(Q237="","",IF(COUNTIF(Q$12:Q236,Q237)=0,R236+1,R236))</f>
        <v/>
      </c>
      <c r="S237" s="69" t="str">
        <f t="shared" si="255"/>
        <v/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/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0</v>
      </c>
      <c r="O7" s="229">
        <f>data_max_staza_id</f>
        <v>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/>
      </c>
      <c r="C8" s="24" t="str">
        <f>IF(csv!F3="","",csv!AO3)</f>
        <v/>
      </c>
      <c r="D8" s="24" t="str">
        <f>IF(csv!F3="","",csv!AP3&amp;"–"&amp;csv!AQ3&amp;"–"&amp;csv!AR3)</f>
        <v/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4"/>
      <c r="H8" s="96"/>
      <c r="J8" s="232" t="str">
        <f t="shared" ref="J8:J39" si="0">IF(U8="","",IF(H8=H7,J7,U8))</f>
        <v/>
      </c>
      <c r="L8" s="46" t="str">
        <f t="shared" ref="L8:L39" si="1">IF(G8="","",INDEX(regKategorija_oznaka,MATCH(INDEX(natKategorija_katRegId,MATCH(G8,natKategorija_kategorija,0)),regKategorija_id,0)))</f>
        <v/>
      </c>
      <c r="M8" s="68" t="str">
        <f t="shared" ref="M8:M39" si="2">IF(L8="","",INDEX(regKategorija_rbr,MATCH(L8,regKategorija_oznaka,0)))</f>
        <v/>
      </c>
      <c r="N8" s="68" t="str">
        <f>IF(H8="","",IF(COUNTIF(H$7:H7,H8)=0,MAX(N$7:N7)+1,MAX(N$7:N7)))</f>
        <v/>
      </c>
      <c r="O8" s="68" t="str">
        <f>IF(N8="","",IF(N8&lt;&gt;N7,N8,""))</f>
        <v/>
      </c>
      <c r="P8" s="24" t="str">
        <f t="shared" ref="P8:P39" si="3">IF(L8="","",IF(H8&lt;&gt;H9,L8,L8&amp;" – "&amp;P9))</f>
        <v/>
      </c>
      <c r="Q8" s="233" t="str">
        <f t="shared" ref="Q8:Q39" si="4">IF(O8="","",INDEX(csv,MATCH($G8,nat_kategorija,0),41))</f>
        <v/>
      </c>
      <c r="R8" s="233" t="str">
        <f>IF(Q8="","",VALUE(SUBSTITUTE(Q8,".",","))*1000)</f>
        <v/>
      </c>
      <c r="S8" s="233" t="str">
        <f t="shared" ref="S8:S39" si="5">IF(O8="","",INDEX(csv,MATCH($G8,nat_kategorija,0),42))</f>
        <v/>
      </c>
      <c r="T8" s="233" t="str">
        <f t="shared" ref="T8:T39" si="6">IF(O8="","",INDEX(csv,MATCH($G8,nat_kategorija,0),43))</f>
        <v/>
      </c>
      <c r="U8" s="25" t="str">
        <f t="shared" ref="U8:U39" si="7">IF(L8="","",IF(H8&lt;&gt;H9,M8,MIN(M8,IF(U9="",9999,U9))))</f>
        <v/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5" t="str">
        <f t="shared" ref="Y8:Y56" si="9">W8&amp;IF(Y9="","","
"&amp;Y9)</f>
        <v/>
      </c>
      <c r="Z8" t="s">
        <v>0</v>
      </c>
    </row>
    <row r="9" spans="1:26" ht="15.75" thickTop="1" x14ac:dyDescent="0.25">
      <c r="B9" s="48" t="str">
        <f>IF(csv!F4="","",csv!T4)</f>
        <v/>
      </c>
      <c r="C9" s="27" t="str">
        <f>IF(csv!F4="","",csv!AO4)</f>
        <v/>
      </c>
      <c r="D9" s="27" t="str">
        <f>IF(csv!F4="","",csv!AP4&amp;"–"&amp;csv!AQ4&amp;"–"&amp;csv!AR4)</f>
        <v/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97"/>
      <c r="H9" s="99"/>
      <c r="J9" s="236" t="str">
        <f t="shared" si="0"/>
        <v/>
      </c>
      <c r="L9" s="48" t="str">
        <f t="shared" si="1"/>
        <v/>
      </c>
      <c r="M9" s="69" t="str">
        <f t="shared" si="2"/>
        <v/>
      </c>
      <c r="N9" s="69" t="str">
        <f>IF(H9="","",IF(COUNTIF(H$7:H8,H9)=0,MAX(N$7:N8)+1,MAX(N$7:N8)))</f>
        <v/>
      </c>
      <c r="O9" s="69" t="str">
        <f t="shared" ref="O9:O72" si="10">IF(N9="","",IF(N9&lt;&gt;N8,N9,""))</f>
        <v/>
      </c>
      <c r="P9" s="27" t="str">
        <f t="shared" si="3"/>
        <v/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 t="str">
        <f t="shared" si="7"/>
        <v/>
      </c>
      <c r="W9" s="16" t="str">
        <f t="shared" si="8"/>
        <v/>
      </c>
      <c r="X9" t="s">
        <v>0</v>
      </c>
      <c r="Y9" s="238" t="str">
        <f t="shared" si="9"/>
        <v/>
      </c>
      <c r="Z9" t="s">
        <v>0</v>
      </c>
    </row>
    <row r="10" spans="1:26" x14ac:dyDescent="0.25">
      <c r="A10" s="18"/>
      <c r="B10" s="48" t="str">
        <f>IF(csv!F5="","",csv!T5)</f>
        <v/>
      </c>
      <c r="C10" s="27" t="str">
        <f>IF(csv!F5="","",csv!AO5)</f>
        <v/>
      </c>
      <c r="D10" s="27" t="str">
        <f>IF(csv!F5="","",csv!AP5&amp;"–"&amp;csv!AQ5&amp;"–"&amp;csv!AR5)</f>
        <v/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/>
      <c r="H10" s="99"/>
      <c r="J10" s="236" t="str">
        <f t="shared" si="0"/>
        <v/>
      </c>
      <c r="L10" s="48" t="str">
        <f t="shared" si="1"/>
        <v/>
      </c>
      <c r="M10" s="69" t="str">
        <f t="shared" si="2"/>
        <v/>
      </c>
      <c r="N10" s="69" t="str">
        <f>IF(H10="","",IF(COUNTIF(H$7:H9,H10)=0,MAX(N$7:N9)+1,MAX(N$7:N9)))</f>
        <v/>
      </c>
      <c r="O10" s="69" t="str">
        <f t="shared" si="10"/>
        <v/>
      </c>
      <c r="P10" s="27" t="str">
        <f t="shared" si="3"/>
        <v/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 t="str">
        <f t="shared" si="7"/>
        <v/>
      </c>
      <c r="W10" s="16" t="str">
        <f t="shared" si="8"/>
        <v/>
      </c>
      <c r="X10" t="s">
        <v>0</v>
      </c>
      <c r="Y10" s="16" t="str">
        <f t="shared" si="9"/>
        <v/>
      </c>
      <c r="Z10" t="s">
        <v>0</v>
      </c>
    </row>
    <row r="11" spans="1:26" x14ac:dyDescent="0.25">
      <c r="B11" s="48" t="str">
        <f>IF(csv!F6="","",csv!T6)</f>
        <v/>
      </c>
      <c r="C11" s="27" t="str">
        <f>IF(csv!F6="","",csv!AO6)</f>
        <v/>
      </c>
      <c r="D11" s="27" t="str">
        <f>IF(csv!F6="","",csv!AP6&amp;"–"&amp;csv!AQ6&amp;"–"&amp;csv!AR6)</f>
        <v/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/>
      <c r="H11" s="99"/>
      <c r="J11" s="236" t="str">
        <f t="shared" si="0"/>
        <v/>
      </c>
      <c r="L11" s="48" t="str">
        <f t="shared" si="1"/>
        <v/>
      </c>
      <c r="M11" s="69" t="str">
        <f t="shared" si="2"/>
        <v/>
      </c>
      <c r="N11" s="69" t="str">
        <f>IF(H11="","",IF(COUNTIF(H$7:H10,H11)=0,MAX(N$7:N10)+1,MAX(N$7:N10)))</f>
        <v/>
      </c>
      <c r="O11" s="69" t="str">
        <f t="shared" si="10"/>
        <v/>
      </c>
      <c r="P11" s="27" t="str">
        <f t="shared" si="3"/>
        <v/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 t="str">
        <f t="shared" si="7"/>
        <v/>
      </c>
      <c r="W11" s="16" t="str">
        <f t="shared" si="8"/>
        <v/>
      </c>
      <c r="X11" t="s">
        <v>0</v>
      </c>
      <c r="Y11" s="16" t="str">
        <f t="shared" si="9"/>
        <v/>
      </c>
      <c r="Z11" t="s">
        <v>0</v>
      </c>
    </row>
    <row r="12" spans="1:26" x14ac:dyDescent="0.25">
      <c r="A12" t="s">
        <v>0</v>
      </c>
      <c r="B12" s="48" t="str">
        <f>IF(csv!F7="","",csv!T7)</f>
        <v/>
      </c>
      <c r="C12" s="27" t="str">
        <f>IF(csv!F7="","",csv!AO7)</f>
        <v/>
      </c>
      <c r="D12" s="27" t="str">
        <f>IF(csv!F7="","",csv!AP7&amp;"–"&amp;csv!AQ7&amp;"–"&amp;csv!AR7)</f>
        <v/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/>
      <c r="H12" s="99"/>
      <c r="J12" s="236" t="str">
        <f t="shared" si="0"/>
        <v/>
      </c>
      <c r="L12" s="48" t="str">
        <f t="shared" si="1"/>
        <v/>
      </c>
      <c r="M12" s="69" t="str">
        <f t="shared" si="2"/>
        <v/>
      </c>
      <c r="N12" s="69" t="str">
        <f>IF(H12="","",IF(COUNTIF(H$7:H11,H12)=0,MAX(N$7:N11)+1,MAX(N$7:N11)))</f>
        <v/>
      </c>
      <c r="O12" s="69" t="str">
        <f t="shared" si="10"/>
        <v/>
      </c>
      <c r="P12" s="27" t="str">
        <f t="shared" si="3"/>
        <v/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 t="str">
        <f t="shared" si="7"/>
        <v/>
      </c>
      <c r="W12" s="16" t="str">
        <f t="shared" si="8"/>
        <v/>
      </c>
      <c r="X12" t="s">
        <v>0</v>
      </c>
      <c r="Y12" s="16" t="str">
        <f t="shared" si="9"/>
        <v/>
      </c>
      <c r="Z12" t="s">
        <v>0</v>
      </c>
    </row>
    <row r="13" spans="1:26" x14ac:dyDescent="0.25">
      <c r="A13" t="s">
        <v>0</v>
      </c>
      <c r="B13" s="48" t="str">
        <f>IF(csv!F8="","",csv!T8)</f>
        <v/>
      </c>
      <c r="C13" s="27" t="str">
        <f>IF(csv!F8="","",csv!AO8)</f>
        <v/>
      </c>
      <c r="D13" s="27" t="str">
        <f>IF(csv!F8="","",csv!AP8&amp;"–"&amp;csv!AQ8&amp;"–"&amp;csv!AR8)</f>
        <v/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/>
      <c r="H13" s="99"/>
      <c r="J13" s="236" t="str">
        <f t="shared" si="0"/>
        <v/>
      </c>
      <c r="L13" s="48" t="str">
        <f t="shared" si="1"/>
        <v/>
      </c>
      <c r="M13" s="69" t="str">
        <f t="shared" si="2"/>
        <v/>
      </c>
      <c r="N13" s="69" t="str">
        <f>IF(H13="","",IF(COUNTIF(H$7:H12,H13)=0,MAX(N$7:N12)+1,MAX(N$7:N12)))</f>
        <v/>
      </c>
      <c r="O13" s="69" t="str">
        <f t="shared" si="10"/>
        <v/>
      </c>
      <c r="P13" s="27" t="str">
        <f t="shared" si="3"/>
        <v/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 t="str">
        <f t="shared" si="7"/>
        <v/>
      </c>
      <c r="W13" s="16" t="str">
        <f t="shared" si="8"/>
        <v/>
      </c>
      <c r="X13" t="s">
        <v>0</v>
      </c>
      <c r="Y13" s="16" t="str">
        <f t="shared" si="9"/>
        <v/>
      </c>
      <c r="Z13" t="s">
        <v>0</v>
      </c>
    </row>
    <row r="14" spans="1:26" x14ac:dyDescent="0.25">
      <c r="A14" t="s">
        <v>0</v>
      </c>
      <c r="B14" s="48" t="str">
        <f>IF(csv!F9="","",csv!T9)</f>
        <v/>
      </c>
      <c r="C14" s="27" t="str">
        <f>IF(csv!F9="","",csv!AO9)</f>
        <v/>
      </c>
      <c r="D14" s="27" t="str">
        <f>IF(csv!F9="","",csv!AP9&amp;"–"&amp;csv!AQ9&amp;"–"&amp;csv!AR9)</f>
        <v/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/>
      <c r="H14" s="99"/>
      <c r="J14" s="236" t="str">
        <f t="shared" si="0"/>
        <v/>
      </c>
      <c r="L14" s="48" t="str">
        <f t="shared" si="1"/>
        <v/>
      </c>
      <c r="M14" s="69" t="str">
        <f t="shared" si="2"/>
        <v/>
      </c>
      <c r="N14" s="69" t="str">
        <f>IF(H14="","",IF(COUNTIF(H$7:H13,H14)=0,MAX(N$7:N13)+1,MAX(N$7:N13)))</f>
        <v/>
      </c>
      <c r="O14" s="69" t="str">
        <f t="shared" si="10"/>
        <v/>
      </c>
      <c r="P14" s="27" t="str">
        <f t="shared" si="3"/>
        <v/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 t="str">
        <f t="shared" si="7"/>
        <v/>
      </c>
      <c r="W14" s="16" t="str">
        <f t="shared" si="8"/>
        <v/>
      </c>
      <c r="X14" t="s">
        <v>0</v>
      </c>
      <c r="Y14" s="16" t="str">
        <f t="shared" si="9"/>
        <v/>
      </c>
      <c r="Z14" t="s">
        <v>0</v>
      </c>
    </row>
    <row r="15" spans="1:26" x14ac:dyDescent="0.25">
      <c r="A15" t="s">
        <v>0</v>
      </c>
      <c r="B15" s="48" t="str">
        <f>IF(csv!F10="","",csv!T10)</f>
        <v/>
      </c>
      <c r="C15" s="27" t="str">
        <f>IF(csv!F10="","",csv!AO10)</f>
        <v/>
      </c>
      <c r="D15" s="27" t="str">
        <f>IF(csv!F10="","",csv!AP10&amp;"–"&amp;csv!AQ10&amp;"–"&amp;csv!AR10)</f>
        <v/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/>
      <c r="H15" s="99"/>
      <c r="J15" s="236" t="str">
        <f t="shared" si="0"/>
        <v/>
      </c>
      <c r="L15" s="48" t="str">
        <f t="shared" si="1"/>
        <v/>
      </c>
      <c r="M15" s="69" t="str">
        <f t="shared" si="2"/>
        <v/>
      </c>
      <c r="N15" s="69" t="str">
        <f>IF(H15="","",IF(COUNTIF(H$7:H14,H15)=0,MAX(N$7:N14)+1,MAX(N$7:N14)))</f>
        <v/>
      </c>
      <c r="O15" s="69" t="str">
        <f t="shared" si="10"/>
        <v/>
      </c>
      <c r="P15" s="27" t="str">
        <f t="shared" si="3"/>
        <v/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 t="str">
        <f t="shared" si="7"/>
        <v/>
      </c>
      <c r="W15" s="16" t="str">
        <f t="shared" si="8"/>
        <v/>
      </c>
      <c r="X15" t="s">
        <v>0</v>
      </c>
      <c r="Y15" s="16" t="str">
        <f t="shared" si="9"/>
        <v/>
      </c>
      <c r="Z15" t="s">
        <v>0</v>
      </c>
    </row>
    <row r="16" spans="1:26" x14ac:dyDescent="0.25">
      <c r="A16" t="s">
        <v>0</v>
      </c>
      <c r="B16" s="48" t="str">
        <f>IF(csv!F11="","",csv!T11)</f>
        <v/>
      </c>
      <c r="C16" s="27" t="str">
        <f>IF(csv!F11="","",csv!AO11)</f>
        <v/>
      </c>
      <c r="D16" s="27" t="str">
        <f>IF(csv!F11="","",csv!AP11&amp;"–"&amp;csv!AQ11&amp;"–"&amp;csv!AR11)</f>
        <v/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/>
      <c r="H16" s="99"/>
      <c r="J16" s="236" t="str">
        <f t="shared" si="0"/>
        <v/>
      </c>
      <c r="L16" s="48" t="str">
        <f t="shared" si="1"/>
        <v/>
      </c>
      <c r="M16" s="69" t="str">
        <f t="shared" si="2"/>
        <v/>
      </c>
      <c r="N16" s="69" t="str">
        <f>IF(H16="","",IF(COUNTIF(H$7:H15,H16)=0,MAX(N$7:N15)+1,MAX(N$7:N15)))</f>
        <v/>
      </c>
      <c r="O16" s="69" t="str">
        <f t="shared" si="10"/>
        <v/>
      </c>
      <c r="P16" s="27" t="str">
        <f t="shared" si="3"/>
        <v/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 t="str">
        <f t="shared" si="7"/>
        <v/>
      </c>
      <c r="W16" s="16" t="str">
        <f t="shared" si="8"/>
        <v/>
      </c>
      <c r="X16" t="s">
        <v>0</v>
      </c>
      <c r="Y16" s="16" t="str">
        <f t="shared" si="9"/>
        <v/>
      </c>
      <c r="Z16" t="s">
        <v>0</v>
      </c>
    </row>
    <row r="17" spans="1:26" x14ac:dyDescent="0.25">
      <c r="A17" t="s">
        <v>0</v>
      </c>
      <c r="B17" s="48" t="str">
        <f>IF(csv!F12="","",csv!T12)</f>
        <v/>
      </c>
      <c r="C17" s="27" t="str">
        <f>IF(csv!F12="","",csv!AO12)</f>
        <v/>
      </c>
      <c r="D17" s="27" t="str">
        <f>IF(csv!F12="","",csv!AP12&amp;"–"&amp;csv!AQ12&amp;"–"&amp;csv!AR12)</f>
        <v/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/>
      <c r="H17" s="99"/>
      <c r="J17" s="236" t="str">
        <f t="shared" si="0"/>
        <v/>
      </c>
      <c r="L17" s="48" t="str">
        <f t="shared" si="1"/>
        <v/>
      </c>
      <c r="M17" s="69" t="str">
        <f t="shared" si="2"/>
        <v/>
      </c>
      <c r="N17" s="69" t="str">
        <f>IF(H17="","",IF(COUNTIF(H$7:H16,H17)=0,MAX(N$7:N16)+1,MAX(N$7:N16)))</f>
        <v/>
      </c>
      <c r="O17" s="69" t="str">
        <f t="shared" si="10"/>
        <v/>
      </c>
      <c r="P17" s="27" t="str">
        <f t="shared" si="3"/>
        <v/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 t="str">
        <f t="shared" si="7"/>
        <v/>
      </c>
      <c r="W17" s="16" t="str">
        <f t="shared" si="8"/>
        <v/>
      </c>
      <c r="X17" t="s">
        <v>0</v>
      </c>
      <c r="Y17" s="16" t="str">
        <f t="shared" si="9"/>
        <v/>
      </c>
      <c r="Z17" t="s">
        <v>0</v>
      </c>
    </row>
    <row r="18" spans="1:26" x14ac:dyDescent="0.25">
      <c r="A18" t="s">
        <v>0</v>
      </c>
      <c r="B18" s="48" t="str">
        <f>IF(csv!F13="","",csv!T13)</f>
        <v/>
      </c>
      <c r="C18" s="27" t="str">
        <f>IF(csv!F13="","",csv!AO13)</f>
        <v/>
      </c>
      <c r="D18" s="27" t="str">
        <f>IF(csv!F13="","",csv!AP13&amp;"–"&amp;csv!AQ13&amp;"–"&amp;csv!AR13)</f>
        <v/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/>
      <c r="H18" s="99"/>
      <c r="J18" s="236" t="str">
        <f t="shared" si="0"/>
        <v/>
      </c>
      <c r="L18" s="48" t="str">
        <f t="shared" si="1"/>
        <v/>
      </c>
      <c r="M18" s="69" t="str">
        <f t="shared" si="2"/>
        <v/>
      </c>
      <c r="N18" s="69" t="str">
        <f>IF(H18="","",IF(COUNTIF(H$7:H17,H18)=0,MAX(N$7:N17)+1,MAX(N$7:N17)))</f>
        <v/>
      </c>
      <c r="O18" s="69" t="str">
        <f t="shared" si="10"/>
        <v/>
      </c>
      <c r="P18" s="27" t="str">
        <f t="shared" si="3"/>
        <v/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 t="str">
        <f t="shared" si="7"/>
        <v/>
      </c>
      <c r="W18" s="16" t="str">
        <f t="shared" si="8"/>
        <v/>
      </c>
      <c r="X18" t="s">
        <v>0</v>
      </c>
      <c r="Y18" s="16" t="str">
        <f t="shared" si="9"/>
        <v/>
      </c>
      <c r="Z18" t="s">
        <v>0</v>
      </c>
    </row>
    <row r="19" spans="1:26" x14ac:dyDescent="0.25">
      <c r="A19" t="s">
        <v>0</v>
      </c>
      <c r="B19" s="48" t="str">
        <f>IF(csv!F14="","",csv!T14)</f>
        <v/>
      </c>
      <c r="C19" s="27" t="str">
        <f>IF(csv!F14="","",csv!AO14)</f>
        <v/>
      </c>
      <c r="D19" s="27" t="str">
        <f>IF(csv!F14="","",csv!AP14&amp;"–"&amp;csv!AQ14&amp;"–"&amp;csv!AR14)</f>
        <v/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/>
      <c r="H19" s="99"/>
      <c r="J19" s="236" t="str">
        <f t="shared" si="0"/>
        <v/>
      </c>
      <c r="L19" s="48" t="str">
        <f t="shared" si="1"/>
        <v/>
      </c>
      <c r="M19" s="69" t="str">
        <f t="shared" si="2"/>
        <v/>
      </c>
      <c r="N19" s="69" t="str">
        <f>IF(H19="","",IF(COUNTIF(H$7:H18,H19)=0,MAX(N$7:N18)+1,MAX(N$7:N18)))</f>
        <v/>
      </c>
      <c r="O19" s="69" t="str">
        <f t="shared" si="10"/>
        <v/>
      </c>
      <c r="P19" s="27" t="str">
        <f t="shared" si="3"/>
        <v/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 t="str">
        <f t="shared" si="7"/>
        <v/>
      </c>
      <c r="W19" s="16" t="str">
        <f t="shared" si="8"/>
        <v/>
      </c>
      <c r="X19" t="s">
        <v>0</v>
      </c>
      <c r="Y19" s="16" t="str">
        <f t="shared" si="9"/>
        <v/>
      </c>
      <c r="Z19" t="s">
        <v>0</v>
      </c>
    </row>
    <row r="20" spans="1:26" x14ac:dyDescent="0.25">
      <c r="A20" t="s">
        <v>0</v>
      </c>
      <c r="B20" s="48" t="str">
        <f>IF(csv!F15="","",csv!T15)</f>
        <v/>
      </c>
      <c r="C20" s="27" t="str">
        <f>IF(csv!F15="","",csv!AO15)</f>
        <v/>
      </c>
      <c r="D20" s="27" t="str">
        <f>IF(csv!F15="","",csv!AP15&amp;"–"&amp;csv!AQ15&amp;"–"&amp;csv!AR15)</f>
        <v/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/>
      <c r="H20" s="99"/>
      <c r="J20" s="236" t="str">
        <f t="shared" si="0"/>
        <v/>
      </c>
      <c r="L20" s="48" t="str">
        <f t="shared" si="1"/>
        <v/>
      </c>
      <c r="M20" s="69" t="str">
        <f t="shared" si="2"/>
        <v/>
      </c>
      <c r="N20" s="69" t="str">
        <f>IF(H20="","",IF(COUNTIF(H$7:H19,H20)=0,MAX(N$7:N19)+1,MAX(N$7:N19)))</f>
        <v/>
      </c>
      <c r="O20" s="69" t="str">
        <f t="shared" si="10"/>
        <v/>
      </c>
      <c r="P20" s="27" t="str">
        <f t="shared" si="3"/>
        <v/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 t="str">
        <f t="shared" si="7"/>
        <v/>
      </c>
      <c r="W20" s="16" t="str">
        <f t="shared" si="8"/>
        <v/>
      </c>
      <c r="X20" t="s">
        <v>0</v>
      </c>
      <c r="Y20" s="16" t="str">
        <f t="shared" si="9"/>
        <v/>
      </c>
      <c r="Z20" t="s">
        <v>0</v>
      </c>
    </row>
    <row r="21" spans="1:26" x14ac:dyDescent="0.25">
      <c r="A21" t="s">
        <v>0</v>
      </c>
      <c r="B21" s="48" t="str">
        <f>IF(csv!F16="","",csv!T16)</f>
        <v/>
      </c>
      <c r="C21" s="27" t="str">
        <f>IF(csv!F16="","",csv!AO16)</f>
        <v/>
      </c>
      <c r="D21" s="27" t="str">
        <f>IF(csv!F16="","",csv!AP16&amp;"–"&amp;csv!AQ16&amp;"–"&amp;csv!AR16)</f>
        <v/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/>
      <c r="H21" s="99"/>
      <c r="J21" s="236" t="str">
        <f t="shared" si="0"/>
        <v/>
      </c>
      <c r="L21" s="48" t="str">
        <f t="shared" si="1"/>
        <v/>
      </c>
      <c r="M21" s="69" t="str">
        <f t="shared" si="2"/>
        <v/>
      </c>
      <c r="N21" s="69" t="str">
        <f>IF(H21="","",IF(COUNTIF(H$7:H20,H21)=0,MAX(N$7:N20)+1,MAX(N$7:N20)))</f>
        <v/>
      </c>
      <c r="O21" s="69" t="str">
        <f t="shared" si="10"/>
        <v/>
      </c>
      <c r="P21" s="27" t="str">
        <f t="shared" si="3"/>
        <v/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 t="str">
        <f t="shared" si="7"/>
        <v/>
      </c>
      <c r="W21" s="16" t="str">
        <f t="shared" si="8"/>
        <v/>
      </c>
      <c r="X21" t="s">
        <v>0</v>
      </c>
      <c r="Y21" s="16" t="str">
        <f t="shared" si="9"/>
        <v/>
      </c>
      <c r="Z21" t="s">
        <v>0</v>
      </c>
    </row>
    <row r="22" spans="1:26" x14ac:dyDescent="0.25">
      <c r="A22" t="s">
        <v>0</v>
      </c>
      <c r="B22" s="48" t="str">
        <f>IF(csv!F17="","",csv!T17)</f>
        <v/>
      </c>
      <c r="C22" s="27" t="str">
        <f>IF(csv!F17="","",csv!AO17)</f>
        <v/>
      </c>
      <c r="D22" s="27" t="str">
        <f>IF(csv!F17="","",csv!AP17&amp;"–"&amp;csv!AQ17&amp;"–"&amp;csv!AR17)</f>
        <v/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/>
      <c r="H22" s="99"/>
      <c r="J22" s="236" t="str">
        <f t="shared" si="0"/>
        <v/>
      </c>
      <c r="L22" s="48" t="str">
        <f t="shared" si="1"/>
        <v/>
      </c>
      <c r="M22" s="69" t="str">
        <f t="shared" si="2"/>
        <v/>
      </c>
      <c r="N22" s="69" t="str">
        <f>IF(H22="","",IF(COUNTIF(H$7:H21,H22)=0,MAX(N$7:N21)+1,MAX(N$7:N21)))</f>
        <v/>
      </c>
      <c r="O22" s="69" t="str">
        <f t="shared" si="10"/>
        <v/>
      </c>
      <c r="P22" s="27" t="str">
        <f t="shared" si="3"/>
        <v/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 t="str">
        <f t="shared" si="7"/>
        <v/>
      </c>
      <c r="W22" s="16" t="str">
        <f t="shared" si="8"/>
        <v/>
      </c>
      <c r="X22" t="s">
        <v>0</v>
      </c>
      <c r="Y22" s="16" t="str">
        <f t="shared" si="9"/>
        <v/>
      </c>
      <c r="Z22" t="s">
        <v>0</v>
      </c>
    </row>
    <row r="23" spans="1:26" x14ac:dyDescent="0.25">
      <c r="A23" t="s">
        <v>0</v>
      </c>
      <c r="B23" s="48" t="str">
        <f>IF(csv!F18="","",csv!T18)</f>
        <v/>
      </c>
      <c r="C23" s="27" t="str">
        <f>IF(csv!F18="","",csv!AO18)</f>
        <v/>
      </c>
      <c r="D23" s="27" t="str">
        <f>IF(csv!F18="","",csv!AP18&amp;"–"&amp;csv!AQ18&amp;"–"&amp;csv!AR18)</f>
        <v/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/>
      </c>
      <c r="C24" s="27" t="str">
        <f>IF(csv!F19="","",csv!AO19)</f>
        <v/>
      </c>
      <c r="D24" s="27" t="str">
        <f>IF(csv!F19="","",csv!AP19&amp;"–"&amp;csv!AQ19&amp;"–"&amp;csv!AR19)</f>
        <v/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/>
      </c>
      <c r="C25" s="27" t="str">
        <f>IF(csv!F20="","",csv!AO20)</f>
        <v/>
      </c>
      <c r="D25" s="27" t="str">
        <f>IF(csv!F20="","",csv!AP20&amp;"–"&amp;csv!AQ20&amp;"–"&amp;csv!AR20)</f>
        <v/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/>
      </c>
      <c r="C26" s="27" t="str">
        <f>IF(csv!F21="","",csv!AO21)</f>
        <v/>
      </c>
      <c r="D26" s="27" t="str">
        <f>IF(csv!F21="","",csv!AP21&amp;"–"&amp;csv!AQ21&amp;"–"&amp;csv!AR21)</f>
        <v/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/>
      </c>
      <c r="C27" s="27" t="str">
        <f>IF(csv!F22="","",csv!AO22)</f>
        <v/>
      </c>
      <c r="D27" s="27" t="str">
        <f>IF(csv!F22="","",csv!AP22&amp;"–"&amp;csv!AQ22&amp;"–"&amp;csv!AR22)</f>
        <v/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/>
      </c>
      <c r="C28" s="27" t="str">
        <f>IF(csv!F23="","",csv!AO23)</f>
        <v/>
      </c>
      <c r="D28" s="27" t="str">
        <f>IF(csv!F23="","",csv!AP23&amp;"–"&amp;csv!AQ23&amp;"–"&amp;csv!AR23)</f>
        <v/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/>
      </c>
      <c r="C29" s="27" t="str">
        <f>IF(csv!F24="","",csv!AO24)</f>
        <v/>
      </c>
      <c r="D29" s="27" t="str">
        <f>IF(csv!F24="","",csv!AP24&amp;"–"&amp;csv!AQ24&amp;"–"&amp;csv!AR24)</f>
        <v/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/>
      </c>
      <c r="C30" s="27" t="str">
        <f>IF(csv!F25="","",csv!AO25)</f>
        <v/>
      </c>
      <c r="D30" s="27" t="str">
        <f>IF(csv!F25="","",csv!AP25&amp;"–"&amp;csv!AQ25&amp;"–"&amp;csv!AR25)</f>
        <v/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/>
      </c>
      <c r="C31" s="27" t="str">
        <f>IF(csv!F26="","",csv!AO26)</f>
        <v/>
      </c>
      <c r="D31" s="27" t="str">
        <f>IF(csv!F26="","",csv!AP26&amp;"–"&amp;csv!AQ26&amp;"–"&amp;csv!AR26)</f>
        <v/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/>
      </c>
      <c r="C32" s="27" t="str">
        <f>IF(csv!F27="","",csv!AO27)</f>
        <v/>
      </c>
      <c r="D32" s="27" t="str">
        <f>IF(csv!F27="","",csv!AP27&amp;"–"&amp;csv!AQ27&amp;"–"&amp;csv!AR27)</f>
        <v/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/>
      </c>
      <c r="C33" s="27" t="str">
        <f>IF(csv!F28="","",csv!AO28)</f>
        <v/>
      </c>
      <c r="D33" s="27" t="str">
        <f>IF(csv!F28="","",csv!AP28&amp;"–"&amp;csv!AQ28&amp;"–"&amp;csv!AR28)</f>
        <v/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/>
      </c>
      <c r="C34" s="27" t="str">
        <f>IF(csv!F29="","",csv!AO29)</f>
        <v/>
      </c>
      <c r="D34" s="27" t="str">
        <f>IF(csv!F29="","",csv!AP29&amp;"–"&amp;csv!AQ29&amp;"–"&amp;csv!AR29)</f>
        <v/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/>
      </c>
      <c r="C35" s="27" t="str">
        <f>IF(csv!F30="","",csv!AO30)</f>
        <v/>
      </c>
      <c r="D35" s="27" t="str">
        <f>IF(csv!F30="","",csv!AP30&amp;"–"&amp;csv!AQ30&amp;"–"&amp;csv!AR30)</f>
        <v/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/>
      </c>
      <c r="C36" s="27" t="str">
        <f>IF(csv!F31="","",csv!AO31)</f>
        <v/>
      </c>
      <c r="D36" s="27" t="str">
        <f>IF(csv!F31="","",csv!AP31&amp;"–"&amp;csv!AQ31&amp;"–"&amp;csv!AR31)</f>
        <v/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/>
      </c>
      <c r="C37" s="27" t="str">
        <f>IF(csv!F32="","",csv!AO32)</f>
        <v/>
      </c>
      <c r="D37" s="27" t="str">
        <f>IF(csv!F32="","",csv!AP32&amp;"–"&amp;csv!AQ32&amp;"–"&amp;csv!AR32)</f>
        <v/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/>
      </c>
      <c r="C38" s="27" t="str">
        <f>IF(csv!F33="","",csv!AO33)</f>
        <v/>
      </c>
      <c r="D38" s="27" t="str">
        <f>IF(csv!F33="","",csv!AP33&amp;"–"&amp;csv!AQ33&amp;"–"&amp;csv!AR33)</f>
        <v/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/>
      </c>
      <c r="C39" s="27" t="str">
        <f>IF(csv!F34="","",csv!AO34)</f>
        <v/>
      </c>
      <c r="D39" s="27" t="str">
        <f>IF(csv!F34="","",csv!AP34&amp;"–"&amp;csv!AQ34&amp;"–"&amp;csv!AR34)</f>
        <v/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/>
      </c>
      <c r="C40" s="27" t="str">
        <f>IF(csv!F35="","",csv!AO35)</f>
        <v/>
      </c>
      <c r="D40" s="27" t="str">
        <f>IF(csv!F35="","",csv!AP35&amp;"–"&amp;csv!AQ35&amp;"–"&amp;csv!AR35)</f>
        <v/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/>
      </c>
      <c r="C41" s="27" t="str">
        <f>IF(csv!F36="","",csv!AO36)</f>
        <v/>
      </c>
      <c r="D41" s="27" t="str">
        <f>IF(csv!F36="","",csv!AP36&amp;"–"&amp;csv!AQ36&amp;"–"&amp;csv!AR36)</f>
        <v/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/>
      </c>
      <c r="C42" s="27" t="str">
        <f>IF(csv!F37="","",csv!AO37)</f>
        <v/>
      </c>
      <c r="D42" s="27" t="str">
        <f>IF(csv!F37="","",csv!AP37&amp;"–"&amp;csv!AQ37&amp;"–"&amp;csv!AR37)</f>
        <v/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/>
      </c>
      <c r="C43" s="27" t="str">
        <f>IF(csv!F38="","",csv!AO38)</f>
        <v/>
      </c>
      <c r="D43" s="27" t="str">
        <f>IF(csv!F38="","",csv!AP38&amp;"–"&amp;csv!AQ38&amp;"–"&amp;csv!AR38)</f>
        <v/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/>
      </c>
      <c r="C44" s="27" t="str">
        <f>IF(csv!F39="","",csv!AO39)</f>
        <v/>
      </c>
      <c r="D44" s="27" t="str">
        <f>IF(csv!F39="","",csv!AP39&amp;"–"&amp;csv!AQ39&amp;"–"&amp;csv!AR39)</f>
        <v/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/>
      </c>
      <c r="C45" s="27" t="str">
        <f>IF(csv!F40="","",csv!AO40)</f>
        <v/>
      </c>
      <c r="D45" s="27" t="str">
        <f>IF(csv!F40="","",csv!AP40&amp;"–"&amp;csv!AQ40&amp;"–"&amp;csv!AR40)</f>
        <v/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/>
      </c>
      <c r="C46" s="27" t="str">
        <f>IF(csv!F41="","",csv!AO41)</f>
        <v/>
      </c>
      <c r="D46" s="27" t="str">
        <f>IF(csv!F41="","",csv!AP41&amp;"–"&amp;csv!AQ41&amp;"–"&amp;csv!AR41)</f>
        <v/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/>
      </c>
      <c r="C47" s="27" t="str">
        <f>IF(csv!F42="","",csv!AO42)</f>
        <v/>
      </c>
      <c r="D47" s="27" t="str">
        <f>IF(csv!F42="","",csv!AP42&amp;"–"&amp;csv!AQ42&amp;"–"&amp;csv!AR42)</f>
        <v/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/>
      </c>
      <c r="C48" s="27" t="str">
        <f>IF(csv!F43="","",csv!AO43)</f>
        <v/>
      </c>
      <c r="D48" s="27" t="str">
        <f>IF(csv!F43="","",csv!AP43&amp;"–"&amp;csv!AQ43&amp;"–"&amp;csv!AR43)</f>
        <v/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/>
      </c>
      <c r="C49" s="27" t="str">
        <f>IF(csv!F44="","",csv!AO44)</f>
        <v/>
      </c>
      <c r="D49" s="27" t="str">
        <f>IF(csv!F44="","",csv!AP44&amp;"–"&amp;csv!AQ44&amp;"–"&amp;csv!AR44)</f>
        <v/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/>
      </c>
      <c r="C50" s="27" t="str">
        <f>IF(csv!F45="","",csv!AO45)</f>
        <v/>
      </c>
      <c r="D50" s="27" t="str">
        <f>IF(csv!F45="","",csv!AP45&amp;"–"&amp;csv!AQ45&amp;"–"&amp;csv!AR45)</f>
        <v/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/>
      </c>
      <c r="C51" s="27" t="str">
        <f>IF(csv!F46="","",csv!AO46)</f>
        <v/>
      </c>
      <c r="D51" s="27" t="str">
        <f>IF(csv!F46="","",csv!AP46&amp;"–"&amp;csv!AQ46&amp;"–"&amp;csv!AR46)</f>
        <v/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/>
      </c>
      <c r="C52" s="27" t="str">
        <f>IF(csv!F47="","",csv!AO47)</f>
        <v/>
      </c>
      <c r="D52" s="27" t="str">
        <f>IF(csv!F47="","",csv!AP47&amp;"–"&amp;csv!AQ47&amp;"–"&amp;csv!AR47)</f>
        <v/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/>
      </c>
      <c r="C53" s="27" t="str">
        <f>IF(csv!F48="","",csv!AO48)</f>
        <v/>
      </c>
      <c r="D53" s="27" t="str">
        <f>IF(csv!F48="","",csv!AP48&amp;"–"&amp;csv!AQ48&amp;"–"&amp;csv!AR48)</f>
        <v/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/>
      </c>
      <c r="C54" s="27" t="str">
        <f>IF(csv!F49="","",csv!AO49)</f>
        <v/>
      </c>
      <c r="D54" s="27" t="str">
        <f>IF(csv!F49="","",csv!AP49&amp;"–"&amp;csv!AQ49&amp;"–"&amp;csv!AR49)</f>
        <v/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/>
      </c>
      <c r="C55" s="27" t="str">
        <f>IF(csv!F50="","",csv!AO50)</f>
        <v/>
      </c>
      <c r="D55" s="27" t="str">
        <f>IF(csv!F50="","",csv!AP50&amp;"–"&amp;csv!AQ50&amp;"–"&amp;csv!AR50)</f>
        <v/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/>
      </c>
      <c r="C56" s="27" t="str">
        <f>IF(csv!F51="","",csv!AO51)</f>
        <v/>
      </c>
      <c r="D56" s="27" t="str">
        <f>IF(csv!F51="","",csv!AP51&amp;"–"&amp;csv!AQ51&amp;"–"&amp;csv!AR51)</f>
        <v/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/>
      </c>
      <c r="C57" s="27" t="str">
        <f>IF(csv!F52="","",csv!AO52)</f>
        <v/>
      </c>
      <c r="D57" s="27" t="str">
        <f>IF(csv!F52="","",csv!AP52&amp;"–"&amp;csv!AQ52&amp;"–"&amp;csv!AR52)</f>
        <v/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/>
      </c>
      <c r="C58" s="27" t="str">
        <f>IF(csv!F53="","",csv!AO53)</f>
        <v/>
      </c>
      <c r="D58" s="27" t="str">
        <f>IF(csv!F53="","",csv!AP53&amp;"–"&amp;csv!AQ53&amp;"–"&amp;csv!AR53)</f>
        <v/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/>
      </c>
      <c r="C59" s="27" t="str">
        <f>IF(csv!F54="","",csv!AO54)</f>
        <v/>
      </c>
      <c r="D59" s="27" t="str">
        <f>IF(csv!F54="","",csv!AP54&amp;"–"&amp;csv!AQ54&amp;"–"&amp;csv!AR54)</f>
        <v/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/>
      </c>
      <c r="C60" s="27" t="str">
        <f>IF(csv!F55="","",csv!AO55)</f>
        <v/>
      </c>
      <c r="D60" s="27" t="str">
        <f>IF(csv!F55="","",csv!AP55&amp;"–"&amp;csv!AQ55&amp;"–"&amp;csv!AR55)</f>
        <v/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/>
      </c>
      <c r="C61" s="27" t="str">
        <f>IF(csv!F56="","",csv!AO56)</f>
        <v/>
      </c>
      <c r="D61" s="27" t="str">
        <f>IF(csv!F56="","",csv!AP56&amp;"–"&amp;csv!AQ56&amp;"–"&amp;csv!AR56)</f>
        <v/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/>
      </c>
      <c r="C62" s="27" t="str">
        <f>IF(csv!F57="","",csv!AO57)</f>
        <v/>
      </c>
      <c r="D62" s="27" t="str">
        <f>IF(csv!F57="","",csv!AP57&amp;"–"&amp;csv!AQ57&amp;"–"&amp;csv!AR57)</f>
        <v/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/>
      </c>
      <c r="C63" s="27" t="str">
        <f>IF(csv!F58="","",csv!AO58)</f>
        <v/>
      </c>
      <c r="D63" s="27" t="str">
        <f>IF(csv!F58="","",csv!AP58&amp;"–"&amp;csv!AQ58&amp;"–"&amp;csv!AR58)</f>
        <v/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/>
      </c>
      <c r="C64" s="27" t="str">
        <f>IF(csv!F59="","",csv!AO59)</f>
        <v/>
      </c>
      <c r="D64" s="27" t="str">
        <f>IF(csv!F59="","",csv!AP59&amp;"–"&amp;csv!AQ59&amp;"–"&amp;csv!AR59)</f>
        <v/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/>
      </c>
      <c r="C65" s="27" t="str">
        <f>IF(csv!F60="","",csv!AO60)</f>
        <v/>
      </c>
      <c r="D65" s="27" t="str">
        <f>IF(csv!F60="","",csv!AP60&amp;"–"&amp;csv!AQ60&amp;"–"&amp;csv!AR60)</f>
        <v/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/>
      </c>
      <c r="C66" s="27" t="str">
        <f>IF(csv!F61="","",csv!AO61)</f>
        <v/>
      </c>
      <c r="D66" s="27" t="str">
        <f>IF(csv!F61="","",csv!AP61&amp;"–"&amp;csv!AQ61&amp;"–"&amp;csv!AR61)</f>
        <v/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/>
      </c>
      <c r="C67" s="27" t="str">
        <f>IF(csv!F62="","",csv!AO62)</f>
        <v/>
      </c>
      <c r="D67" s="27" t="str">
        <f>IF(csv!F62="","",csv!AP62&amp;"–"&amp;csv!AQ62&amp;"–"&amp;csv!AR62)</f>
        <v/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/>
      </c>
      <c r="C68" s="27" t="str">
        <f>IF(csv!F63="","",csv!AO63)</f>
        <v/>
      </c>
      <c r="D68" s="27" t="str">
        <f>IF(csv!F63="","",csv!AP63&amp;"–"&amp;csv!AQ63&amp;"–"&amp;csv!AR63)</f>
        <v/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/>
      </c>
      <c r="C69" s="27" t="str">
        <f>IF(csv!F64="","",csv!AO64)</f>
        <v/>
      </c>
      <c r="D69" s="27" t="str">
        <f>IF(csv!F64="","",csv!AP64&amp;"–"&amp;csv!AQ64&amp;"–"&amp;csv!AR64)</f>
        <v/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/>
      </c>
      <c r="C70" s="27" t="str">
        <f>IF(csv!F65="","",csv!AO65)</f>
        <v/>
      </c>
      <c r="D70" s="27" t="str">
        <f>IF(csv!F65="","",csv!AP65&amp;"–"&amp;csv!AQ65&amp;"–"&amp;csv!AR65)</f>
        <v/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/>
      </c>
      <c r="C71" s="27" t="str">
        <f>IF(csv!F66="","",csv!AO66)</f>
        <v/>
      </c>
      <c r="D71" s="27" t="str">
        <f>IF(csv!F66="","",csv!AP66&amp;"–"&amp;csv!AQ66&amp;"–"&amp;csv!AR66)</f>
        <v/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/>
      </c>
      <c r="C72" s="27" t="str">
        <f>IF(csv!F67="","",csv!AO67)</f>
        <v/>
      </c>
      <c r="D72" s="27" t="str">
        <f>IF(csv!F67="","",csv!AP67&amp;"–"&amp;csv!AQ67&amp;"–"&amp;csv!AR67)</f>
        <v/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/>
      </c>
      <c r="C73" s="27" t="str">
        <f>IF(csv!F68="","",csv!AO68)</f>
        <v/>
      </c>
      <c r="D73" s="27" t="str">
        <f>IF(csv!F68="","",csv!AP68&amp;"–"&amp;csv!AQ68&amp;"–"&amp;csv!AR68)</f>
        <v/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/>
      </c>
      <c r="C74" s="27" t="str">
        <f>IF(csv!F69="","",csv!AO69)</f>
        <v/>
      </c>
      <c r="D74" s="27" t="str">
        <f>IF(csv!F69="","",csv!AP69&amp;"–"&amp;csv!AQ69&amp;"–"&amp;csv!AR69)</f>
        <v/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/>
      </c>
      <c r="C75" s="27" t="str">
        <f>IF(csv!F70="","",csv!AO70)</f>
        <v/>
      </c>
      <c r="D75" s="27" t="str">
        <f>IF(csv!F70="","",csv!AP70&amp;"–"&amp;csv!AQ70&amp;"–"&amp;csv!AR70)</f>
        <v/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/>
      </c>
      <c r="C76" s="27" t="str">
        <f>IF(csv!F71="","",csv!AO71)</f>
        <v/>
      </c>
      <c r="D76" s="27" t="str">
        <f>IF(csv!F71="","",csv!AP71&amp;"–"&amp;csv!AQ71&amp;"–"&amp;csv!AR71)</f>
        <v/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/>
      </c>
      <c r="C77" s="27" t="str">
        <f>IF(csv!F72="","",csv!AO72)</f>
        <v/>
      </c>
      <c r="D77" s="27" t="str">
        <f>IF(csv!F72="","",csv!AP72&amp;"–"&amp;csv!AQ72&amp;"–"&amp;csv!AR72)</f>
        <v/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/>
      </c>
      <c r="C78" s="27" t="str">
        <f>IF(csv!F73="","",csv!AO73)</f>
        <v/>
      </c>
      <c r="D78" s="27" t="str">
        <f>IF(csv!F73="","",csv!AP73&amp;"–"&amp;csv!AQ73&amp;"–"&amp;csv!AR73)</f>
        <v/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/>
      </c>
      <c r="C79" s="27" t="str">
        <f>IF(csv!F74="","",csv!AO74)</f>
        <v/>
      </c>
      <c r="D79" s="27" t="str">
        <f>IF(csv!F74="","",csv!AP74&amp;"–"&amp;csv!AQ74&amp;"–"&amp;csv!AR74)</f>
        <v/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/>
      </c>
      <c r="C80" s="27" t="str">
        <f>IF(csv!F75="","",csv!AO75)</f>
        <v/>
      </c>
      <c r="D80" s="27" t="str">
        <f>IF(csv!F75="","",csv!AP75&amp;"–"&amp;csv!AQ75&amp;"–"&amp;csv!AR75)</f>
        <v/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/>
      </c>
      <c r="C81" s="27" t="str">
        <f>IF(csv!F76="","",csv!AO76)</f>
        <v/>
      </c>
      <c r="D81" s="27" t="str">
        <f>IF(csv!F76="","",csv!AP76&amp;"–"&amp;csv!AQ76&amp;"–"&amp;csv!AR76)</f>
        <v/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/>
      </c>
      <c r="C82" s="27" t="str">
        <f>IF(csv!F77="","",csv!AO77)</f>
        <v/>
      </c>
      <c r="D82" s="27" t="str">
        <f>IF(csv!F77="","",csv!AP77&amp;"–"&amp;csv!AQ77&amp;"–"&amp;csv!AR77)</f>
        <v/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/>
      </c>
      <c r="C83" s="27" t="str">
        <f>IF(csv!F78="","",csv!AO78)</f>
        <v/>
      </c>
      <c r="D83" s="27" t="str">
        <f>IF(csv!F78="","",csv!AP78&amp;"–"&amp;csv!AQ78&amp;"–"&amp;csv!AR78)</f>
        <v/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/>
      </c>
      <c r="C84" s="27" t="str">
        <f>IF(csv!F79="","",csv!AO79)</f>
        <v/>
      </c>
      <c r="D84" s="27" t="str">
        <f>IF(csv!F79="","",csv!AP79&amp;"–"&amp;csv!AQ79&amp;"–"&amp;csv!AR79)</f>
        <v/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/>
      </c>
      <c r="C85" s="27" t="str">
        <f>IF(csv!F80="","",csv!AO80)</f>
        <v/>
      </c>
      <c r="D85" s="27" t="str">
        <f>IF(csv!F80="","",csv!AP80&amp;"–"&amp;csv!AQ80&amp;"–"&amp;csv!AR80)</f>
        <v/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/>
      </c>
      <c r="C86" s="27" t="str">
        <f>IF(csv!F81="","",csv!AO81)</f>
        <v/>
      </c>
      <c r="D86" s="27" t="str">
        <f>IF(csv!F81="","",csv!AP81&amp;"–"&amp;csv!AQ81&amp;"–"&amp;csv!AR81)</f>
        <v/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/>
      </c>
      <c r="C87" s="27" t="str">
        <f>IF(csv!F82="","",csv!AO82)</f>
        <v/>
      </c>
      <c r="D87" s="27" t="str">
        <f>IF(csv!F82="","",csv!AP82&amp;"–"&amp;csv!AQ82&amp;"–"&amp;csv!AR82)</f>
        <v/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/>
      </c>
      <c r="C88" s="27" t="str">
        <f>IF(csv!F83="","",csv!AO83)</f>
        <v/>
      </c>
      <c r="D88" s="27" t="str">
        <f>IF(csv!F83="","",csv!AP83&amp;"–"&amp;csv!AQ83&amp;"–"&amp;csv!AR83)</f>
        <v/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/>
      </c>
      <c r="C89" s="27" t="str">
        <f>IF(csv!F84="","",csv!AO84)</f>
        <v/>
      </c>
      <c r="D89" s="27" t="str">
        <f>IF(csv!F84="","",csv!AP84&amp;"–"&amp;csv!AQ84&amp;"–"&amp;csv!AR84)</f>
        <v/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/>
      </c>
      <c r="C90" s="27" t="str">
        <f>IF(csv!F85="","",csv!AO85)</f>
        <v/>
      </c>
      <c r="D90" s="27" t="str">
        <f>IF(csv!F85="","",csv!AP85&amp;"–"&amp;csv!AQ85&amp;"–"&amp;csv!AR85)</f>
        <v/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/>
      </c>
      <c r="C91" s="27" t="str">
        <f>IF(csv!F86="","",csv!AO86)</f>
        <v/>
      </c>
      <c r="D91" s="27" t="str">
        <f>IF(csv!F86="","",csv!AP86&amp;"–"&amp;csv!AQ86&amp;"–"&amp;csv!AR86)</f>
        <v/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/>
      </c>
      <c r="C92" s="27" t="str">
        <f>IF(csv!F87="","",csv!AO87)</f>
        <v/>
      </c>
      <c r="D92" s="27" t="str">
        <f>IF(csv!F87="","",csv!AP87&amp;"–"&amp;csv!AQ87&amp;"–"&amp;csv!AR87)</f>
        <v/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/>
      </c>
      <c r="C93" s="27" t="str">
        <f>IF(csv!F88="","",csv!AO88)</f>
        <v/>
      </c>
      <c r="D93" s="27" t="str">
        <f>IF(csv!F88="","",csv!AP88&amp;"–"&amp;csv!AQ88&amp;"–"&amp;csv!AR88)</f>
        <v/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/>
      </c>
      <c r="C94" s="27" t="str">
        <f>IF(csv!F89="","",csv!AO89)</f>
        <v/>
      </c>
      <c r="D94" s="27" t="str">
        <f>IF(csv!F89="","",csv!AP89&amp;"–"&amp;csv!AQ89&amp;"–"&amp;csv!AR89)</f>
        <v/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/>
      </c>
      <c r="C95" s="27" t="str">
        <f>IF(csv!F90="","",csv!AO90)</f>
        <v/>
      </c>
      <c r="D95" s="27" t="str">
        <f>IF(csv!F90="","",csv!AP90&amp;"–"&amp;csv!AQ90&amp;"–"&amp;csv!AR90)</f>
        <v/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/>
      </c>
      <c r="C96" s="27" t="str">
        <f>IF(csv!F91="","",csv!AO91)</f>
        <v/>
      </c>
      <c r="D96" s="27" t="str">
        <f>IF(csv!F91="","",csv!AP91&amp;"–"&amp;csv!AQ91&amp;"–"&amp;csv!AR91)</f>
        <v/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/>
      </c>
      <c r="C97" s="27" t="str">
        <f>IF(csv!F92="","",csv!AO92)</f>
        <v/>
      </c>
      <c r="D97" s="27" t="str">
        <f>IF(csv!F92="","",csv!AP92&amp;"–"&amp;csv!AQ92&amp;"–"&amp;csv!AR92)</f>
        <v/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/>
      </c>
      <c r="C98" s="27" t="str">
        <f>IF(csv!F93="","",csv!AO93)</f>
        <v/>
      </c>
      <c r="D98" s="27" t="str">
        <f>IF(csv!F93="","",csv!AP93&amp;"–"&amp;csv!AQ93&amp;"–"&amp;csv!AR93)</f>
        <v/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/>
      </c>
      <c r="C99" s="27" t="str">
        <f>IF(csv!F94="","",csv!AO94)</f>
        <v/>
      </c>
      <c r="D99" s="27" t="str">
        <f>IF(csv!F94="","",csv!AP94&amp;"–"&amp;csv!AQ94&amp;"–"&amp;csv!AR94)</f>
        <v/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/>
      </c>
      <c r="C100" s="27" t="str">
        <f>IF(csv!F95="","",csv!AO95)</f>
        <v/>
      </c>
      <c r="D100" s="27" t="str">
        <f>IF(csv!F95="","",csv!AP95&amp;"–"&amp;csv!AQ95&amp;"–"&amp;csv!AR95)</f>
        <v/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/>
      </c>
      <c r="C101" s="27" t="str">
        <f>IF(csv!F96="","",csv!AO96)</f>
        <v/>
      </c>
      <c r="D101" s="27" t="str">
        <f>IF(csv!F96="","",csv!AP96&amp;"–"&amp;csv!AQ96&amp;"–"&amp;csv!AR96)</f>
        <v/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/>
      </c>
      <c r="C102" s="27" t="str">
        <f>IF(csv!F97="","",csv!AO97)</f>
        <v/>
      </c>
      <c r="D102" s="27" t="str">
        <f>IF(csv!F97="","",csv!AP97&amp;"–"&amp;csv!AQ97&amp;"–"&amp;csv!AR97)</f>
        <v/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/>
      </c>
      <c r="C103" s="27" t="str">
        <f>IF(csv!F98="","",csv!AO98)</f>
        <v/>
      </c>
      <c r="D103" s="27" t="str">
        <f>IF(csv!F98="","",csv!AP98&amp;"–"&amp;csv!AQ98&amp;"–"&amp;csv!AR98)</f>
        <v/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/>
      </c>
      <c r="C104" s="27" t="str">
        <f>IF(csv!F99="","",csv!AO99)</f>
        <v/>
      </c>
      <c r="D104" s="27" t="str">
        <f>IF(csv!F99="","",csv!AP99&amp;"–"&amp;csv!AQ99&amp;"–"&amp;csv!AR99)</f>
        <v/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/>
      </c>
      <c r="C105" s="27" t="str">
        <f>IF(csv!F100="","",csv!AO100)</f>
        <v/>
      </c>
      <c r="D105" s="27" t="str">
        <f>IF(csv!F100="","",csv!AP100&amp;"–"&amp;csv!AQ100&amp;"–"&amp;csv!AR100)</f>
        <v/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/>
      </c>
      <c r="C106" s="27" t="str">
        <f>IF(csv!F101="","",csv!AO101)</f>
        <v/>
      </c>
      <c r="D106" s="27" t="str">
        <f>IF(csv!F101="","",csv!AP101&amp;"–"&amp;csv!AQ101&amp;"–"&amp;csv!AR101)</f>
        <v/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/>
      </c>
      <c r="C107" s="27" t="str">
        <f>IF(csv!F102="","",csv!AO102)</f>
        <v/>
      </c>
      <c r="D107" s="27" t="str">
        <f>IF(csv!F102="","",csv!AP102&amp;"–"&amp;csv!AQ102&amp;"–"&amp;csv!AR102)</f>
        <v/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/>
      </c>
      <c r="C108" s="27" t="str">
        <f>IF(csv!F103="","",csv!AO103)</f>
        <v/>
      </c>
      <c r="D108" s="27" t="str">
        <f>IF(csv!F103="","",csv!AP103&amp;"–"&amp;csv!AQ103&amp;"–"&amp;csv!AR103)</f>
        <v/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/>
      </c>
      <c r="C109" s="27" t="str">
        <f>IF(csv!F104="","",csv!AO104)</f>
        <v/>
      </c>
      <c r="D109" s="27" t="str">
        <f>IF(csv!F104="","",csv!AP104&amp;"–"&amp;csv!AQ104&amp;"–"&amp;csv!AR104)</f>
        <v/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/>
      </c>
      <c r="C110" s="27" t="str">
        <f>IF(csv!F105="","",csv!AO105)</f>
        <v/>
      </c>
      <c r="D110" s="27" t="str">
        <f>IF(csv!F105="","",csv!AP105&amp;"–"&amp;csv!AQ105&amp;"–"&amp;csv!AR105)</f>
        <v/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/>
      </c>
      <c r="C111" s="27" t="str">
        <f>IF(csv!F106="","",csv!AO106)</f>
        <v/>
      </c>
      <c r="D111" s="27" t="str">
        <f>IF(csv!F106="","",csv!AP106&amp;"–"&amp;csv!AQ106&amp;"–"&amp;csv!AR106)</f>
        <v/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/>
      </c>
      <c r="C112" s="27" t="str">
        <f>IF(csv!F107="","",csv!AO107)</f>
        <v/>
      </c>
      <c r="D112" s="27" t="str">
        <f>IF(csv!F107="","",csv!AP107&amp;"–"&amp;csv!AQ107&amp;"–"&amp;csv!AR107)</f>
        <v/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/>
      </c>
      <c r="C113" s="27" t="str">
        <f>IF(csv!F108="","",csv!AO108)</f>
        <v/>
      </c>
      <c r="D113" s="27" t="str">
        <f>IF(csv!F108="","",csv!AP108&amp;"–"&amp;csv!AQ108&amp;"–"&amp;csv!AR108)</f>
        <v/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/>
      </c>
      <c r="C114" s="27" t="str">
        <f>IF(csv!F109="","",csv!AO109)</f>
        <v/>
      </c>
      <c r="D114" s="27" t="str">
        <f>IF(csv!F109="","",csv!AP109&amp;"–"&amp;csv!AQ109&amp;"–"&amp;csv!AR109)</f>
        <v/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/>
      </c>
      <c r="C115" s="27" t="str">
        <f>IF(csv!F110="","",csv!AO110)</f>
        <v/>
      </c>
      <c r="D115" s="27" t="str">
        <f>IF(csv!F110="","",csv!AP110&amp;"–"&amp;csv!AQ110&amp;"–"&amp;csv!AR110)</f>
        <v/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/>
      </c>
      <c r="C116" s="27" t="str">
        <f>IF(csv!F111="","",csv!AO111)</f>
        <v/>
      </c>
      <c r="D116" s="27" t="str">
        <f>IF(csv!F111="","",csv!AP111&amp;"–"&amp;csv!AQ111&amp;"–"&amp;csv!AR111)</f>
        <v/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/>
      </c>
      <c r="C117" s="27" t="str">
        <f>IF(csv!F112="","",csv!AO112)</f>
        <v/>
      </c>
      <c r="D117" s="27" t="str">
        <f>IF(csv!F112="","",csv!AP112&amp;"–"&amp;csv!AQ112&amp;"–"&amp;csv!AR112)</f>
        <v/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/>
      </c>
      <c r="C118" s="27" t="str">
        <f>IF(csv!F113="","",csv!AO113)</f>
        <v/>
      </c>
      <c r="D118" s="27" t="str">
        <f>IF(csv!F113="","",csv!AP113&amp;"–"&amp;csv!AQ113&amp;"–"&amp;csv!AR113)</f>
        <v/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/>
      </c>
      <c r="C119" s="27" t="str">
        <f>IF(csv!F114="","",csv!AO114)</f>
        <v/>
      </c>
      <c r="D119" s="27" t="str">
        <f>IF(csv!F114="","",csv!AP114&amp;"–"&amp;csv!AQ114&amp;"–"&amp;csv!AR114)</f>
        <v/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/>
      </c>
      <c r="C120" s="27" t="str">
        <f>IF(csv!F115="","",csv!AO115)</f>
        <v/>
      </c>
      <c r="D120" s="27" t="str">
        <f>IF(csv!F115="","",csv!AP115&amp;"–"&amp;csv!AQ115&amp;"–"&amp;csv!AR115)</f>
        <v/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/>
      </c>
      <c r="C121" s="27" t="str">
        <f>IF(csv!F116="","",csv!AO116)</f>
        <v/>
      </c>
      <c r="D121" s="27" t="str">
        <f>IF(csv!F116="","",csv!AP116&amp;"–"&amp;csv!AQ116&amp;"–"&amp;csv!AR116)</f>
        <v/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/>
      </c>
      <c r="C122" s="27" t="str">
        <f>IF(csv!F117="","",csv!AO117)</f>
        <v/>
      </c>
      <c r="D122" s="27" t="str">
        <f>IF(csv!F117="","",csv!AP117&amp;"–"&amp;csv!AQ117&amp;"–"&amp;csv!AR117)</f>
        <v/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/>
      </c>
      <c r="C123" s="27" t="str">
        <f>IF(csv!F118="","",csv!AO118)</f>
        <v/>
      </c>
      <c r="D123" s="27" t="str">
        <f>IF(csv!F118="","",csv!AP118&amp;"–"&amp;csv!AQ118&amp;"–"&amp;csv!AR118)</f>
        <v/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/>
      </c>
      <c r="C124" s="27" t="str">
        <f>IF(csv!F119="","",csv!AO119)</f>
        <v/>
      </c>
      <c r="D124" s="27" t="str">
        <f>IF(csv!F119="","",csv!AP119&amp;"–"&amp;csv!AQ119&amp;"–"&amp;csv!AR119)</f>
        <v/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/>
      </c>
      <c r="C125" s="27" t="str">
        <f>IF(csv!F120="","",csv!AO120)</f>
        <v/>
      </c>
      <c r="D125" s="27" t="str">
        <f>IF(csv!F120="","",csv!AP120&amp;"–"&amp;csv!AQ120&amp;"–"&amp;csv!AR120)</f>
        <v/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/>
      </c>
      <c r="C126" s="27" t="str">
        <f>IF(csv!F121="","",csv!AO121)</f>
        <v/>
      </c>
      <c r="D126" s="27" t="str">
        <f>IF(csv!F121="","",csv!AP121&amp;"–"&amp;csv!AQ121&amp;"–"&amp;csv!AR121)</f>
        <v/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/>
      </c>
      <c r="C127" s="27" t="str">
        <f>IF(csv!F122="","",csv!AO122)</f>
        <v/>
      </c>
      <c r="D127" s="27" t="str">
        <f>IF(csv!F122="","",csv!AP122&amp;"–"&amp;csv!AQ122&amp;"–"&amp;csv!AR122)</f>
        <v/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/>
      </c>
      <c r="C128" s="27" t="str">
        <f>IF(csv!F123="","",csv!AO123)</f>
        <v/>
      </c>
      <c r="D128" s="27" t="str">
        <f>IF(csv!F123="","",csv!AP123&amp;"–"&amp;csv!AQ123&amp;"–"&amp;csv!AR123)</f>
        <v/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/>
      </c>
      <c r="C129" s="27" t="str">
        <f>IF(csv!F124="","",csv!AO124)</f>
        <v/>
      </c>
      <c r="D129" s="27" t="str">
        <f>IF(csv!F124="","",csv!AP124&amp;"–"&amp;csv!AQ124&amp;"–"&amp;csv!AR124)</f>
        <v/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/>
      </c>
      <c r="C130" s="27" t="str">
        <f>IF(csv!F125="","",csv!AO125)</f>
        <v/>
      </c>
      <c r="D130" s="27" t="str">
        <f>IF(csv!F125="","",csv!AP125&amp;"–"&amp;csv!AQ125&amp;"–"&amp;csv!AR125)</f>
        <v/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/>
      </c>
      <c r="C131" s="27" t="str">
        <f>IF(csv!F126="","",csv!AO126)</f>
        <v/>
      </c>
      <c r="D131" s="27" t="str">
        <f>IF(csv!F126="","",csv!AP126&amp;"–"&amp;csv!AQ126&amp;"–"&amp;csv!AR126)</f>
        <v/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/>
      </c>
      <c r="C132" s="27" t="str">
        <f>IF(csv!F127="","",csv!AO127)</f>
        <v/>
      </c>
      <c r="D132" s="27" t="str">
        <f>IF(csv!F127="","",csv!AP127&amp;"–"&amp;csv!AQ127&amp;"–"&amp;csv!AR127)</f>
        <v/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/>
      </c>
      <c r="C133" s="27" t="str">
        <f>IF(csv!F128="","",csv!AO128)</f>
        <v/>
      </c>
      <c r="D133" s="27" t="str">
        <f>IF(csv!F128="","",csv!AP128&amp;"–"&amp;csv!AQ128&amp;"–"&amp;csv!AR128)</f>
        <v/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/>
      </c>
      <c r="C134" s="27" t="str">
        <f>IF(csv!F129="","",csv!AO129)</f>
        <v/>
      </c>
      <c r="D134" s="27" t="str">
        <f>IF(csv!F129="","",csv!AP129&amp;"–"&amp;csv!AQ129&amp;"–"&amp;csv!AR129)</f>
        <v/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/>
      </c>
      <c r="C135" s="27" t="str">
        <f>IF(csv!F130="","",csv!AO130)</f>
        <v/>
      </c>
      <c r="D135" s="27" t="str">
        <f>IF(csv!F130="","",csv!AP130&amp;"–"&amp;csv!AQ130&amp;"–"&amp;csv!AR130)</f>
        <v/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/>
      </c>
      <c r="C136" s="27" t="str">
        <f>IF(csv!F131="","",csv!AO131)</f>
        <v/>
      </c>
      <c r="D136" s="27" t="str">
        <f>IF(csv!F131="","",csv!AP131&amp;"–"&amp;csv!AQ131&amp;"–"&amp;csv!AR131)</f>
        <v/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/>
      </c>
      <c r="C137" s="27" t="str">
        <f>IF(csv!F132="","",csv!AO132)</f>
        <v/>
      </c>
      <c r="D137" s="27" t="str">
        <f>IF(csv!F132="","",csv!AP132&amp;"–"&amp;csv!AQ132&amp;"–"&amp;csv!AR132)</f>
        <v/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/>
      </c>
      <c r="C138" s="27" t="str">
        <f>IF(csv!F133="","",csv!AO133)</f>
        <v/>
      </c>
      <c r="D138" s="27" t="str">
        <f>IF(csv!F133="","",csv!AP133&amp;"–"&amp;csv!AQ133&amp;"–"&amp;csv!AR133)</f>
        <v/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/>
      </c>
      <c r="C139" s="27" t="str">
        <f>IF(csv!F134="","",csv!AO134)</f>
        <v/>
      </c>
      <c r="D139" s="27" t="str">
        <f>IF(csv!F134="","",csv!AP134&amp;"–"&amp;csv!AQ134&amp;"–"&amp;csv!AR134)</f>
        <v/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/>
      </c>
      <c r="C140" s="27" t="str">
        <f>IF(csv!F135="","",csv!AO135)</f>
        <v/>
      </c>
      <c r="D140" s="27" t="str">
        <f>IF(csv!F135="","",csv!AP135&amp;"–"&amp;csv!AQ135&amp;"–"&amp;csv!AR135)</f>
        <v/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/>
      </c>
      <c r="C141" s="27" t="str">
        <f>IF(csv!F136="","",csv!AO136)</f>
        <v/>
      </c>
      <c r="D141" s="27" t="str">
        <f>IF(csv!F136="","",csv!AP136&amp;"–"&amp;csv!AQ136&amp;"–"&amp;csv!AR136)</f>
        <v/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/>
      </c>
      <c r="C142" s="27" t="str">
        <f>IF(csv!F137="","",csv!AO137)</f>
        <v/>
      </c>
      <c r="D142" s="27" t="str">
        <f>IF(csv!F137="","",csv!AP137&amp;"–"&amp;csv!AQ137&amp;"–"&amp;csv!AR137)</f>
        <v/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/>
      </c>
      <c r="C143" s="27" t="str">
        <f>IF(csv!F138="","",csv!AO138)</f>
        <v/>
      </c>
      <c r="D143" s="27" t="str">
        <f>IF(csv!F138="","",csv!AP138&amp;"–"&amp;csv!AQ138&amp;"–"&amp;csv!AR138)</f>
        <v/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/>
      </c>
      <c r="C144" s="27" t="str">
        <f>IF(csv!F139="","",csv!AO139)</f>
        <v/>
      </c>
      <c r="D144" s="27" t="str">
        <f>IF(csv!F139="","",csv!AP139&amp;"–"&amp;csv!AQ139&amp;"–"&amp;csv!AR139)</f>
        <v/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0</v>
      </c>
      <c r="M7" s="179" t="s">
        <v>0</v>
      </c>
      <c r="O7" s="179" t="s">
        <v>0</v>
      </c>
      <c r="P7" s="185">
        <f>data_max_stazaKategorija_id</f>
        <v>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 t="str">
        <f>IF(D8="","",B8)</f>
        <v/>
      </c>
      <c r="D8" s="139" t="str">
        <f t="shared" ref="D8:D39" si="0">IFERROR(INDEX(nat_kategorija,MATCH(B8,nat_katnatid,0)),"")</f>
        <v/>
      </c>
      <c r="E8" s="188" t="str">
        <f t="shared" ref="E8:E39" si="1">IF(D8="","",IFERROR(INDEX(regKategorija_id,MATCH(D8,regKategorija_oznaka,0)),"NEMA"))</f>
        <v/>
      </c>
      <c r="F8" s="188" t="str">
        <f>IF(E8&lt;&gt;"NEMA","",IFERROR(INDEX(regKategorija_alias_kategorijaId,MATCH(D8,regKategorija_alias_oznaka,0)),"NEMA"))</f>
        <v/>
      </c>
      <c r="G8" s="189" t="str">
        <f>IF(E8="NEMA",F8,E8)</f>
        <v/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 t="str">
        <f>IF(G8="","",MAX(P$7:P7)+1)</f>
        <v/>
      </c>
      <c r="Q8" s="266" t="str">
        <f t="shared" ref="Q8:Q39" si="3">IF(G8="","",IFERROR(INDEX(natStaza_id,MATCH(D8,natStaza_kategorija,0)),"NEMA"))</f>
        <v/>
      </c>
      <c r="R8" s="266" t="str">
        <f>IF(G8="","",IF(G8&lt;&gt;"NEMA",G8,L8))</f>
        <v/>
      </c>
      <c r="S8" s="266" t="str">
        <f t="shared" ref="S8:S39" si="4">IF(G8="","",INDEX(regKategorija_rbr,MATCH(R8,regKategorija_id,0)))</f>
        <v/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/>
      </c>
      <c r="W8" s="179" t="s">
        <v>0</v>
      </c>
      <c r="X8" s="169" t="str">
        <f t="shared" ref="X8:X39" si="6">N8&amp;IF(OR(N8="",V8=""),"","
")&amp;V8&amp;IF(X9="","","
"&amp;X9)</f>
        <v/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 t="str">
        <f t="shared" ref="C9:C57" si="7">IF(D9="","",B9)</f>
        <v/>
      </c>
      <c r="D9" s="141" t="str">
        <f t="shared" si="0"/>
        <v/>
      </c>
      <c r="E9" s="194" t="str">
        <f t="shared" si="1"/>
        <v/>
      </c>
      <c r="F9" s="194" t="str">
        <f>IF(E9&lt;&gt;"NEMA","",IFERROR(INDEX(regKategorija_alias_kategorijaId,MATCH(D9,regKategorija_alias_oznaka,0)),"NEMA"))</f>
        <v/>
      </c>
      <c r="G9" s="195" t="str">
        <f>IF(E9="NEMA",F9,E9)</f>
        <v/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 t="str">
        <f>IF(G9="","",MAX(P$7:P8)+1)</f>
        <v/>
      </c>
      <c r="Q9" s="269" t="str">
        <f t="shared" si="3"/>
        <v/>
      </c>
      <c r="R9" s="269" t="str">
        <f t="shared" ref="R9:R57" si="9">IF(G9="","",IF(G9&lt;&gt;"NEMA",G9,L9))</f>
        <v/>
      </c>
      <c r="S9" s="269" t="str">
        <f t="shared" si="4"/>
        <v/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/>
      </c>
      <c r="W9" s="179" t="s">
        <v>0</v>
      </c>
      <c r="X9" s="142" t="str">
        <f t="shared" si="6"/>
        <v/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 t="str">
        <f t="shared" si="7"/>
        <v/>
      </c>
      <c r="D10" s="141" t="str">
        <f t="shared" si="0"/>
        <v/>
      </c>
      <c r="E10" s="194" t="str">
        <f t="shared" si="1"/>
        <v/>
      </c>
      <c r="F10" s="194" t="str">
        <f>IF(E10&lt;&gt;"NEMA","",IFERROR(INDEX(regKategorija_alias_kategorijaId,MATCH(D10,regKategorija_alias_oznaka,0)),"NEMA"))</f>
        <v/>
      </c>
      <c r="G10" s="195" t="str">
        <f>IF(E10="NEMA",F10,E10)</f>
        <v/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 t="str">
        <f>IF(G10="","",MAX(P$7:P9)+1)</f>
        <v/>
      </c>
      <c r="Q10" s="269" t="str">
        <f t="shared" si="3"/>
        <v/>
      </c>
      <c r="R10" s="269" t="str">
        <f t="shared" si="9"/>
        <v/>
      </c>
      <c r="S10" s="269" t="str">
        <f t="shared" si="4"/>
        <v/>
      </c>
      <c r="T10" s="270" t="str">
        <f t="shared" si="5"/>
        <v/>
      </c>
      <c r="U10" s="179" t="s">
        <v>0</v>
      </c>
      <c r="V10" s="142" t="str">
        <f t="shared" si="10"/>
        <v/>
      </c>
      <c r="W10" s="179" t="s">
        <v>0</v>
      </c>
      <c r="X10" s="142" t="str">
        <f t="shared" si="6"/>
        <v/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 t="str">
        <f t="shared" si="7"/>
        <v/>
      </c>
      <c r="D11" s="141" t="str">
        <f t="shared" si="0"/>
        <v/>
      </c>
      <c r="E11" s="194" t="str">
        <f t="shared" si="1"/>
        <v/>
      </c>
      <c r="F11" s="194" t="str">
        <f>IF(E11&lt;&gt;"NEMA","",IFERROR(INDEX(regKategorija_alias_kategorijaId,MATCH(D11,regKategorija_alias_oznaka,0)),"NEMA"))</f>
        <v/>
      </c>
      <c r="G11" s="195" t="str">
        <f>IF(E11="NEMA",F11,E11)</f>
        <v/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 t="str">
        <f>IF(G11="","",MAX(P$7:P10)+1)</f>
        <v/>
      </c>
      <c r="Q11" s="269" t="str">
        <f t="shared" si="3"/>
        <v/>
      </c>
      <c r="R11" s="269" t="str">
        <f t="shared" si="9"/>
        <v/>
      </c>
      <c r="S11" s="269" t="str">
        <f t="shared" si="4"/>
        <v/>
      </c>
      <c r="T11" s="270" t="str">
        <f t="shared" si="5"/>
        <v/>
      </c>
      <c r="U11" s="179" t="s">
        <v>0</v>
      </c>
      <c r="V11" s="142" t="str">
        <f t="shared" si="10"/>
        <v/>
      </c>
      <c r="W11" s="179" t="s">
        <v>0</v>
      </c>
      <c r="X11" s="142" t="str">
        <f t="shared" si="6"/>
        <v/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 t="str">
        <f t="shared" si="7"/>
        <v/>
      </c>
      <c r="D12" s="141" t="str">
        <f t="shared" si="0"/>
        <v/>
      </c>
      <c r="E12" s="194" t="str">
        <f t="shared" si="1"/>
        <v/>
      </c>
      <c r="F12" s="194" t="str">
        <f t="shared" ref="F12:F39" si="12">IF(E12&lt;&gt;"NEMA","",IFERROR(INDEX(regKategorija_alias_kategorijaId,MATCH(D12,regKategorija_alias_oznaka,0)),"NEMA"))</f>
        <v/>
      </c>
      <c r="G12" s="195" t="str">
        <f t="shared" ref="G12:G57" si="13">IF(E12="NEMA",F12,E12)</f>
        <v/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 t="str">
        <f>IF(G12="","",MAX(P$7:P11)+1)</f>
        <v/>
      </c>
      <c r="Q12" s="269" t="str">
        <f t="shared" si="3"/>
        <v/>
      </c>
      <c r="R12" s="269" t="str">
        <f t="shared" si="9"/>
        <v/>
      </c>
      <c r="S12" s="269" t="str">
        <f t="shared" si="4"/>
        <v/>
      </c>
      <c r="T12" s="270" t="str">
        <f t="shared" si="5"/>
        <v/>
      </c>
      <c r="U12" s="179" t="s">
        <v>0</v>
      </c>
      <c r="V12" s="142" t="str">
        <f t="shared" si="10"/>
        <v/>
      </c>
      <c r="W12" s="179" t="s">
        <v>0</v>
      </c>
      <c r="X12" s="142" t="str">
        <f t="shared" si="6"/>
        <v/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 t="str">
        <f t="shared" si="7"/>
        <v/>
      </c>
      <c r="D13" s="141" t="str">
        <f t="shared" si="0"/>
        <v/>
      </c>
      <c r="E13" s="194" t="str">
        <f t="shared" si="1"/>
        <v/>
      </c>
      <c r="F13" s="194" t="str">
        <f t="shared" si="12"/>
        <v/>
      </c>
      <c r="G13" s="195" t="str">
        <f t="shared" si="13"/>
        <v/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 t="str">
        <f>IF(G13="","",MAX(P$7:P12)+1)</f>
        <v/>
      </c>
      <c r="Q13" s="269" t="str">
        <f t="shared" si="3"/>
        <v/>
      </c>
      <c r="R13" s="269" t="str">
        <f t="shared" si="9"/>
        <v/>
      </c>
      <c r="S13" s="269" t="str">
        <f t="shared" si="4"/>
        <v/>
      </c>
      <c r="T13" s="270" t="str">
        <f t="shared" si="5"/>
        <v/>
      </c>
      <c r="U13" s="179" t="s">
        <v>0</v>
      </c>
      <c r="V13" s="142" t="str">
        <f t="shared" si="10"/>
        <v/>
      </c>
      <c r="W13" s="179" t="s">
        <v>0</v>
      </c>
      <c r="X13" s="142" t="str">
        <f t="shared" si="6"/>
        <v/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 t="str">
        <f t="shared" si="7"/>
        <v/>
      </c>
      <c r="D14" s="141" t="str">
        <f t="shared" si="0"/>
        <v/>
      </c>
      <c r="E14" s="194" t="str">
        <f t="shared" si="1"/>
        <v/>
      </c>
      <c r="F14" s="194" t="str">
        <f t="shared" si="12"/>
        <v/>
      </c>
      <c r="G14" s="195" t="str">
        <f t="shared" si="13"/>
        <v/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 t="str">
        <f>IF(G14="","",MAX(P$7:P13)+1)</f>
        <v/>
      </c>
      <c r="Q14" s="269" t="str">
        <f t="shared" si="3"/>
        <v/>
      </c>
      <c r="R14" s="269" t="str">
        <f t="shared" si="9"/>
        <v/>
      </c>
      <c r="S14" s="269" t="str">
        <f t="shared" si="4"/>
        <v/>
      </c>
      <c r="T14" s="270" t="str">
        <f t="shared" si="5"/>
        <v/>
      </c>
      <c r="U14" s="179" t="s">
        <v>0</v>
      </c>
      <c r="V14" s="142" t="str">
        <f t="shared" si="10"/>
        <v/>
      </c>
      <c r="W14" s="179" t="s">
        <v>0</v>
      </c>
      <c r="X14" s="142" t="str">
        <f t="shared" si="6"/>
        <v/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 t="str">
        <f t="shared" si="7"/>
        <v/>
      </c>
      <c r="D15" s="141" t="str">
        <f t="shared" si="0"/>
        <v/>
      </c>
      <c r="E15" s="194" t="str">
        <f t="shared" si="1"/>
        <v/>
      </c>
      <c r="F15" s="194" t="str">
        <f t="shared" si="12"/>
        <v/>
      </c>
      <c r="G15" s="195" t="str">
        <f t="shared" si="13"/>
        <v/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 t="str">
        <f>IF(G15="","",MAX(P$7:P14)+1)</f>
        <v/>
      </c>
      <c r="Q15" s="269" t="str">
        <f t="shared" si="3"/>
        <v/>
      </c>
      <c r="R15" s="269" t="str">
        <f t="shared" si="9"/>
        <v/>
      </c>
      <c r="S15" s="269" t="str">
        <f t="shared" si="4"/>
        <v/>
      </c>
      <c r="T15" s="270" t="str">
        <f t="shared" si="5"/>
        <v/>
      </c>
      <c r="U15" s="179" t="s">
        <v>0</v>
      </c>
      <c r="V15" s="142" t="str">
        <f t="shared" si="10"/>
        <v/>
      </c>
      <c r="W15" s="179" t="s">
        <v>0</v>
      </c>
      <c r="X15" s="142" t="str">
        <f t="shared" si="6"/>
        <v/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 t="str">
        <f t="shared" si="7"/>
        <v/>
      </c>
      <c r="D16" s="141" t="str">
        <f t="shared" si="0"/>
        <v/>
      </c>
      <c r="E16" s="194" t="str">
        <f t="shared" si="1"/>
        <v/>
      </c>
      <c r="F16" s="194" t="str">
        <f t="shared" si="12"/>
        <v/>
      </c>
      <c r="G16" s="195" t="str">
        <f t="shared" si="13"/>
        <v/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 t="str">
        <f>IF(G16="","",MAX(P$7:P15)+1)</f>
        <v/>
      </c>
      <c r="Q16" s="269" t="str">
        <f t="shared" si="3"/>
        <v/>
      </c>
      <c r="R16" s="269" t="str">
        <f t="shared" si="9"/>
        <v/>
      </c>
      <c r="S16" s="269" t="str">
        <f t="shared" si="4"/>
        <v/>
      </c>
      <c r="T16" s="270" t="str">
        <f t="shared" si="5"/>
        <v/>
      </c>
      <c r="U16" s="179" t="s">
        <v>0</v>
      </c>
      <c r="V16" s="142" t="str">
        <f t="shared" si="10"/>
        <v/>
      </c>
      <c r="W16" s="179" t="s">
        <v>0</v>
      </c>
      <c r="X16" s="142" t="str">
        <f t="shared" si="6"/>
        <v/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 t="str">
        <f t="shared" si="7"/>
        <v/>
      </c>
      <c r="D17" s="141" t="str">
        <f t="shared" si="0"/>
        <v/>
      </c>
      <c r="E17" s="194" t="str">
        <f t="shared" si="1"/>
        <v/>
      </c>
      <c r="F17" s="194" t="str">
        <f t="shared" si="12"/>
        <v/>
      </c>
      <c r="G17" s="195" t="str">
        <f t="shared" si="13"/>
        <v/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 t="str">
        <f>IF(G17="","",MAX(P$7:P16)+1)</f>
        <v/>
      </c>
      <c r="Q17" s="269" t="str">
        <f t="shared" si="3"/>
        <v/>
      </c>
      <c r="R17" s="269" t="str">
        <f t="shared" si="9"/>
        <v/>
      </c>
      <c r="S17" s="269" t="str">
        <f t="shared" si="4"/>
        <v/>
      </c>
      <c r="T17" s="270" t="str">
        <f t="shared" si="5"/>
        <v/>
      </c>
      <c r="U17" s="179" t="s">
        <v>0</v>
      </c>
      <c r="V17" s="142" t="str">
        <f t="shared" si="10"/>
        <v/>
      </c>
      <c r="W17" s="179" t="s">
        <v>0</v>
      </c>
      <c r="X17" s="142" t="str">
        <f t="shared" si="6"/>
        <v/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 t="str">
        <f t="shared" si="7"/>
        <v/>
      </c>
      <c r="D18" s="141" t="str">
        <f t="shared" si="0"/>
        <v/>
      </c>
      <c r="E18" s="194" t="str">
        <f t="shared" si="1"/>
        <v/>
      </c>
      <c r="F18" s="194" t="str">
        <f t="shared" si="12"/>
        <v/>
      </c>
      <c r="G18" s="195" t="str">
        <f t="shared" si="13"/>
        <v/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 t="str">
        <f>IF(G18="","",MAX(P$7:P17)+1)</f>
        <v/>
      </c>
      <c r="Q18" s="269" t="str">
        <f t="shared" si="3"/>
        <v/>
      </c>
      <c r="R18" s="269" t="str">
        <f t="shared" si="9"/>
        <v/>
      </c>
      <c r="S18" s="269" t="str">
        <f t="shared" si="4"/>
        <v/>
      </c>
      <c r="T18" s="270" t="str">
        <f t="shared" si="5"/>
        <v/>
      </c>
      <c r="U18" s="179" t="s">
        <v>0</v>
      </c>
      <c r="V18" s="142" t="str">
        <f t="shared" si="10"/>
        <v/>
      </c>
      <c r="W18" s="179" t="s">
        <v>0</v>
      </c>
      <c r="X18" s="142" t="str">
        <f t="shared" si="6"/>
        <v/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 t="str">
        <f t="shared" si="7"/>
        <v/>
      </c>
      <c r="D19" s="141" t="str">
        <f t="shared" si="0"/>
        <v/>
      </c>
      <c r="E19" s="194" t="str">
        <f t="shared" si="1"/>
        <v/>
      </c>
      <c r="F19" s="194" t="str">
        <f t="shared" si="12"/>
        <v/>
      </c>
      <c r="G19" s="195" t="str">
        <f t="shared" si="13"/>
        <v/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 t="str">
        <f>IF(G19="","",MAX(P$7:P18)+1)</f>
        <v/>
      </c>
      <c r="Q19" s="269" t="str">
        <f t="shared" si="3"/>
        <v/>
      </c>
      <c r="R19" s="269" t="str">
        <f t="shared" si="9"/>
        <v/>
      </c>
      <c r="S19" s="269" t="str">
        <f t="shared" si="4"/>
        <v/>
      </c>
      <c r="T19" s="270" t="str">
        <f t="shared" si="5"/>
        <v/>
      </c>
      <c r="U19" s="179" t="s">
        <v>0</v>
      </c>
      <c r="V19" s="142" t="str">
        <f t="shared" si="10"/>
        <v/>
      </c>
      <c r="W19" s="179" t="s">
        <v>0</v>
      </c>
      <c r="X19" s="142" t="str">
        <f t="shared" si="6"/>
        <v/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 t="str">
        <f t="shared" si="7"/>
        <v/>
      </c>
      <c r="D20" s="141" t="str">
        <f t="shared" si="0"/>
        <v/>
      </c>
      <c r="E20" s="194" t="str">
        <f t="shared" si="1"/>
        <v/>
      </c>
      <c r="F20" s="194" t="str">
        <f t="shared" si="12"/>
        <v/>
      </c>
      <c r="G20" s="195" t="str">
        <f t="shared" si="13"/>
        <v/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 t="str">
        <f>IF(G20="","",MAX(P$7:P19)+1)</f>
        <v/>
      </c>
      <c r="Q20" s="269" t="str">
        <f t="shared" si="3"/>
        <v/>
      </c>
      <c r="R20" s="269" t="str">
        <f t="shared" si="9"/>
        <v/>
      </c>
      <c r="S20" s="269" t="str">
        <f t="shared" si="4"/>
        <v/>
      </c>
      <c r="T20" s="270" t="str">
        <f t="shared" si="5"/>
        <v/>
      </c>
      <c r="U20" s="179" t="s">
        <v>0</v>
      </c>
      <c r="V20" s="142" t="str">
        <f t="shared" si="10"/>
        <v/>
      </c>
      <c r="W20" s="179" t="s">
        <v>0</v>
      </c>
      <c r="X20" s="142" t="str">
        <f t="shared" si="6"/>
        <v/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 t="str">
        <f t="shared" si="7"/>
        <v/>
      </c>
      <c r="D21" s="141" t="str">
        <f t="shared" si="0"/>
        <v/>
      </c>
      <c r="E21" s="194" t="str">
        <f t="shared" si="1"/>
        <v/>
      </c>
      <c r="F21" s="194" t="str">
        <f t="shared" si="12"/>
        <v/>
      </c>
      <c r="G21" s="195" t="str">
        <f t="shared" si="13"/>
        <v/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 t="str">
        <f>IF(G21="","",MAX(P$7:P20)+1)</f>
        <v/>
      </c>
      <c r="Q21" s="269" t="str">
        <f t="shared" si="3"/>
        <v/>
      </c>
      <c r="R21" s="269" t="str">
        <f t="shared" si="9"/>
        <v/>
      </c>
      <c r="S21" s="269" t="str">
        <f t="shared" si="4"/>
        <v/>
      </c>
      <c r="T21" s="270" t="str">
        <f t="shared" si="5"/>
        <v/>
      </c>
      <c r="U21" s="179" t="s">
        <v>0</v>
      </c>
      <c r="V21" s="142" t="str">
        <f t="shared" si="10"/>
        <v/>
      </c>
      <c r="W21" s="179" t="s">
        <v>0</v>
      </c>
      <c r="X21" s="142" t="str">
        <f t="shared" si="6"/>
        <v/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 t="str">
        <f t="shared" si="7"/>
        <v/>
      </c>
      <c r="D22" s="141" t="str">
        <f t="shared" si="0"/>
        <v/>
      </c>
      <c r="E22" s="194" t="str">
        <f t="shared" si="1"/>
        <v/>
      </c>
      <c r="F22" s="194" t="str">
        <f t="shared" si="12"/>
        <v/>
      </c>
      <c r="G22" s="195" t="str">
        <f t="shared" si="13"/>
        <v/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 t="str">
        <f>IF(G22="","",MAX(P$7:P21)+1)</f>
        <v/>
      </c>
      <c r="Q22" s="269" t="str">
        <f t="shared" si="3"/>
        <v/>
      </c>
      <c r="R22" s="269" t="str">
        <f t="shared" si="9"/>
        <v/>
      </c>
      <c r="S22" s="269" t="str">
        <f t="shared" si="4"/>
        <v/>
      </c>
      <c r="T22" s="270" t="str">
        <f t="shared" si="5"/>
        <v/>
      </c>
      <c r="U22" s="179" t="s">
        <v>0</v>
      </c>
      <c r="V22" s="142" t="str">
        <f t="shared" si="10"/>
        <v/>
      </c>
      <c r="W22" s="179" t="s">
        <v>0</v>
      </c>
      <c r="X22" s="142" t="str">
        <f t="shared" si="6"/>
        <v/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/>
      <c r="C10" s="95"/>
      <c r="D10" s="95"/>
      <c r="E10" s="95"/>
      <c r="F10" s="96"/>
      <c r="H10" s="40" t="str">
        <f>IF(C10="","",C10) &amp; IF(D10="",""," – " &amp; D10) &amp; IF(E10="",""," – " &amp; E10) &amp; IF(F10="",""," – " &amp; F10)</f>
        <v/>
      </c>
      <c r="J10" s="40" t="str">
        <f>IF(C10="","",C10) &amp; IF(D10="",""," – " &amp; D10) &amp; IF(E10="",""," – " &amp; E10)</f>
        <v/>
      </c>
      <c r="L10" s="40" t="str">
        <f>IF(C10="","",C10) &amp; IF(D10="",""," – " &amp; D10)</f>
        <v/>
      </c>
      <c r="N10" s="94"/>
      <c r="O10" s="95"/>
      <c r="P10" s="96"/>
    </row>
    <row r="11" spans="2:16" x14ac:dyDescent="0.25">
      <c r="B11" s="97"/>
      <c r="C11" s="98"/>
      <c r="D11" s="98"/>
      <c r="E11" s="98"/>
      <c r="F11" s="99"/>
      <c r="H11" s="41" t="str">
        <f t="shared" ref="H11:H74" si="0">IF(C11="","",C11) &amp; IF(D11="",""," – " &amp; D11) &amp; IF(E11="",""," – " &amp; E11) &amp; IF(F11="",""," – " &amp; F11)</f>
        <v/>
      </c>
      <c r="J11" s="41" t="str">
        <f t="shared" ref="J11:J74" si="1">IF(C11="","",C11) &amp; IF(D11="",""," – " &amp; D11) &amp; IF(E11="",""," – " &amp; E11)</f>
        <v/>
      </c>
      <c r="L11" s="41" t="str">
        <f t="shared" ref="L11:L74" si="2">IF(C11="","",C11) &amp; IF(D11="",""," – " &amp; D11)</f>
        <v/>
      </c>
      <c r="N11" s="97"/>
      <c r="O11" s="98"/>
      <c r="P11" s="99"/>
    </row>
    <row r="12" spans="2:16" x14ac:dyDescent="0.25">
      <c r="B12" s="97"/>
      <c r="C12" s="98"/>
      <c r="D12" s="98"/>
      <c r="E12" s="98"/>
      <c r="F12" s="99"/>
      <c r="H12" s="41" t="str">
        <f t="shared" si="0"/>
        <v/>
      </c>
      <c r="J12" s="41" t="str">
        <f t="shared" si="1"/>
        <v/>
      </c>
      <c r="L12" s="41" t="str">
        <f t="shared" si="2"/>
        <v/>
      </c>
      <c r="N12" s="97"/>
      <c r="O12" s="98"/>
      <c r="P12" s="99"/>
    </row>
    <row r="13" spans="2:16" x14ac:dyDescent="0.25">
      <c r="B13" s="97"/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/>
      <c r="O13" s="98"/>
      <c r="P13" s="99"/>
    </row>
    <row r="14" spans="2:16" x14ac:dyDescent="0.25">
      <c r="B14" s="97"/>
      <c r="C14" s="98"/>
      <c r="D14" s="98"/>
      <c r="E14" s="98"/>
      <c r="F14" s="99"/>
      <c r="H14" s="41" t="str">
        <f t="shared" si="0"/>
        <v/>
      </c>
      <c r="J14" s="41" t="str">
        <f t="shared" si="1"/>
        <v/>
      </c>
      <c r="L14" s="41" t="str">
        <f t="shared" si="2"/>
        <v/>
      </c>
      <c r="N14" s="97"/>
      <c r="O14" s="98"/>
      <c r="P14" s="99"/>
    </row>
    <row r="15" spans="2:16" x14ac:dyDescent="0.25">
      <c r="B15" s="97"/>
      <c r="C15" s="98"/>
      <c r="D15" s="98"/>
      <c r="E15" s="98"/>
      <c r="F15" s="99"/>
      <c r="H15" s="41" t="str">
        <f t="shared" si="0"/>
        <v/>
      </c>
      <c r="J15" s="41" t="str">
        <f t="shared" si="1"/>
        <v/>
      </c>
      <c r="L15" s="41" t="str">
        <f t="shared" si="2"/>
        <v/>
      </c>
      <c r="N15" s="97"/>
      <c r="O15" s="98"/>
      <c r="P15" s="99"/>
    </row>
    <row r="16" spans="2:16" x14ac:dyDescent="0.25">
      <c r="B16" s="97"/>
      <c r="C16" s="98"/>
      <c r="D16" s="98"/>
      <c r="E16" s="98"/>
      <c r="F16" s="99"/>
      <c r="H16" s="41" t="str">
        <f t="shared" si="0"/>
        <v/>
      </c>
      <c r="J16" s="41" t="str">
        <f t="shared" si="1"/>
        <v/>
      </c>
      <c r="L16" s="41" t="str">
        <f t="shared" si="2"/>
        <v/>
      </c>
      <c r="N16" s="97"/>
      <c r="O16" s="98"/>
      <c r="P16" s="99"/>
    </row>
    <row r="17" spans="2:16" x14ac:dyDescent="0.25">
      <c r="B17" s="97"/>
      <c r="C17" s="98"/>
      <c r="D17" s="98"/>
      <c r="E17" s="98"/>
      <c r="F17" s="99"/>
      <c r="H17" s="41" t="str">
        <f t="shared" si="0"/>
        <v/>
      </c>
      <c r="J17" s="41" t="str">
        <f t="shared" si="1"/>
        <v/>
      </c>
      <c r="L17" s="41" t="str">
        <f t="shared" si="2"/>
        <v/>
      </c>
      <c r="N17" s="97"/>
      <c r="O17" s="98"/>
      <c r="P17" s="99"/>
    </row>
    <row r="18" spans="2:16" x14ac:dyDescent="0.25">
      <c r="B18" s="97"/>
      <c r="C18" s="98"/>
      <c r="D18" s="98"/>
      <c r="E18" s="98"/>
      <c r="F18" s="99"/>
      <c r="H18" s="41" t="str">
        <f t="shared" si="0"/>
        <v/>
      </c>
      <c r="J18" s="41" t="str">
        <f t="shared" si="1"/>
        <v/>
      </c>
      <c r="L18" s="41" t="str">
        <f t="shared" si="2"/>
        <v/>
      </c>
      <c r="N18" s="97"/>
      <c r="O18" s="103"/>
      <c r="P18" s="99"/>
    </row>
    <row r="19" spans="2:16" x14ac:dyDescent="0.25">
      <c r="B19" s="97"/>
      <c r="C19" s="98"/>
      <c r="D19" s="98"/>
      <c r="E19" s="98"/>
      <c r="F19" s="99"/>
      <c r="H19" s="41" t="str">
        <f t="shared" si="0"/>
        <v/>
      </c>
      <c r="J19" s="41" t="str">
        <f t="shared" si="1"/>
        <v/>
      </c>
      <c r="L19" s="41" t="str">
        <f t="shared" si="2"/>
        <v/>
      </c>
      <c r="N19" s="97"/>
      <c r="O19" s="98"/>
      <c r="P19" s="99"/>
    </row>
    <row r="20" spans="2:16" x14ac:dyDescent="0.25">
      <c r="B20" s="97"/>
      <c r="C20" s="98"/>
      <c r="D20" s="98"/>
      <c r="E20" s="98"/>
      <c r="F20" s="99"/>
      <c r="H20" s="41" t="str">
        <f t="shared" si="0"/>
        <v/>
      </c>
      <c r="J20" s="41" t="str">
        <f t="shared" si="1"/>
        <v/>
      </c>
      <c r="L20" s="41" t="str">
        <f t="shared" si="2"/>
        <v/>
      </c>
      <c r="N20" s="97"/>
      <c r="O20" s="98"/>
      <c r="P20" s="99"/>
    </row>
    <row r="21" spans="2:16" x14ac:dyDescent="0.25">
      <c r="B21" s="97"/>
      <c r="C21" s="98"/>
      <c r="D21" s="98"/>
      <c r="E21" s="98"/>
      <c r="F21" s="99"/>
      <c r="H21" s="41" t="str">
        <f t="shared" si="0"/>
        <v/>
      </c>
      <c r="J21" s="41" t="str">
        <f t="shared" si="1"/>
        <v/>
      </c>
      <c r="L21" s="41" t="str">
        <f t="shared" si="2"/>
        <v/>
      </c>
      <c r="N21" s="97"/>
      <c r="O21" s="98"/>
      <c r="P21" s="99"/>
    </row>
    <row r="22" spans="2:16" x14ac:dyDescent="0.25">
      <c r="B22" s="97"/>
      <c r="C22" s="98"/>
      <c r="D22" s="98"/>
      <c r="E22" s="98"/>
      <c r="F22" s="99"/>
      <c r="H22" s="41" t="str">
        <f t="shared" si="0"/>
        <v/>
      </c>
      <c r="J22" s="41" t="str">
        <f t="shared" si="1"/>
        <v/>
      </c>
      <c r="L22" s="41" t="str">
        <f t="shared" si="2"/>
        <v/>
      </c>
      <c r="N22" s="97"/>
      <c r="O22" s="98"/>
      <c r="P22" s="99"/>
    </row>
    <row r="23" spans="2:16" x14ac:dyDescent="0.25">
      <c r="B23" s="97"/>
      <c r="C23" s="98"/>
      <c r="D23" s="98"/>
      <c r="E23" s="98"/>
      <c r="F23" s="99"/>
      <c r="H23" s="41" t="str">
        <f t="shared" si="0"/>
        <v/>
      </c>
      <c r="J23" s="41" t="str">
        <f t="shared" si="1"/>
        <v/>
      </c>
      <c r="L23" s="41" t="str">
        <f t="shared" si="2"/>
        <v/>
      </c>
      <c r="N23" s="97"/>
      <c r="O23" s="98"/>
      <c r="P23" s="99"/>
    </row>
    <row r="24" spans="2:16" x14ac:dyDescent="0.25">
      <c r="B24" s="97"/>
      <c r="C24" s="98"/>
      <c r="D24" s="98"/>
      <c r="E24" s="98"/>
      <c r="F24" s="99"/>
      <c r="H24" s="41" t="str">
        <f t="shared" si="0"/>
        <v/>
      </c>
      <c r="J24" s="41" t="str">
        <f t="shared" si="1"/>
        <v/>
      </c>
      <c r="L24" s="41" t="str">
        <f t="shared" si="2"/>
        <v/>
      </c>
      <c r="N24" s="97"/>
      <c r="O24" s="98"/>
      <c r="P24" s="99"/>
    </row>
    <row r="25" spans="2:16" x14ac:dyDescent="0.25">
      <c r="B25" s="97"/>
      <c r="C25" s="98"/>
      <c r="D25" s="98"/>
      <c r="E25" s="98"/>
      <c r="F25" s="99"/>
      <c r="H25" s="41" t="str">
        <f t="shared" si="0"/>
        <v/>
      </c>
      <c r="J25" s="41" t="str">
        <f t="shared" si="1"/>
        <v/>
      </c>
      <c r="L25" s="41" t="str">
        <f t="shared" si="2"/>
        <v/>
      </c>
      <c r="N25" s="97"/>
      <c r="O25" s="98"/>
      <c r="P25" s="99"/>
    </row>
    <row r="26" spans="2:16" x14ac:dyDescent="0.25">
      <c r="B26" s="97"/>
      <c r="C26" s="98"/>
      <c r="D26" s="98"/>
      <c r="E26" s="98"/>
      <c r="F26" s="99"/>
      <c r="H26" s="41" t="str">
        <f t="shared" si="0"/>
        <v/>
      </c>
      <c r="J26" s="41" t="str">
        <f t="shared" si="1"/>
        <v/>
      </c>
      <c r="L26" s="41" t="str">
        <f t="shared" si="2"/>
        <v/>
      </c>
      <c r="N26" s="97"/>
      <c r="O26" s="98"/>
      <c r="P26" s="99"/>
    </row>
    <row r="27" spans="2:16" x14ac:dyDescent="0.25">
      <c r="B27" s="97"/>
      <c r="C27" s="98"/>
      <c r="D27" s="98"/>
      <c r="E27" s="98"/>
      <c r="F27" s="99"/>
      <c r="H27" s="41" t="str">
        <f t="shared" si="0"/>
        <v/>
      </c>
      <c r="J27" s="41" t="str">
        <f t="shared" si="1"/>
        <v/>
      </c>
      <c r="L27" s="41" t="str">
        <f t="shared" si="2"/>
        <v/>
      </c>
      <c r="N27" s="97"/>
      <c r="O27" s="98"/>
      <c r="P27" s="99"/>
    </row>
    <row r="28" spans="2:16" x14ac:dyDescent="0.25">
      <c r="B28" s="97"/>
      <c r="C28" s="98"/>
      <c r="D28" s="98"/>
      <c r="E28" s="98"/>
      <c r="F28" s="99"/>
      <c r="H28" s="41" t="str">
        <f t="shared" si="0"/>
        <v/>
      </c>
      <c r="J28" s="41" t="str">
        <f t="shared" si="1"/>
        <v/>
      </c>
      <c r="L28" s="41" t="str">
        <f t="shared" si="2"/>
        <v/>
      </c>
      <c r="N28" s="97"/>
      <c r="O28" s="98"/>
      <c r="P28" s="99"/>
    </row>
    <row r="29" spans="2:16" x14ac:dyDescent="0.25">
      <c r="B29" s="97"/>
      <c r="C29" s="98"/>
      <c r="D29" s="98"/>
      <c r="E29" s="98"/>
      <c r="F29" s="99"/>
      <c r="H29" s="41" t="str">
        <f t="shared" si="0"/>
        <v/>
      </c>
      <c r="J29" s="41" t="str">
        <f t="shared" si="1"/>
        <v/>
      </c>
      <c r="L29" s="41" t="str">
        <f t="shared" si="2"/>
        <v/>
      </c>
      <c r="N29" s="97"/>
      <c r="O29" s="98"/>
      <c r="P29" s="99"/>
    </row>
    <row r="30" spans="2:16" x14ac:dyDescent="0.25">
      <c r="B30" s="97"/>
      <c r="C30" s="98"/>
      <c r="D30" s="98"/>
      <c r="E30" s="98"/>
      <c r="F30" s="99"/>
      <c r="H30" s="41" t="str">
        <f t="shared" si="0"/>
        <v/>
      </c>
      <c r="J30" s="41" t="str">
        <f t="shared" si="1"/>
        <v/>
      </c>
      <c r="L30" s="41" t="str">
        <f t="shared" si="2"/>
        <v/>
      </c>
      <c r="N30" s="97"/>
      <c r="O30" s="98"/>
      <c r="P30" s="99"/>
    </row>
    <row r="31" spans="2:16" x14ac:dyDescent="0.25">
      <c r="B31" s="97"/>
      <c r="C31" s="98"/>
      <c r="D31" s="98"/>
      <c r="E31" s="98"/>
      <c r="F31" s="99"/>
      <c r="H31" s="41" t="str">
        <f t="shared" si="0"/>
        <v/>
      </c>
      <c r="J31" s="41" t="str">
        <f t="shared" si="1"/>
        <v/>
      </c>
      <c r="L31" s="41" t="str">
        <f t="shared" si="2"/>
        <v/>
      </c>
      <c r="N31" s="97"/>
      <c r="O31" s="98"/>
      <c r="P31" s="99"/>
    </row>
    <row r="32" spans="2:16" x14ac:dyDescent="0.25">
      <c r="B32" s="97"/>
      <c r="C32" s="98"/>
      <c r="D32" s="98"/>
      <c r="E32" s="98"/>
      <c r="F32" s="99"/>
      <c r="H32" s="41" t="str">
        <f t="shared" si="0"/>
        <v/>
      </c>
      <c r="J32" s="41" t="str">
        <f t="shared" si="1"/>
        <v/>
      </c>
      <c r="L32" s="41" t="str">
        <f t="shared" si="2"/>
        <v/>
      </c>
      <c r="N32" s="97"/>
      <c r="O32" s="98"/>
      <c r="P32" s="99"/>
    </row>
    <row r="33" spans="2:16" x14ac:dyDescent="0.25">
      <c r="B33" s="97"/>
      <c r="C33" s="98"/>
      <c r="D33" s="98"/>
      <c r="E33" s="98"/>
      <c r="F33" s="99"/>
      <c r="H33" s="41" t="str">
        <f t="shared" si="0"/>
        <v/>
      </c>
      <c r="J33" s="41" t="str">
        <f t="shared" si="1"/>
        <v/>
      </c>
      <c r="L33" s="41" t="str">
        <f t="shared" si="2"/>
        <v/>
      </c>
      <c r="N33" s="97"/>
      <c r="O33" s="98"/>
      <c r="P33" s="99"/>
    </row>
    <row r="34" spans="2:16" x14ac:dyDescent="0.25">
      <c r="B34" s="97"/>
      <c r="C34" s="98"/>
      <c r="D34" s="98"/>
      <c r="E34" s="98"/>
      <c r="F34" s="99"/>
      <c r="H34" s="41" t="str">
        <f t="shared" si="0"/>
        <v/>
      </c>
      <c r="J34" s="41" t="str">
        <f t="shared" si="1"/>
        <v/>
      </c>
      <c r="L34" s="41" t="str">
        <f t="shared" si="2"/>
        <v/>
      </c>
      <c r="N34" s="97"/>
      <c r="O34" s="98"/>
      <c r="P34" s="99"/>
    </row>
    <row r="35" spans="2:16" x14ac:dyDescent="0.25">
      <c r="B35" s="97"/>
      <c r="C35" s="98"/>
      <c r="D35" s="98"/>
      <c r="E35" s="98"/>
      <c r="F35" s="99"/>
      <c r="H35" s="41" t="str">
        <f t="shared" si="0"/>
        <v/>
      </c>
      <c r="J35" s="41" t="str">
        <f t="shared" si="1"/>
        <v/>
      </c>
      <c r="L35" s="41" t="str">
        <f t="shared" si="2"/>
        <v/>
      </c>
      <c r="N35" s="97"/>
      <c r="O35" s="98"/>
      <c r="P35" s="99"/>
    </row>
    <row r="36" spans="2:16" x14ac:dyDescent="0.25">
      <c r="B36" s="97"/>
      <c r="C36" s="98"/>
      <c r="D36" s="98"/>
      <c r="E36" s="98"/>
      <c r="F36" s="99"/>
      <c r="H36" s="41" t="str">
        <f t="shared" si="0"/>
        <v/>
      </c>
      <c r="J36" s="41" t="str">
        <f t="shared" si="1"/>
        <v/>
      </c>
      <c r="L36" s="41" t="str">
        <f t="shared" si="2"/>
        <v/>
      </c>
      <c r="N36" s="97"/>
      <c r="O36" s="98"/>
      <c r="P36" s="99"/>
    </row>
    <row r="37" spans="2:16" x14ac:dyDescent="0.25">
      <c r="B37" s="97"/>
      <c r="C37" s="98"/>
      <c r="D37" s="98"/>
      <c r="E37" s="98"/>
      <c r="F37" s="99"/>
      <c r="H37" s="41" t="str">
        <f t="shared" si="0"/>
        <v/>
      </c>
      <c r="J37" s="41" t="str">
        <f t="shared" si="1"/>
        <v/>
      </c>
      <c r="L37" s="41" t="str">
        <f t="shared" si="2"/>
        <v/>
      </c>
      <c r="N37" s="97"/>
      <c r="O37" s="98"/>
      <c r="P37" s="99"/>
    </row>
    <row r="38" spans="2:16" x14ac:dyDescent="0.25">
      <c r="B38" s="97"/>
      <c r="C38" s="98"/>
      <c r="D38" s="98"/>
      <c r="E38" s="98"/>
      <c r="F38" s="99"/>
      <c r="H38" s="41" t="str">
        <f t="shared" si="0"/>
        <v/>
      </c>
      <c r="J38" s="41" t="str">
        <f t="shared" si="1"/>
        <v/>
      </c>
      <c r="L38" s="41" t="str">
        <f t="shared" si="2"/>
        <v/>
      </c>
      <c r="N38" s="97"/>
      <c r="O38" s="98"/>
      <c r="P38" s="99"/>
    </row>
    <row r="39" spans="2:16" x14ac:dyDescent="0.25">
      <c r="B39" s="97"/>
      <c r="C39" s="98"/>
      <c r="D39" s="98"/>
      <c r="E39" s="98"/>
      <c r="F39" s="99"/>
      <c r="H39" s="41" t="str">
        <f t="shared" si="0"/>
        <v/>
      </c>
      <c r="J39" s="41" t="str">
        <f t="shared" si="1"/>
        <v/>
      </c>
      <c r="L39" s="41" t="str">
        <f t="shared" si="2"/>
        <v/>
      </c>
      <c r="N39" s="97"/>
      <c r="O39" s="98"/>
      <c r="P39" s="99"/>
    </row>
    <row r="40" spans="2:16" x14ac:dyDescent="0.25">
      <c r="B40" s="97"/>
      <c r="C40" s="98"/>
      <c r="D40" s="98"/>
      <c r="E40" s="98"/>
      <c r="F40" s="99"/>
      <c r="H40" s="41" t="str">
        <f t="shared" si="0"/>
        <v/>
      </c>
      <c r="J40" s="41" t="str">
        <f t="shared" si="1"/>
        <v/>
      </c>
      <c r="L40" s="41" t="str">
        <f t="shared" si="2"/>
        <v/>
      </c>
      <c r="N40" s="97"/>
      <c r="O40" s="98"/>
      <c r="P40" s="99"/>
    </row>
    <row r="41" spans="2:16" x14ac:dyDescent="0.25">
      <c r="B41" s="97"/>
      <c r="C41" s="98"/>
      <c r="D41" s="98"/>
      <c r="E41" s="98"/>
      <c r="F41" s="99"/>
      <c r="H41" s="41" t="str">
        <f t="shared" si="0"/>
        <v/>
      </c>
      <c r="J41" s="41" t="str">
        <f t="shared" si="1"/>
        <v/>
      </c>
      <c r="L41" s="41" t="str">
        <f t="shared" si="2"/>
        <v/>
      </c>
      <c r="N41" s="97"/>
      <c r="O41" s="98"/>
      <c r="P41" s="99"/>
    </row>
    <row r="42" spans="2:16" x14ac:dyDescent="0.25">
      <c r="B42" s="97"/>
      <c r="C42" s="98"/>
      <c r="D42" s="98"/>
      <c r="E42" s="98"/>
      <c r="F42" s="99"/>
      <c r="H42" s="41" t="str">
        <f t="shared" si="0"/>
        <v/>
      </c>
      <c r="J42" s="41" t="str">
        <f t="shared" si="1"/>
        <v/>
      </c>
      <c r="L42" s="41" t="str">
        <f t="shared" si="2"/>
        <v/>
      </c>
      <c r="N42" s="97"/>
      <c r="O42" s="98"/>
      <c r="P42" s="99"/>
    </row>
    <row r="43" spans="2:16" x14ac:dyDescent="0.25">
      <c r="B43" s="97"/>
      <c r="C43" s="98"/>
      <c r="D43" s="98"/>
      <c r="E43" s="98"/>
      <c r="F43" s="99"/>
      <c r="H43" s="41" t="str">
        <f t="shared" si="0"/>
        <v/>
      </c>
      <c r="J43" s="41" t="str">
        <f t="shared" si="1"/>
        <v/>
      </c>
      <c r="L43" s="41" t="str">
        <f t="shared" si="2"/>
        <v/>
      </c>
      <c r="N43" s="97"/>
      <c r="O43" s="98"/>
      <c r="P43" s="99"/>
    </row>
    <row r="44" spans="2:16" x14ac:dyDescent="0.25">
      <c r="B44" s="97"/>
      <c r="C44" s="98"/>
      <c r="D44" s="98"/>
      <c r="E44" s="98"/>
      <c r="F44" s="99"/>
      <c r="H44" s="41" t="str">
        <f t="shared" si="0"/>
        <v/>
      </c>
      <c r="J44" s="41" t="str">
        <f t="shared" si="1"/>
        <v/>
      </c>
      <c r="L44" s="41" t="str">
        <f t="shared" si="2"/>
        <v/>
      </c>
      <c r="N44" s="97"/>
      <c r="O44" s="98"/>
      <c r="P44" s="99"/>
    </row>
    <row r="45" spans="2:16" x14ac:dyDescent="0.25">
      <c r="B45" s="97"/>
      <c r="C45" s="98"/>
      <c r="D45" s="98"/>
      <c r="E45" s="98"/>
      <c r="F45" s="99"/>
      <c r="H45" s="41" t="str">
        <f t="shared" si="0"/>
        <v/>
      </c>
      <c r="J45" s="41" t="str">
        <f t="shared" si="1"/>
        <v/>
      </c>
      <c r="L45" s="41" t="str">
        <f t="shared" si="2"/>
        <v/>
      </c>
      <c r="N45" s="97"/>
      <c r="O45" s="98"/>
      <c r="P45" s="99"/>
    </row>
    <row r="46" spans="2:16" x14ac:dyDescent="0.25">
      <c r="B46" s="97"/>
      <c r="C46" s="98"/>
      <c r="D46" s="98"/>
      <c r="E46" s="98"/>
      <c r="F46" s="99"/>
      <c r="H46" s="41" t="str">
        <f t="shared" si="0"/>
        <v/>
      </c>
      <c r="J46" s="41" t="str">
        <f t="shared" si="1"/>
        <v/>
      </c>
      <c r="L46" s="41" t="str">
        <f t="shared" si="2"/>
        <v/>
      </c>
      <c r="N46" s="97"/>
      <c r="O46" s="98"/>
      <c r="P46" s="99"/>
    </row>
    <row r="47" spans="2:16" x14ac:dyDescent="0.25">
      <c r="B47" s="97"/>
      <c r="C47" s="98"/>
      <c r="D47" s="98"/>
      <c r="E47" s="98"/>
      <c r="F47" s="99"/>
      <c r="H47" s="41" t="str">
        <f t="shared" si="0"/>
        <v/>
      </c>
      <c r="J47" s="41" t="str">
        <f t="shared" si="1"/>
        <v/>
      </c>
      <c r="L47" s="41" t="str">
        <f t="shared" si="2"/>
        <v/>
      </c>
      <c r="N47" s="97"/>
      <c r="O47" s="98"/>
      <c r="P47" s="99"/>
    </row>
    <row r="48" spans="2:16" x14ac:dyDescent="0.25">
      <c r="B48" s="97"/>
      <c r="C48" s="98"/>
      <c r="D48" s="98"/>
      <c r="E48" s="98"/>
      <c r="F48" s="99"/>
      <c r="H48" s="41" t="str">
        <f t="shared" si="0"/>
        <v/>
      </c>
      <c r="J48" s="41" t="str">
        <f t="shared" si="1"/>
        <v/>
      </c>
      <c r="L48" s="41" t="str">
        <f t="shared" si="2"/>
        <v/>
      </c>
      <c r="N48" s="97"/>
      <c r="O48" s="98"/>
      <c r="P48" s="99"/>
    </row>
    <row r="49" spans="2:16" x14ac:dyDescent="0.25">
      <c r="B49" s="97"/>
      <c r="C49" s="98"/>
      <c r="D49" s="98"/>
      <c r="E49" s="98"/>
      <c r="F49" s="99"/>
      <c r="H49" s="41" t="str">
        <f t="shared" si="0"/>
        <v/>
      </c>
      <c r="J49" s="41" t="str">
        <f t="shared" si="1"/>
        <v/>
      </c>
      <c r="L49" s="41" t="str">
        <f t="shared" si="2"/>
        <v/>
      </c>
      <c r="N49" s="97"/>
      <c r="O49" s="98"/>
      <c r="P49" s="99"/>
    </row>
    <row r="50" spans="2:16" x14ac:dyDescent="0.25">
      <c r="B50" s="97"/>
      <c r="C50" s="98"/>
      <c r="D50" s="98"/>
      <c r="E50" s="98"/>
      <c r="F50" s="99"/>
      <c r="H50" s="41" t="str">
        <f t="shared" si="0"/>
        <v/>
      </c>
      <c r="J50" s="41" t="str">
        <f t="shared" si="1"/>
        <v/>
      </c>
      <c r="L50" s="41" t="str">
        <f t="shared" si="2"/>
        <v/>
      </c>
      <c r="N50" s="97"/>
      <c r="O50" s="98"/>
      <c r="P50" s="99"/>
    </row>
    <row r="51" spans="2:16" x14ac:dyDescent="0.25">
      <c r="B51" s="97"/>
      <c r="C51" s="98"/>
      <c r="D51" s="98"/>
      <c r="E51" s="98"/>
      <c r="F51" s="99"/>
      <c r="H51" s="41" t="str">
        <f t="shared" si="0"/>
        <v/>
      </c>
      <c r="J51" s="41" t="str">
        <f t="shared" si="1"/>
        <v/>
      </c>
      <c r="L51" s="41" t="str">
        <f t="shared" si="2"/>
        <v/>
      </c>
      <c r="N51" s="97"/>
      <c r="O51" s="98"/>
      <c r="P51" s="99"/>
    </row>
    <row r="52" spans="2:16" x14ac:dyDescent="0.25">
      <c r="B52" s="97"/>
      <c r="C52" s="98"/>
      <c r="D52" s="98"/>
      <c r="E52" s="98"/>
      <c r="F52" s="99"/>
      <c r="H52" s="41" t="str">
        <f t="shared" si="0"/>
        <v/>
      </c>
      <c r="J52" s="41" t="str">
        <f t="shared" si="1"/>
        <v/>
      </c>
      <c r="L52" s="41" t="str">
        <f t="shared" si="2"/>
        <v/>
      </c>
      <c r="N52" s="97"/>
      <c r="O52" s="98"/>
      <c r="P52" s="99"/>
    </row>
    <row r="53" spans="2:16" x14ac:dyDescent="0.25">
      <c r="B53" s="97"/>
      <c r="C53" s="98"/>
      <c r="D53" s="98"/>
      <c r="E53" s="98"/>
      <c r="F53" s="99"/>
      <c r="H53" s="41" t="str">
        <f t="shared" si="0"/>
        <v/>
      </c>
      <c r="J53" s="41" t="str">
        <f t="shared" si="1"/>
        <v/>
      </c>
      <c r="L53" s="41" t="str">
        <f t="shared" si="2"/>
        <v/>
      </c>
      <c r="N53" s="97"/>
      <c r="O53" s="98"/>
      <c r="P53" s="99"/>
    </row>
    <row r="54" spans="2:16" x14ac:dyDescent="0.25">
      <c r="B54" s="97"/>
      <c r="C54" s="98"/>
      <c r="D54" s="98"/>
      <c r="E54" s="98"/>
      <c r="F54" s="99"/>
      <c r="H54" s="41" t="str">
        <f t="shared" si="0"/>
        <v/>
      </c>
      <c r="J54" s="41" t="str">
        <f t="shared" si="1"/>
        <v/>
      </c>
      <c r="L54" s="41" t="str">
        <f t="shared" si="2"/>
        <v/>
      </c>
      <c r="N54" s="97"/>
      <c r="O54" s="98"/>
      <c r="P54" s="99"/>
    </row>
    <row r="55" spans="2:16" x14ac:dyDescent="0.25">
      <c r="B55" s="97"/>
      <c r="C55" s="98"/>
      <c r="D55" s="98"/>
      <c r="E55" s="98"/>
      <c r="F55" s="99"/>
      <c r="H55" s="41" t="str">
        <f t="shared" si="0"/>
        <v/>
      </c>
      <c r="J55" s="41" t="str">
        <f t="shared" si="1"/>
        <v/>
      </c>
      <c r="L55" s="41" t="str">
        <f t="shared" si="2"/>
        <v/>
      </c>
      <c r="N55" s="97"/>
      <c r="O55" s="98"/>
      <c r="P55" s="99"/>
    </row>
    <row r="56" spans="2:16" x14ac:dyDescent="0.25">
      <c r="B56" s="97"/>
      <c r="C56" s="98"/>
      <c r="D56" s="98"/>
      <c r="E56" s="98"/>
      <c r="F56" s="99"/>
      <c r="H56" s="41" t="str">
        <f t="shared" si="0"/>
        <v/>
      </c>
      <c r="J56" s="41" t="str">
        <f t="shared" si="1"/>
        <v/>
      </c>
      <c r="L56" s="41" t="str">
        <f t="shared" si="2"/>
        <v/>
      </c>
      <c r="N56" s="97"/>
      <c r="O56" s="98"/>
      <c r="P56" s="99"/>
    </row>
    <row r="57" spans="2:16" x14ac:dyDescent="0.25">
      <c r="B57" s="97"/>
      <c r="C57" s="98"/>
      <c r="D57" s="98"/>
      <c r="E57" s="98"/>
      <c r="F57" s="99"/>
      <c r="H57" s="41" t="str">
        <f t="shared" si="0"/>
        <v/>
      </c>
      <c r="J57" s="41" t="str">
        <f t="shared" si="1"/>
        <v/>
      </c>
      <c r="L57" s="41" t="str">
        <f t="shared" si="2"/>
        <v/>
      </c>
      <c r="N57" s="97"/>
      <c r="O57" s="98"/>
      <c r="P57" s="99"/>
    </row>
    <row r="58" spans="2:16" x14ac:dyDescent="0.25">
      <c r="B58" s="97"/>
      <c r="C58" s="98"/>
      <c r="D58" s="98"/>
      <c r="E58" s="98"/>
      <c r="F58" s="99"/>
      <c r="H58" s="41" t="str">
        <f t="shared" si="0"/>
        <v/>
      </c>
      <c r="J58" s="41" t="str">
        <f t="shared" si="1"/>
        <v/>
      </c>
      <c r="L58" s="41" t="str">
        <f t="shared" si="2"/>
        <v/>
      </c>
      <c r="N58" s="97"/>
      <c r="O58" s="98"/>
      <c r="P58" s="99"/>
    </row>
    <row r="59" spans="2:16" x14ac:dyDescent="0.25">
      <c r="B59" s="97"/>
      <c r="C59" s="98"/>
      <c r="D59" s="98"/>
      <c r="E59" s="98"/>
      <c r="F59" s="99"/>
      <c r="H59" s="41" t="str">
        <f t="shared" si="0"/>
        <v/>
      </c>
      <c r="J59" s="41" t="str">
        <f t="shared" si="1"/>
        <v/>
      </c>
      <c r="L59" s="41" t="str">
        <f t="shared" si="2"/>
        <v/>
      </c>
      <c r="N59" s="97"/>
      <c r="O59" s="98"/>
      <c r="P59" s="99"/>
    </row>
    <row r="60" spans="2:16" x14ac:dyDescent="0.25">
      <c r="B60" s="97"/>
      <c r="C60" s="98"/>
      <c r="D60" s="98"/>
      <c r="E60" s="98"/>
      <c r="F60" s="99"/>
      <c r="H60" s="41" t="str">
        <f t="shared" si="0"/>
        <v/>
      </c>
      <c r="J60" s="41" t="str">
        <f t="shared" si="1"/>
        <v/>
      </c>
      <c r="L60" s="41" t="str">
        <f t="shared" si="2"/>
        <v/>
      </c>
      <c r="N60" s="97"/>
      <c r="O60" s="98"/>
      <c r="P60" s="99"/>
    </row>
    <row r="61" spans="2:16" x14ac:dyDescent="0.25">
      <c r="B61" s="97"/>
      <c r="C61" s="98"/>
      <c r="D61" s="98"/>
      <c r="E61" s="98"/>
      <c r="F61" s="99"/>
      <c r="H61" s="41" t="str">
        <f t="shared" si="0"/>
        <v/>
      </c>
      <c r="J61" s="41" t="str">
        <f t="shared" si="1"/>
        <v/>
      </c>
      <c r="L61" s="41" t="str">
        <f t="shared" si="2"/>
        <v/>
      </c>
      <c r="N61" s="97"/>
      <c r="O61" s="98"/>
      <c r="P61" s="99"/>
    </row>
    <row r="62" spans="2:16" x14ac:dyDescent="0.25">
      <c r="B62" s="97"/>
      <c r="C62" s="98"/>
      <c r="D62" s="98"/>
      <c r="E62" s="98"/>
      <c r="F62" s="99"/>
      <c r="H62" s="41" t="str">
        <f t="shared" si="0"/>
        <v/>
      </c>
      <c r="J62" s="41" t="str">
        <f t="shared" si="1"/>
        <v/>
      </c>
      <c r="L62" s="41" t="str">
        <f t="shared" si="2"/>
        <v/>
      </c>
      <c r="N62" s="97"/>
      <c r="O62" s="98"/>
      <c r="P62" s="99"/>
    </row>
    <row r="63" spans="2:16" x14ac:dyDescent="0.25">
      <c r="B63" s="97"/>
      <c r="C63" s="98"/>
      <c r="D63" s="98"/>
      <c r="E63" s="98"/>
      <c r="F63" s="99"/>
      <c r="H63" s="41" t="str">
        <f t="shared" si="0"/>
        <v/>
      </c>
      <c r="J63" s="41" t="str">
        <f t="shared" si="1"/>
        <v/>
      </c>
      <c r="L63" s="41" t="str">
        <f t="shared" si="2"/>
        <v/>
      </c>
      <c r="N63" s="97"/>
      <c r="O63" s="98"/>
      <c r="P63" s="99"/>
    </row>
    <row r="64" spans="2:16" x14ac:dyDescent="0.25">
      <c r="B64" s="97"/>
      <c r="C64" s="98"/>
      <c r="D64" s="98"/>
      <c r="E64" s="98"/>
      <c r="F64" s="99"/>
      <c r="H64" s="41" t="str">
        <f t="shared" si="0"/>
        <v/>
      </c>
      <c r="J64" s="41" t="str">
        <f t="shared" si="1"/>
        <v/>
      </c>
      <c r="L64" s="41" t="str">
        <f t="shared" si="2"/>
        <v/>
      </c>
      <c r="N64" s="97"/>
      <c r="O64" s="98"/>
      <c r="P64" s="99"/>
    </row>
    <row r="65" spans="2:16" x14ac:dyDescent="0.25">
      <c r="B65" s="97"/>
      <c r="C65" s="98"/>
      <c r="D65" s="98"/>
      <c r="E65" s="98"/>
      <c r="F65" s="99"/>
      <c r="H65" s="41" t="str">
        <f t="shared" si="0"/>
        <v/>
      </c>
      <c r="J65" s="41" t="str">
        <f t="shared" si="1"/>
        <v/>
      </c>
      <c r="L65" s="41" t="str">
        <f t="shared" si="2"/>
        <v/>
      </c>
      <c r="N65" s="97"/>
      <c r="O65" s="98"/>
      <c r="P65" s="99"/>
    </row>
    <row r="66" spans="2:16" x14ac:dyDescent="0.25">
      <c r="B66" s="97"/>
      <c r="C66" s="98"/>
      <c r="D66" s="98"/>
      <c r="E66" s="98"/>
      <c r="F66" s="99"/>
      <c r="H66" s="41" t="str">
        <f t="shared" si="0"/>
        <v/>
      </c>
      <c r="J66" s="41" t="str">
        <f t="shared" si="1"/>
        <v/>
      </c>
      <c r="L66" s="41" t="str">
        <f t="shared" si="2"/>
        <v/>
      </c>
      <c r="N66" s="97"/>
      <c r="O66" s="98"/>
      <c r="P66" s="99"/>
    </row>
    <row r="67" spans="2:16" x14ac:dyDescent="0.25">
      <c r="B67" s="97"/>
      <c r="C67" s="98"/>
      <c r="D67" s="98"/>
      <c r="E67" s="98"/>
      <c r="F67" s="99"/>
      <c r="H67" s="41" t="str">
        <f t="shared" si="0"/>
        <v/>
      </c>
      <c r="J67" s="41" t="str">
        <f t="shared" si="1"/>
        <v/>
      </c>
      <c r="L67" s="41" t="str">
        <f t="shared" si="2"/>
        <v/>
      </c>
      <c r="N67" s="97"/>
      <c r="O67" s="98"/>
      <c r="P67" s="99"/>
    </row>
    <row r="68" spans="2:16" x14ac:dyDescent="0.25">
      <c r="B68" s="97"/>
      <c r="C68" s="98"/>
      <c r="D68" s="98"/>
      <c r="E68" s="98"/>
      <c r="F68" s="99"/>
      <c r="H68" s="41" t="str">
        <f t="shared" si="0"/>
        <v/>
      </c>
      <c r="J68" s="41" t="str">
        <f t="shared" si="1"/>
        <v/>
      </c>
      <c r="L68" s="41" t="str">
        <f t="shared" si="2"/>
        <v/>
      </c>
      <c r="N68" s="97"/>
      <c r="O68" s="98"/>
      <c r="P68" s="99"/>
    </row>
    <row r="69" spans="2:16" x14ac:dyDescent="0.25">
      <c r="B69" s="97"/>
      <c r="C69" s="98"/>
      <c r="D69" s="98"/>
      <c r="E69" s="98"/>
      <c r="F69" s="99"/>
      <c r="H69" s="41" t="str">
        <f t="shared" si="0"/>
        <v/>
      </c>
      <c r="J69" s="41" t="str">
        <f t="shared" si="1"/>
        <v/>
      </c>
      <c r="L69" s="41" t="str">
        <f t="shared" si="2"/>
        <v/>
      </c>
      <c r="N69" s="97"/>
      <c r="O69" s="98"/>
      <c r="P69" s="99"/>
    </row>
    <row r="70" spans="2:16" x14ac:dyDescent="0.25">
      <c r="B70" s="97"/>
      <c r="C70" s="98"/>
      <c r="D70" s="98"/>
      <c r="E70" s="98"/>
      <c r="F70" s="99"/>
      <c r="H70" s="41" t="str">
        <f t="shared" si="0"/>
        <v/>
      </c>
      <c r="J70" s="41" t="str">
        <f t="shared" si="1"/>
        <v/>
      </c>
      <c r="L70" s="41" t="str">
        <f t="shared" si="2"/>
        <v/>
      </c>
      <c r="N70" s="97"/>
      <c r="O70" s="98"/>
      <c r="P70" s="99"/>
    </row>
    <row r="71" spans="2:16" x14ac:dyDescent="0.25">
      <c r="B71" s="97"/>
      <c r="C71" s="98"/>
      <c r="D71" s="98"/>
      <c r="E71" s="98"/>
      <c r="F71" s="99"/>
      <c r="H71" s="41" t="str">
        <f t="shared" si="0"/>
        <v/>
      </c>
      <c r="J71" s="41" t="str">
        <f t="shared" si="1"/>
        <v/>
      </c>
      <c r="L71" s="41" t="str">
        <f t="shared" si="2"/>
        <v/>
      </c>
      <c r="N71" s="97"/>
      <c r="O71" s="98"/>
      <c r="P71" s="99"/>
    </row>
    <row r="72" spans="2:16" x14ac:dyDescent="0.25">
      <c r="B72" s="97"/>
      <c r="C72" s="98"/>
      <c r="D72" s="98"/>
      <c r="E72" s="98"/>
      <c r="F72" s="99"/>
      <c r="H72" s="41" t="str">
        <f t="shared" si="0"/>
        <v/>
      </c>
      <c r="J72" s="41" t="str">
        <f t="shared" si="1"/>
        <v/>
      </c>
      <c r="L72" s="41" t="str">
        <f t="shared" si="2"/>
        <v/>
      </c>
      <c r="N72" s="97"/>
      <c r="O72" s="98"/>
      <c r="P72" s="99"/>
    </row>
    <row r="73" spans="2:16" x14ac:dyDescent="0.25">
      <c r="B73" s="97"/>
      <c r="C73" s="98"/>
      <c r="D73" s="98"/>
      <c r="E73" s="98"/>
      <c r="F73" s="99"/>
      <c r="H73" s="41" t="str">
        <f t="shared" si="0"/>
        <v/>
      </c>
      <c r="J73" s="41" t="str">
        <f t="shared" si="1"/>
        <v/>
      </c>
      <c r="L73" s="41" t="str">
        <f t="shared" si="2"/>
        <v/>
      </c>
      <c r="N73" s="97"/>
      <c r="O73" s="98"/>
      <c r="P73" s="99"/>
    </row>
    <row r="74" spans="2:16" x14ac:dyDescent="0.25">
      <c r="B74" s="97"/>
      <c r="C74" s="98"/>
      <c r="D74" s="98"/>
      <c r="E74" s="98"/>
      <c r="F74" s="99"/>
      <c r="H74" s="41" t="str">
        <f t="shared" si="0"/>
        <v/>
      </c>
      <c r="J74" s="41" t="str">
        <f t="shared" si="1"/>
        <v/>
      </c>
      <c r="L74" s="41" t="str">
        <f t="shared" si="2"/>
        <v/>
      </c>
      <c r="N74" s="97"/>
      <c r="O74" s="98"/>
      <c r="P74" s="99"/>
    </row>
    <row r="75" spans="2:16" x14ac:dyDescent="0.25">
      <c r="B75" s="97"/>
      <c r="C75" s="98"/>
      <c r="D75" s="98"/>
      <c r="E75" s="98"/>
      <c r="F75" s="99"/>
      <c r="H75" s="41" t="str">
        <f t="shared" ref="H75:H138" si="3">IF(C75="","",C75) &amp; IF(D75="",""," – " &amp; D75) &amp; IF(E75="",""," – " &amp; E75) &amp; IF(F75="",""," – " &amp; F75)</f>
        <v/>
      </c>
      <c r="J75" s="41" t="str">
        <f t="shared" ref="J75:J138" si="4">IF(C75="","",C75) &amp; IF(D75="",""," – " &amp; D75) &amp; IF(E75="",""," – " &amp; E75)</f>
        <v/>
      </c>
      <c r="L75" s="41" t="str">
        <f t="shared" ref="L75:L138" si="5">IF(C75="","",C75) &amp; IF(D75="",""," – " &amp; D75)</f>
        <v/>
      </c>
      <c r="N75" s="97"/>
      <c r="O75" s="98"/>
      <c r="P75" s="99"/>
    </row>
    <row r="76" spans="2:16" x14ac:dyDescent="0.25">
      <c r="B76" s="97"/>
      <c r="C76" s="98"/>
      <c r="D76" s="98"/>
      <c r="E76" s="98"/>
      <c r="F76" s="99"/>
      <c r="H76" s="41" t="str">
        <f t="shared" si="3"/>
        <v/>
      </c>
      <c r="J76" s="41" t="str">
        <f t="shared" si="4"/>
        <v/>
      </c>
      <c r="L76" s="41" t="str">
        <f t="shared" si="5"/>
        <v/>
      </c>
      <c r="N76" s="97"/>
      <c r="O76" s="98"/>
      <c r="P76" s="99"/>
    </row>
    <row r="77" spans="2:16" x14ac:dyDescent="0.25">
      <c r="B77" s="97"/>
      <c r="C77" s="98"/>
      <c r="D77" s="98"/>
      <c r="E77" s="98"/>
      <c r="F77" s="99"/>
      <c r="H77" s="41" t="str">
        <f t="shared" si="3"/>
        <v/>
      </c>
      <c r="J77" s="41" t="str">
        <f t="shared" si="4"/>
        <v/>
      </c>
      <c r="L77" s="41" t="str">
        <f t="shared" si="5"/>
        <v/>
      </c>
      <c r="N77" s="97"/>
      <c r="O77" s="98"/>
      <c r="P77" s="99"/>
    </row>
    <row r="78" spans="2:16" x14ac:dyDescent="0.25">
      <c r="B78" s="97"/>
      <c r="C78" s="98"/>
      <c r="D78" s="98"/>
      <c r="E78" s="98"/>
      <c r="F78" s="99"/>
      <c r="H78" s="41" t="str">
        <f t="shared" si="3"/>
        <v/>
      </c>
      <c r="J78" s="41" t="str">
        <f t="shared" si="4"/>
        <v/>
      </c>
      <c r="L78" s="41" t="str">
        <f t="shared" si="5"/>
        <v/>
      </c>
      <c r="N78" s="97"/>
      <c r="O78" s="98"/>
      <c r="P78" s="99"/>
    </row>
    <row r="79" spans="2:16" x14ac:dyDescent="0.25">
      <c r="B79" s="97"/>
      <c r="C79" s="98"/>
      <c r="D79" s="98"/>
      <c r="E79" s="98"/>
      <c r="F79" s="99"/>
      <c r="H79" s="41" t="str">
        <f t="shared" si="3"/>
        <v/>
      </c>
      <c r="J79" s="41" t="str">
        <f t="shared" si="4"/>
        <v/>
      </c>
      <c r="L79" s="41" t="str">
        <f t="shared" si="5"/>
        <v/>
      </c>
      <c r="N79" s="97"/>
      <c r="O79" s="98"/>
      <c r="P79" s="99"/>
    </row>
    <row r="80" spans="2:16" x14ac:dyDescent="0.25">
      <c r="B80" s="97"/>
      <c r="C80" s="98"/>
      <c r="D80" s="98"/>
      <c r="E80" s="98"/>
      <c r="F80" s="99"/>
      <c r="H80" s="41" t="str">
        <f t="shared" si="3"/>
        <v/>
      </c>
      <c r="J80" s="41" t="str">
        <f t="shared" si="4"/>
        <v/>
      </c>
      <c r="L80" s="41" t="str">
        <f t="shared" si="5"/>
        <v/>
      </c>
      <c r="N80" s="97"/>
      <c r="O80" s="98"/>
      <c r="P80" s="99"/>
    </row>
    <row r="81" spans="2:16" x14ac:dyDescent="0.25">
      <c r="B81" s="97"/>
      <c r="C81" s="98"/>
      <c r="D81" s="98"/>
      <c r="E81" s="98"/>
      <c r="F81" s="99"/>
      <c r="H81" s="41" t="str">
        <f t="shared" si="3"/>
        <v/>
      </c>
      <c r="J81" s="41" t="str">
        <f t="shared" si="4"/>
        <v/>
      </c>
      <c r="L81" s="41" t="str">
        <f t="shared" si="5"/>
        <v/>
      </c>
      <c r="N81" s="97"/>
      <c r="O81" s="98"/>
      <c r="P81" s="99"/>
    </row>
    <row r="82" spans="2:16" x14ac:dyDescent="0.25">
      <c r="B82" s="97"/>
      <c r="C82" s="98"/>
      <c r="D82" s="98"/>
      <c r="E82" s="98"/>
      <c r="F82" s="99"/>
      <c r="H82" s="41" t="str">
        <f t="shared" si="3"/>
        <v/>
      </c>
      <c r="J82" s="41" t="str">
        <f t="shared" si="4"/>
        <v/>
      </c>
      <c r="L82" s="41" t="str">
        <f t="shared" si="5"/>
        <v/>
      </c>
      <c r="N82" s="97"/>
      <c r="O82" s="98"/>
      <c r="P82" s="99"/>
    </row>
    <row r="83" spans="2:16" x14ac:dyDescent="0.25">
      <c r="B83" s="97"/>
      <c r="C83" s="98"/>
      <c r="D83" s="98"/>
      <c r="E83" s="98"/>
      <c r="F83" s="99"/>
      <c r="H83" s="41" t="str">
        <f t="shared" si="3"/>
        <v/>
      </c>
      <c r="J83" s="41" t="str">
        <f t="shared" si="4"/>
        <v/>
      </c>
      <c r="L83" s="41" t="str">
        <f t="shared" si="5"/>
        <v/>
      </c>
      <c r="N83" s="97"/>
      <c r="O83" s="98"/>
      <c r="P83" s="99"/>
    </row>
    <row r="84" spans="2:16" x14ac:dyDescent="0.25">
      <c r="B84" s="97"/>
      <c r="C84" s="98"/>
      <c r="D84" s="98"/>
      <c r="E84" s="98"/>
      <c r="F84" s="99"/>
      <c r="H84" s="41" t="str">
        <f t="shared" si="3"/>
        <v/>
      </c>
      <c r="J84" s="41" t="str">
        <f t="shared" si="4"/>
        <v/>
      </c>
      <c r="L84" s="41" t="str">
        <f t="shared" si="5"/>
        <v/>
      </c>
      <c r="N84" s="97"/>
      <c r="O84" s="98"/>
      <c r="P84" s="99"/>
    </row>
    <row r="85" spans="2:16" x14ac:dyDescent="0.25">
      <c r="B85" s="97"/>
      <c r="C85" s="98"/>
      <c r="D85" s="98"/>
      <c r="E85" s="98"/>
      <c r="F85" s="99"/>
      <c r="H85" s="41" t="str">
        <f t="shared" si="3"/>
        <v/>
      </c>
      <c r="J85" s="41" t="str">
        <f t="shared" si="4"/>
        <v/>
      </c>
      <c r="L85" s="41" t="str">
        <f t="shared" si="5"/>
        <v/>
      </c>
      <c r="N85" s="97"/>
      <c r="O85" s="98"/>
      <c r="P85" s="99"/>
    </row>
    <row r="86" spans="2:16" x14ac:dyDescent="0.25">
      <c r="B86" s="97"/>
      <c r="C86" s="98"/>
      <c r="D86" s="98"/>
      <c r="E86" s="98"/>
      <c r="F86" s="99"/>
      <c r="H86" s="41" t="str">
        <f t="shared" si="3"/>
        <v/>
      </c>
      <c r="J86" s="41" t="str">
        <f t="shared" si="4"/>
        <v/>
      </c>
      <c r="L86" s="41" t="str">
        <f t="shared" si="5"/>
        <v/>
      </c>
      <c r="N86" s="97"/>
      <c r="O86" s="98"/>
      <c r="P86" s="99"/>
    </row>
    <row r="87" spans="2:16" x14ac:dyDescent="0.25">
      <c r="B87" s="97"/>
      <c r="C87" s="98"/>
      <c r="D87" s="98"/>
      <c r="E87" s="98"/>
      <c r="F87" s="99"/>
      <c r="H87" s="41" t="str">
        <f t="shared" si="3"/>
        <v/>
      </c>
      <c r="J87" s="41" t="str">
        <f t="shared" si="4"/>
        <v/>
      </c>
      <c r="L87" s="41" t="str">
        <f t="shared" si="5"/>
        <v/>
      </c>
      <c r="N87" s="97"/>
      <c r="O87" s="98"/>
      <c r="P87" s="99"/>
    </row>
    <row r="88" spans="2:16" x14ac:dyDescent="0.25">
      <c r="B88" s="97"/>
      <c r="C88" s="98"/>
      <c r="D88" s="98"/>
      <c r="E88" s="98"/>
      <c r="F88" s="99"/>
      <c r="H88" s="41" t="str">
        <f t="shared" si="3"/>
        <v/>
      </c>
      <c r="J88" s="41" t="str">
        <f t="shared" si="4"/>
        <v/>
      </c>
      <c r="L88" s="41" t="str">
        <f t="shared" si="5"/>
        <v/>
      </c>
      <c r="N88" s="97"/>
      <c r="O88" s="98"/>
      <c r="P88" s="99"/>
    </row>
    <row r="89" spans="2:16" x14ac:dyDescent="0.25">
      <c r="B89" s="97"/>
      <c r="C89" s="98"/>
      <c r="D89" s="98"/>
      <c r="E89" s="98"/>
      <c r="F89" s="99"/>
      <c r="H89" s="41" t="str">
        <f t="shared" si="3"/>
        <v/>
      </c>
      <c r="J89" s="41" t="str">
        <f t="shared" si="4"/>
    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  <c r="C90" s="98"/>
      <c r="D90" s="98"/>
      <c r="E90" s="98"/>
      <c r="F90" s="99"/>
      <c r="H90" s="41" t="str">
        <f t="shared" si="3"/>
        <v/>
      </c>
      <c r="J90" s="41" t="str">
        <f t="shared" si="4"/>
        <v/>
      </c>
      <c r="L90" s="41" t="str">
        <f t="shared" si="5"/>
        <v/>
      </c>
      <c r="N90" s="97"/>
      <c r="O90" s="98"/>
      <c r="P90" s="99"/>
    </row>
    <row r="91" spans="2:16" x14ac:dyDescent="0.25">
      <c r="B91" s="97"/>
      <c r="C91" s="98"/>
      <c r="D91" s="98"/>
      <c r="E91" s="98"/>
      <c r="F91" s="99"/>
      <c r="H91" s="41" t="str">
        <f t="shared" si="3"/>
        <v/>
      </c>
      <c r="J91" s="41" t="str">
        <f t="shared" si="4"/>
        <v/>
      </c>
      <c r="L91" s="41" t="str">
        <f t="shared" si="5"/>
        <v/>
      </c>
      <c r="N91" s="97"/>
      <c r="O91" s="98"/>
      <c r="P91" s="99"/>
    </row>
    <row r="92" spans="2:16" x14ac:dyDescent="0.25">
      <c r="B92" s="97"/>
      <c r="C92" s="98"/>
      <c r="D92" s="98"/>
      <c r="E92" s="98"/>
      <c r="F92" s="99"/>
      <c r="H92" s="41" t="str">
        <f t="shared" si="3"/>
        <v/>
      </c>
      <c r="J92" s="41" t="str">
        <f t="shared" si="4"/>
        <v/>
      </c>
      <c r="L92" s="41" t="str">
        <f t="shared" si="5"/>
        <v/>
      </c>
      <c r="N92" s="97"/>
      <c r="O92" s="98"/>
      <c r="P92" s="99"/>
    </row>
    <row r="93" spans="2:16" x14ac:dyDescent="0.25">
      <c r="B93" s="97"/>
      <c r="C93" s="98"/>
      <c r="D93" s="98"/>
      <c r="E93" s="98"/>
      <c r="F93" s="99"/>
      <c r="H93" s="41" t="str">
        <f t="shared" si="3"/>
        <v/>
      </c>
      <c r="J93" s="41" t="str">
        <f t="shared" si="4"/>
        <v/>
      </c>
      <c r="L93" s="41" t="str">
        <f t="shared" si="5"/>
        <v/>
      </c>
      <c r="N93" s="97"/>
      <c r="O93" s="98"/>
      <c r="P93" s="99"/>
    </row>
    <row r="94" spans="2:16" x14ac:dyDescent="0.25">
      <c r="B94" s="97"/>
      <c r="C94" s="98"/>
      <c r="D94" s="98"/>
      <c r="E94" s="98"/>
      <c r="F94" s="99"/>
      <c r="H94" s="41" t="str">
        <f t="shared" si="3"/>
        <v/>
      </c>
      <c r="J94" s="41" t="str">
        <f t="shared" si="4"/>
        <v/>
      </c>
      <c r="L94" s="41" t="str">
        <f t="shared" si="5"/>
        <v/>
      </c>
      <c r="N94" s="97"/>
      <c r="O94" s="98"/>
      <c r="P94" s="99"/>
    </row>
    <row r="95" spans="2:16" x14ac:dyDescent="0.25">
      <c r="B95" s="97"/>
      <c r="C95" s="98"/>
      <c r="D95" s="98"/>
      <c r="E95" s="98"/>
      <c r="F95" s="99"/>
      <c r="H95" s="41" t="str">
        <f t="shared" si="3"/>
        <v/>
      </c>
      <c r="J95" s="41" t="str">
        <f t="shared" si="4"/>
        <v/>
      </c>
      <c r="L95" s="41" t="str">
        <f t="shared" si="5"/>
        <v/>
      </c>
      <c r="N95" s="97"/>
      <c r="O95" s="98"/>
      <c r="P95" s="99"/>
    </row>
    <row r="96" spans="2:16" x14ac:dyDescent="0.25">
      <c r="B96" s="97"/>
      <c r="C96" s="98"/>
      <c r="D96" s="98"/>
      <c r="E96" s="98"/>
      <c r="F96" s="99"/>
      <c r="H96" s="41" t="str">
        <f t="shared" si="3"/>
        <v/>
      </c>
      <c r="J96" s="41" t="str">
        <f t="shared" si="4"/>
        <v/>
      </c>
      <c r="L96" s="41" t="str">
        <f t="shared" si="5"/>
        <v/>
      </c>
      <c r="N96" s="97"/>
      <c r="O96" s="98"/>
      <c r="P96" s="99"/>
    </row>
    <row r="97" spans="2:16" x14ac:dyDescent="0.25">
      <c r="B97" s="97"/>
      <c r="C97" s="98"/>
      <c r="D97" s="98"/>
      <c r="E97" s="98"/>
      <c r="F97" s="99"/>
      <c r="H97" s="41" t="str">
        <f t="shared" si="3"/>
        <v/>
      </c>
      <c r="J97" s="41" t="str">
        <f t="shared" si="4"/>
        <v/>
      </c>
      <c r="L97" s="41" t="str">
        <f t="shared" si="5"/>
        <v/>
      </c>
      <c r="N97" s="97"/>
      <c r="O97" s="98"/>
      <c r="P97" s="99"/>
    </row>
    <row r="98" spans="2:16" x14ac:dyDescent="0.25">
      <c r="B98" s="97"/>
      <c r="C98" s="98"/>
      <c r="D98" s="98"/>
      <c r="E98" s="98"/>
      <c r="F98" s="99"/>
      <c r="H98" s="41" t="str">
        <f t="shared" si="3"/>
        <v/>
      </c>
      <c r="J98" s="41" t="str">
        <f t="shared" si="4"/>
        <v/>
      </c>
      <c r="L98" s="41" t="str">
        <f t="shared" si="5"/>
        <v/>
      </c>
      <c r="N98" s="97"/>
      <c r="O98" s="98"/>
      <c r="P98" s="99"/>
    </row>
    <row r="99" spans="2:16" x14ac:dyDescent="0.25">
      <c r="B99" s="97"/>
      <c r="C99" s="98"/>
      <c r="D99" s="98"/>
      <c r="E99" s="98"/>
      <c r="F99" s="99"/>
      <c r="H99" s="41" t="str">
        <f t="shared" si="3"/>
        <v/>
      </c>
      <c r="J99" s="41" t="str">
        <f t="shared" si="4"/>
        <v/>
      </c>
      <c r="L99" s="41" t="str">
        <f t="shared" si="5"/>
        <v/>
      </c>
      <c r="N99" s="97"/>
      <c r="O99" s="98"/>
      <c r="P99" s="99"/>
    </row>
    <row r="100" spans="2:16" x14ac:dyDescent="0.25">
      <c r="B100" s="97"/>
      <c r="C100" s="98"/>
      <c r="D100" s="98"/>
      <c r="E100" s="98"/>
      <c r="F100" s="99"/>
      <c r="H100" s="41" t="str">
        <f t="shared" si="3"/>
        <v/>
      </c>
      <c r="J100" s="41" t="str">
        <f t="shared" si="4"/>
        <v/>
      </c>
      <c r="L100" s="41" t="str">
        <f t="shared" si="5"/>
        <v/>
      </c>
      <c r="N100" s="97"/>
      <c r="O100" s="98"/>
      <c r="P100" s="99"/>
    </row>
    <row r="101" spans="2:16" x14ac:dyDescent="0.25">
      <c r="B101" s="97"/>
      <c r="C101" s="98"/>
      <c r="D101" s="98"/>
      <c r="E101" s="98"/>
      <c r="F101" s="99"/>
      <c r="H101" s="41" t="str">
        <f t="shared" si="3"/>
        <v/>
      </c>
      <c r="J101" s="41" t="str">
        <f t="shared" si="4"/>
        <v/>
      </c>
      <c r="L101" s="41" t="str">
        <f t="shared" si="5"/>
        <v/>
      </c>
      <c r="N101" s="97"/>
      <c r="O101" s="98"/>
      <c r="P101" s="99"/>
    </row>
    <row r="102" spans="2:16" x14ac:dyDescent="0.25">
      <c r="B102" s="97"/>
      <c r="C102" s="98"/>
      <c r="D102" s="98"/>
      <c r="E102" s="98"/>
      <c r="F102" s="99"/>
      <c r="H102" s="41" t="str">
        <f t="shared" si="3"/>
        <v/>
      </c>
      <c r="J102" s="41" t="str">
        <f t="shared" si="4"/>
        <v/>
      </c>
      <c r="L102" s="41" t="str">
        <f t="shared" si="5"/>
        <v/>
      </c>
      <c r="N102" s="97"/>
      <c r="O102" s="98"/>
      <c r="P102" s="99"/>
    </row>
    <row r="103" spans="2:16" x14ac:dyDescent="0.25">
      <c r="B103" s="97"/>
      <c r="C103" s="98"/>
      <c r="D103" s="98"/>
      <c r="E103" s="98"/>
      <c r="F103" s="99"/>
      <c r="H103" s="41" t="str">
        <f t="shared" si="3"/>
        <v/>
      </c>
      <c r="J103" s="41" t="str">
        <f t="shared" si="4"/>
        <v/>
      </c>
      <c r="L103" s="41" t="str">
        <f t="shared" si="5"/>
        <v/>
      </c>
      <c r="N103" s="97"/>
      <c r="O103" s="98"/>
      <c r="P103" s="99"/>
    </row>
    <row r="104" spans="2:16" x14ac:dyDescent="0.25">
      <c r="B104" s="97"/>
      <c r="C104" s="98"/>
      <c r="D104" s="98"/>
      <c r="E104" s="98"/>
      <c r="F104" s="99"/>
      <c r="H104" s="41" t="str">
        <f t="shared" si="3"/>
        <v/>
      </c>
      <c r="J104" s="41" t="str">
        <f t="shared" si="4"/>
        <v/>
      </c>
      <c r="L104" s="41" t="str">
        <f t="shared" si="5"/>
        <v/>
      </c>
      <c r="N104" s="97"/>
      <c r="O104" s="98"/>
      <c r="P104" s="99"/>
    </row>
    <row r="105" spans="2:16" x14ac:dyDescent="0.25">
      <c r="B105" s="97"/>
      <c r="C105" s="98"/>
      <c r="D105" s="98"/>
      <c r="E105" s="98"/>
      <c r="F105" s="99"/>
      <c r="H105" s="41" t="str">
        <f t="shared" si="3"/>
        <v/>
      </c>
      <c r="J105" s="41" t="str">
        <f t="shared" si="4"/>
        <v/>
      </c>
      <c r="L105" s="41" t="str">
        <f t="shared" si="5"/>
        <v/>
      </c>
      <c r="N105" s="97"/>
      <c r="O105" s="98"/>
      <c r="P105" s="99"/>
    </row>
    <row r="106" spans="2:16" x14ac:dyDescent="0.25">
      <c r="B106" s="97"/>
      <c r="C106" s="98"/>
      <c r="D106" s="98"/>
      <c r="E106" s="98"/>
      <c r="F106" s="99"/>
      <c r="H106" s="41" t="str">
        <f t="shared" si="3"/>
        <v/>
      </c>
      <c r="J106" s="41" t="str">
        <f t="shared" si="4"/>
        <v/>
      </c>
      <c r="L106" s="41" t="str">
        <f t="shared" si="5"/>
        <v/>
      </c>
      <c r="N106" s="97"/>
      <c r="O106" s="98"/>
      <c r="P106" s="99"/>
    </row>
    <row r="107" spans="2:16" x14ac:dyDescent="0.25">
      <c r="B107" s="97"/>
      <c r="C107" s="98"/>
      <c r="D107" s="98"/>
      <c r="E107" s="98"/>
      <c r="F107" s="99"/>
      <c r="H107" s="41" t="str">
        <f t="shared" si="3"/>
        <v/>
      </c>
      <c r="J107" s="41" t="str">
        <f t="shared" si="4"/>
        <v/>
      </c>
      <c r="L107" s="41" t="str">
        <f t="shared" si="5"/>
        <v/>
      </c>
      <c r="N107" s="97"/>
      <c r="O107" s="98"/>
      <c r="P107" s="99"/>
    </row>
    <row r="108" spans="2:16" x14ac:dyDescent="0.25">
      <c r="B108" s="97"/>
      <c r="C108" s="98"/>
      <c r="D108" s="98"/>
      <c r="E108" s="98"/>
      <c r="F108" s="99"/>
      <c r="H108" s="41" t="str">
        <f t="shared" si="3"/>
        <v/>
      </c>
      <c r="J108" s="41" t="str">
        <f t="shared" si="4"/>
        <v/>
      </c>
      <c r="L108" s="41" t="str">
        <f t="shared" si="5"/>
        <v/>
      </c>
      <c r="N108" s="97"/>
      <c r="O108" s="98"/>
      <c r="P108" s="99"/>
    </row>
    <row r="109" spans="2:16" x14ac:dyDescent="0.25">
      <c r="B109" s="97"/>
      <c r="C109" s="98"/>
      <c r="D109" s="98"/>
      <c r="E109" s="98"/>
      <c r="F109" s="99"/>
      <c r="H109" s="41" t="str">
        <f t="shared" si="3"/>
        <v/>
      </c>
      <c r="J109" s="41" t="str">
        <f t="shared" si="4"/>
        <v/>
      </c>
      <c r="L109" s="41" t="str">
        <f t="shared" si="5"/>
        <v/>
      </c>
      <c r="N109" s="97"/>
      <c r="O109" s="98"/>
      <c r="P109" s="99"/>
    </row>
    <row r="110" spans="2:16" x14ac:dyDescent="0.25">
      <c r="B110" s="97"/>
      <c r="C110" s="98"/>
      <c r="D110" s="98"/>
      <c r="E110" s="98"/>
      <c r="F110" s="99"/>
      <c r="H110" s="41" t="str">
        <f t="shared" si="3"/>
        <v/>
      </c>
      <c r="J110" s="41" t="str">
        <f t="shared" si="4"/>
        <v/>
      </c>
      <c r="L110" s="41" t="str">
        <f t="shared" si="5"/>
        <v/>
      </c>
      <c r="N110" s="97"/>
      <c r="O110" s="98"/>
      <c r="P110" s="99"/>
    </row>
    <row r="111" spans="2:16" x14ac:dyDescent="0.25">
      <c r="B111" s="97"/>
      <c r="C111" s="98"/>
      <c r="D111" s="98"/>
      <c r="E111" s="98"/>
      <c r="F111" s="99"/>
      <c r="H111" s="41" t="str">
        <f t="shared" si="3"/>
        <v/>
      </c>
      <c r="J111" s="41" t="str">
        <f t="shared" si="4"/>
        <v/>
      </c>
      <c r="L111" s="41" t="str">
        <f t="shared" si="5"/>
        <v/>
      </c>
      <c r="N111" s="97"/>
      <c r="O111" s="98"/>
      <c r="P111" s="99"/>
    </row>
    <row r="112" spans="2:16" x14ac:dyDescent="0.25">
      <c r="B112" s="97"/>
      <c r="C112" s="98"/>
      <c r="D112" s="98"/>
      <c r="E112" s="98"/>
      <c r="F112" s="99"/>
      <c r="H112" s="41" t="str">
        <f t="shared" si="3"/>
        <v/>
      </c>
      <c r="J112" s="41" t="str">
        <f t="shared" si="4"/>
        <v/>
      </c>
      <c r="L112" s="41" t="str">
        <f t="shared" si="5"/>
        <v/>
      </c>
      <c r="N112" s="97"/>
      <c r="O112" s="98"/>
      <c r="P112" s="99"/>
    </row>
    <row r="113" spans="2:16" x14ac:dyDescent="0.25">
      <c r="B113" s="97"/>
      <c r="C113" s="98"/>
      <c r="D113" s="98"/>
      <c r="E113" s="98"/>
      <c r="F113" s="99"/>
      <c r="H113" s="41" t="str">
        <f t="shared" si="3"/>
        <v/>
      </c>
      <c r="J113" s="41" t="str">
        <f t="shared" si="4"/>
        <v/>
      </c>
      <c r="L113" s="41" t="str">
        <f t="shared" si="5"/>
        <v/>
      </c>
      <c r="N113" s="97"/>
      <c r="O113" s="98"/>
      <c r="P113" s="99"/>
    </row>
    <row r="114" spans="2:16" x14ac:dyDescent="0.25">
      <c r="B114" s="97"/>
      <c r="C114" s="98"/>
      <c r="D114" s="98"/>
      <c r="E114" s="98"/>
      <c r="F114" s="99"/>
      <c r="H114" s="41" t="str">
        <f t="shared" si="3"/>
        <v/>
      </c>
      <c r="J114" s="41" t="str">
        <f t="shared" si="4"/>
        <v/>
      </c>
      <c r="L114" s="41" t="str">
        <f t="shared" si="5"/>
        <v/>
      </c>
      <c r="N114" s="97"/>
      <c r="O114" s="98"/>
      <c r="P114" s="99"/>
    </row>
    <row r="115" spans="2:16" x14ac:dyDescent="0.25">
      <c r="B115" s="97"/>
      <c r="C115" s="98"/>
      <c r="D115" s="98"/>
      <c r="E115" s="98"/>
      <c r="F115" s="99"/>
      <c r="H115" s="41" t="str">
        <f t="shared" si="3"/>
        <v/>
      </c>
      <c r="J115" s="41" t="str">
        <f t="shared" si="4"/>
        <v/>
      </c>
      <c r="L115" s="41" t="str">
        <f t="shared" si="5"/>
        <v/>
      </c>
      <c r="N115" s="97"/>
      <c r="O115" s="98"/>
      <c r="P115" s="99"/>
    </row>
    <row r="116" spans="2:16" x14ac:dyDescent="0.25">
      <c r="B116" s="97"/>
      <c r="C116" s="98"/>
      <c r="D116" s="98"/>
      <c r="E116" s="98"/>
      <c r="F116" s="99"/>
      <c r="H116" s="41" t="str">
        <f t="shared" si="3"/>
        <v/>
      </c>
      <c r="J116" s="41" t="str">
        <f t="shared" si="4"/>
        <v/>
      </c>
      <c r="L116" s="41" t="str">
        <f t="shared" si="5"/>
        <v/>
      </c>
      <c r="N116" s="97"/>
      <c r="O116" s="98"/>
      <c r="P116" s="99"/>
    </row>
    <row r="117" spans="2:16" x14ac:dyDescent="0.25">
      <c r="B117" s="97"/>
      <c r="C117" s="98"/>
      <c r="D117" s="98"/>
      <c r="E117" s="98"/>
      <c r="F117" s="99"/>
      <c r="H117" s="41" t="str">
        <f t="shared" si="3"/>
        <v/>
      </c>
      <c r="J117" s="41" t="str">
        <f t="shared" si="4"/>
        <v/>
      </c>
      <c r="L117" s="41" t="str">
        <f t="shared" si="5"/>
        <v/>
      </c>
      <c r="N117" s="97"/>
      <c r="O117" s="98"/>
      <c r="P117" s="99"/>
    </row>
    <row r="118" spans="2:16" x14ac:dyDescent="0.25">
      <c r="B118" s="97"/>
      <c r="C118" s="98"/>
      <c r="D118" s="98"/>
      <c r="E118" s="98"/>
      <c r="F118" s="99"/>
      <c r="H118" s="41" t="str">
        <f t="shared" si="3"/>
        <v/>
      </c>
      <c r="J118" s="41" t="str">
        <f t="shared" si="4"/>
        <v/>
      </c>
      <c r="L118" s="41" t="str">
        <f t="shared" si="5"/>
        <v/>
      </c>
      <c r="N118" s="97"/>
      <c r="O118" s="103"/>
      <c r="P118" s="99"/>
    </row>
    <row r="119" spans="2:16" x14ac:dyDescent="0.25">
      <c r="B119" s="97"/>
      <c r="C119" s="98"/>
      <c r="D119" s="98"/>
      <c r="E119" s="98"/>
      <c r="F119" s="99"/>
      <c r="H119" s="41" t="str">
        <f t="shared" si="3"/>
        <v/>
      </c>
      <c r="J119" s="41" t="str">
        <f t="shared" si="4"/>
        <v/>
      </c>
      <c r="L119" s="41" t="str">
        <f t="shared" si="5"/>
        <v/>
      </c>
      <c r="N119" s="97"/>
      <c r="O119" s="98"/>
      <c r="P119" s="99"/>
    </row>
    <row r="120" spans="2:16" x14ac:dyDescent="0.25">
      <c r="B120" s="97"/>
      <c r="C120" s="98"/>
      <c r="D120" s="98"/>
      <c r="E120" s="98"/>
      <c r="F120" s="99"/>
      <c r="H120" s="41" t="str">
        <f t="shared" si="3"/>
        <v/>
      </c>
      <c r="J120" s="41" t="str">
        <f t="shared" si="4"/>
        <v/>
      </c>
      <c r="L120" s="41" t="str">
        <f t="shared" si="5"/>
        <v/>
      </c>
      <c r="N120" s="97"/>
      <c r="O120" s="98"/>
      <c r="P120" s="99"/>
    </row>
    <row r="121" spans="2:16" x14ac:dyDescent="0.25">
      <c r="B121" s="97"/>
      <c r="C121" s="98"/>
      <c r="D121" s="98"/>
      <c r="E121" s="98"/>
      <c r="F121" s="99"/>
      <c r="H121" s="41" t="str">
        <f t="shared" si="3"/>
        <v/>
      </c>
      <c r="J121" s="41" t="str">
        <f t="shared" si="4"/>
        <v/>
      </c>
      <c r="L121" s="41" t="str">
        <f t="shared" si="5"/>
        <v/>
      </c>
      <c r="N121" s="97"/>
      <c r="O121" s="98"/>
      <c r="P121" s="99"/>
    </row>
    <row r="122" spans="2:16" x14ac:dyDescent="0.25">
      <c r="B122" s="97"/>
      <c r="C122" s="98"/>
      <c r="D122" s="98"/>
      <c r="E122" s="98"/>
      <c r="F122" s="99"/>
      <c r="H122" s="41" t="str">
        <f t="shared" si="3"/>
        <v/>
      </c>
      <c r="J122" s="41" t="str">
        <f t="shared" si="4"/>
        <v/>
      </c>
      <c r="L122" s="41" t="str">
        <f t="shared" si="5"/>
        <v/>
      </c>
      <c r="N122" s="97"/>
      <c r="O122" s="98"/>
      <c r="P122" s="99"/>
    </row>
    <row r="123" spans="2:16" x14ac:dyDescent="0.25">
      <c r="B123" s="97"/>
      <c r="C123" s="98"/>
      <c r="D123" s="98"/>
      <c r="E123" s="98"/>
      <c r="F123" s="99"/>
      <c r="H123" s="41" t="str">
        <f t="shared" si="3"/>
        <v/>
      </c>
      <c r="J123" s="41" t="str">
        <f t="shared" si="4"/>
        <v/>
      </c>
      <c r="L123" s="41" t="str">
        <f t="shared" si="5"/>
        <v/>
      </c>
      <c r="N123" s="97"/>
      <c r="O123" s="98"/>
      <c r="P123" s="99"/>
    </row>
    <row r="124" spans="2:16" x14ac:dyDescent="0.25">
      <c r="B124" s="97"/>
      <c r="C124" s="98"/>
      <c r="D124" s="98"/>
      <c r="E124" s="98"/>
      <c r="F124" s="99"/>
      <c r="H124" s="41" t="str">
        <f t="shared" si="3"/>
        <v/>
      </c>
      <c r="J124" s="41" t="str">
        <f t="shared" si="4"/>
        <v/>
      </c>
      <c r="L124" s="41" t="str">
        <f t="shared" si="5"/>
        <v/>
      </c>
      <c r="N124" s="97"/>
      <c r="O124" s="98"/>
      <c r="P124" s="99"/>
    </row>
    <row r="125" spans="2:16" x14ac:dyDescent="0.25">
      <c r="B125" s="97"/>
      <c r="C125" s="98"/>
      <c r="D125" s="98"/>
      <c r="E125" s="98"/>
      <c r="F125" s="99"/>
      <c r="H125" s="41" t="str">
        <f t="shared" si="3"/>
        <v/>
      </c>
      <c r="J125" s="41" t="str">
        <f t="shared" si="4"/>
        <v/>
      </c>
      <c r="L125" s="41" t="str">
        <f t="shared" si="5"/>
        <v/>
      </c>
      <c r="N125" s="97"/>
      <c r="O125" s="98"/>
      <c r="P125" s="99"/>
    </row>
    <row r="126" spans="2:16" x14ac:dyDescent="0.25">
      <c r="B126" s="97"/>
      <c r="C126" s="98"/>
      <c r="D126" s="98"/>
      <c r="E126" s="98"/>
      <c r="F126" s="99"/>
      <c r="H126" s="41" t="str">
        <f t="shared" si="3"/>
        <v/>
      </c>
      <c r="J126" s="41" t="str">
        <f t="shared" si="4"/>
        <v/>
      </c>
      <c r="L126" s="41" t="str">
        <f t="shared" si="5"/>
        <v/>
      </c>
      <c r="N126" s="97"/>
      <c r="O126" s="98"/>
      <c r="P126" s="99"/>
    </row>
    <row r="127" spans="2:16" x14ac:dyDescent="0.25">
      <c r="B127" s="97"/>
      <c r="C127" s="98"/>
      <c r="D127" s="98"/>
      <c r="E127" s="98"/>
      <c r="F127" s="99"/>
      <c r="H127" s="41" t="str">
        <f t="shared" si="3"/>
        <v/>
      </c>
      <c r="J127" s="41" t="str">
        <f t="shared" si="4"/>
        <v/>
      </c>
      <c r="L127" s="41" t="str">
        <f t="shared" si="5"/>
        <v/>
      </c>
      <c r="N127" s="97"/>
      <c r="O127" s="98"/>
      <c r="P127" s="99"/>
    </row>
    <row r="128" spans="2:16" x14ac:dyDescent="0.25">
      <c r="B128" s="97"/>
      <c r="C128" s="98"/>
      <c r="D128" s="98"/>
      <c r="E128" s="98"/>
      <c r="F128" s="99"/>
      <c r="H128" s="41" t="str">
        <f t="shared" si="3"/>
        <v/>
      </c>
      <c r="J128" s="41" t="str">
        <f t="shared" si="4"/>
        <v/>
      </c>
      <c r="L128" s="41" t="str">
        <f t="shared" si="5"/>
        <v/>
      </c>
      <c r="N128" s="97"/>
      <c r="O128" s="98"/>
      <c r="P128" s="99"/>
    </row>
    <row r="129" spans="2:16" x14ac:dyDescent="0.25">
      <c r="B129" s="97"/>
      <c r="C129" s="98"/>
      <c r="D129" s="98"/>
      <c r="E129" s="98"/>
      <c r="F129" s="99"/>
      <c r="H129" s="41" t="str">
        <f t="shared" si="3"/>
        <v/>
      </c>
      <c r="J129" s="41" t="str">
        <f t="shared" si="4"/>
        <v/>
      </c>
      <c r="L129" s="41" t="str">
        <f t="shared" si="5"/>
        <v/>
      </c>
      <c r="N129" s="97"/>
      <c r="O129" s="98"/>
      <c r="P129" s="99"/>
    </row>
    <row r="130" spans="2:16" x14ac:dyDescent="0.25">
      <c r="B130" s="97"/>
      <c r="C130" s="98"/>
      <c r="D130" s="98"/>
      <c r="E130" s="98"/>
      <c r="F130" s="99"/>
      <c r="H130" s="41" t="str">
        <f t="shared" si="3"/>
        <v/>
      </c>
      <c r="J130" s="41" t="str">
        <f t="shared" si="4"/>
        <v/>
      </c>
      <c r="L130" s="41" t="str">
        <f t="shared" si="5"/>
        <v/>
      </c>
      <c r="N130" s="97"/>
      <c r="O130" s="98"/>
      <c r="P130" s="99"/>
    </row>
    <row r="131" spans="2:16" x14ac:dyDescent="0.25">
      <c r="B131" s="97"/>
      <c r="C131" s="98"/>
      <c r="D131" s="98"/>
      <c r="E131" s="98"/>
      <c r="F131" s="99"/>
      <c r="H131" s="41" t="str">
        <f t="shared" si="3"/>
        <v/>
      </c>
      <c r="J131" s="41" t="str">
        <f t="shared" si="4"/>
        <v/>
      </c>
      <c r="L131" s="41" t="str">
        <f t="shared" si="5"/>
        <v/>
      </c>
      <c r="N131" s="97"/>
      <c r="O131" s="98"/>
      <c r="P131" s="99"/>
    </row>
    <row r="132" spans="2:16" x14ac:dyDescent="0.25">
      <c r="B132" s="97"/>
      <c r="C132" s="98"/>
      <c r="D132" s="98"/>
      <c r="E132" s="98"/>
      <c r="F132" s="99"/>
      <c r="H132" s="41" t="str">
        <f t="shared" si="3"/>
        <v/>
      </c>
      <c r="J132" s="41" t="str">
        <f t="shared" si="4"/>
        <v/>
      </c>
      <c r="L132" s="41" t="str">
        <f t="shared" si="5"/>
        <v/>
      </c>
      <c r="N132" s="97"/>
      <c r="O132" s="98"/>
      <c r="P132" s="99"/>
    </row>
    <row r="133" spans="2:16" x14ac:dyDescent="0.25">
      <c r="B133" s="97"/>
      <c r="C133" s="98"/>
      <c r="D133" s="98"/>
      <c r="E133" s="98"/>
      <c r="F133" s="99"/>
      <c r="H133" s="41" t="str">
        <f t="shared" si="3"/>
        <v/>
      </c>
      <c r="J133" s="41" t="str">
        <f t="shared" si="4"/>
        <v/>
      </c>
      <c r="L133" s="41" t="str">
        <f t="shared" si="5"/>
        <v/>
      </c>
      <c r="N133" s="97"/>
      <c r="O133" s="98"/>
      <c r="P133" s="99"/>
    </row>
    <row r="134" spans="2:16" x14ac:dyDescent="0.25">
      <c r="B134" s="97"/>
      <c r="C134" s="98"/>
      <c r="D134" s="98"/>
      <c r="E134" s="98"/>
      <c r="F134" s="99"/>
      <c r="H134" s="41" t="str">
        <f t="shared" si="3"/>
        <v/>
      </c>
      <c r="J134" s="41" t="str">
        <f t="shared" si="4"/>
        <v/>
      </c>
      <c r="L134" s="41" t="str">
        <f t="shared" si="5"/>
        <v/>
      </c>
      <c r="N134" s="97"/>
      <c r="O134" s="98"/>
      <c r="P134" s="99"/>
    </row>
    <row r="135" spans="2:16" x14ac:dyDescent="0.25">
      <c r="B135" s="97"/>
      <c r="C135" s="98"/>
      <c r="D135" s="98"/>
      <c r="E135" s="98"/>
      <c r="F135" s="99"/>
      <c r="H135" s="41" t="str">
        <f t="shared" si="3"/>
        <v/>
      </c>
      <c r="J135" s="41" t="str">
        <f t="shared" si="4"/>
        <v/>
      </c>
      <c r="L135" s="41" t="str">
        <f t="shared" si="5"/>
        <v/>
      </c>
      <c r="N135" s="97"/>
      <c r="O135" s="98"/>
      <c r="P135" s="99"/>
    </row>
    <row r="136" spans="2:16" x14ac:dyDescent="0.25">
      <c r="B136" s="97"/>
      <c r="C136" s="98"/>
      <c r="D136" s="98"/>
      <c r="E136" s="98"/>
      <c r="F136" s="99"/>
      <c r="H136" s="41" t="str">
        <f t="shared" si="3"/>
        <v/>
      </c>
      <c r="J136" s="41" t="str">
        <f t="shared" si="4"/>
        <v/>
      </c>
      <c r="L136" s="41" t="str">
        <f t="shared" si="5"/>
        <v/>
      </c>
      <c r="N136" s="97"/>
      <c r="O136" s="98"/>
      <c r="P136" s="99"/>
    </row>
    <row r="137" spans="2:16" x14ac:dyDescent="0.25">
      <c r="B137" s="97"/>
      <c r="C137" s="98"/>
      <c r="D137" s="98"/>
      <c r="E137" s="98"/>
      <c r="F137" s="99"/>
      <c r="H137" s="41" t="str">
        <f t="shared" si="3"/>
        <v/>
      </c>
      <c r="J137" s="41" t="str">
        <f t="shared" si="4"/>
        <v/>
      </c>
      <c r="L137" s="41" t="str">
        <f t="shared" si="5"/>
        <v/>
      </c>
      <c r="N137" s="97"/>
      <c r="O137" s="98"/>
      <c r="P137" s="99"/>
    </row>
    <row r="138" spans="2:16" x14ac:dyDescent="0.25">
      <c r="B138" s="97"/>
      <c r="C138" s="98"/>
      <c r="D138" s="98"/>
      <c r="E138" s="98"/>
      <c r="F138" s="99"/>
      <c r="H138" s="41" t="str">
        <f t="shared" si="3"/>
        <v/>
      </c>
      <c r="J138" s="41" t="str">
        <f t="shared" si="4"/>
        <v/>
      </c>
      <c r="L138" s="41" t="str">
        <f t="shared" si="5"/>
        <v/>
      </c>
      <c r="N138" s="97"/>
      <c r="O138" s="98"/>
      <c r="P138" s="99"/>
    </row>
    <row r="139" spans="2:16" x14ac:dyDescent="0.25">
      <c r="B139" s="97"/>
      <c r="C139" s="98"/>
      <c r="D139" s="98"/>
      <c r="E139" s="98"/>
      <c r="F139" s="99"/>
      <c r="H139" s="41" t="str">
        <f t="shared" ref="H139:H202" si="6">IF(C139="","",C139) &amp; IF(D139="",""," – " &amp; D139) &amp; IF(E139="",""," – " &amp; E139) &amp; IF(F139="",""," – " &amp; F139)</f>
        <v/>
      </c>
      <c r="J139" s="41" t="str">
        <f t="shared" ref="J139:J202" si="7">IF(C139="","",C139) &amp; IF(D139="",""," – " &amp; D139) &amp; IF(E139="",""," – " &amp; E139)</f>
        <v/>
      </c>
      <c r="L139" s="41" t="str">
        <f t="shared" ref="L139:L202" si="8">IF(C139="","",C139) &amp; IF(D139="",""," – " &amp; D139)</f>
        <v/>
      </c>
      <c r="N139" s="97"/>
      <c r="O139" s="98"/>
      <c r="P139" s="99"/>
    </row>
    <row r="140" spans="2:16" x14ac:dyDescent="0.25">
      <c r="B140" s="97"/>
      <c r="C140" s="98"/>
      <c r="D140" s="98"/>
      <c r="E140" s="98"/>
      <c r="F140" s="99"/>
      <c r="H140" s="41" t="str">
        <f t="shared" si="6"/>
        <v/>
      </c>
      <c r="J140" s="41" t="str">
        <f t="shared" si="7"/>
        <v/>
      </c>
      <c r="L140" s="41" t="str">
        <f t="shared" si="8"/>
        <v/>
      </c>
      <c r="N140" s="97"/>
      <c r="O140" s="98"/>
      <c r="P140" s="99"/>
    </row>
    <row r="141" spans="2:16" x14ac:dyDescent="0.25">
      <c r="B141" s="97"/>
      <c r="C141" s="98"/>
      <c r="D141" s="98"/>
      <c r="E141" s="98"/>
      <c r="F141" s="99"/>
      <c r="H141" s="41" t="str">
        <f t="shared" si="6"/>
        <v/>
      </c>
      <c r="J141" s="41" t="str">
        <f t="shared" si="7"/>
        <v/>
      </c>
      <c r="L141" s="41" t="str">
        <f t="shared" si="8"/>
        <v/>
      </c>
      <c r="N141" s="97"/>
      <c r="O141" s="98"/>
      <c r="P141" s="99"/>
    </row>
    <row r="142" spans="2:16" x14ac:dyDescent="0.25">
      <c r="B142" s="97"/>
      <c r="C142" s="98"/>
      <c r="D142" s="98"/>
      <c r="E142" s="98"/>
      <c r="F142" s="99"/>
      <c r="H142" s="41" t="str">
        <f t="shared" si="6"/>
        <v/>
      </c>
      <c r="J142" s="41" t="str">
        <f t="shared" si="7"/>
        <v/>
      </c>
      <c r="L142" s="41" t="str">
        <f t="shared" si="8"/>
        <v/>
      </c>
      <c r="N142" s="97"/>
      <c r="O142" s="98"/>
      <c r="P142" s="99"/>
    </row>
    <row r="143" spans="2:16" x14ac:dyDescent="0.25">
      <c r="B143" s="97"/>
      <c r="C143" s="98"/>
      <c r="D143" s="98"/>
      <c r="E143" s="98"/>
      <c r="F143" s="99"/>
      <c r="H143" s="41" t="str">
        <f t="shared" si="6"/>
        <v/>
      </c>
      <c r="J143" s="41" t="str">
        <f t="shared" si="7"/>
        <v/>
      </c>
      <c r="L143" s="41" t="str">
        <f t="shared" si="8"/>
        <v/>
      </c>
      <c r="N143" s="97"/>
      <c r="O143" s="98"/>
      <c r="P143" s="99"/>
    </row>
    <row r="144" spans="2:16" x14ac:dyDescent="0.25">
      <c r="B144" s="97"/>
      <c r="C144" s="98"/>
      <c r="D144" s="98"/>
      <c r="E144" s="98"/>
      <c r="F144" s="99"/>
      <c r="H144" s="41" t="str">
        <f t="shared" si="6"/>
        <v/>
      </c>
      <c r="J144" s="41" t="str">
        <f t="shared" si="7"/>
        <v/>
      </c>
      <c r="L144" s="41" t="str">
        <f t="shared" si="8"/>
        <v/>
      </c>
      <c r="N144" s="97"/>
      <c r="O144" s="98"/>
      <c r="P144" s="99"/>
    </row>
    <row r="145" spans="2:16" x14ac:dyDescent="0.25">
      <c r="B145" s="97"/>
      <c r="C145" s="98"/>
      <c r="D145" s="98"/>
      <c r="E145" s="98"/>
      <c r="F145" s="99"/>
      <c r="H145" s="41" t="str">
        <f t="shared" si="6"/>
        <v/>
      </c>
      <c r="J145" s="41" t="str">
        <f t="shared" si="7"/>
        <v/>
      </c>
      <c r="L145" s="41" t="str">
        <f t="shared" si="8"/>
        <v/>
      </c>
      <c r="N145" s="97"/>
      <c r="O145" s="98"/>
      <c r="P145" s="99"/>
    </row>
    <row r="146" spans="2:16" x14ac:dyDescent="0.25">
      <c r="B146" s="97"/>
      <c r="C146" s="98"/>
      <c r="D146" s="98"/>
      <c r="E146" s="98"/>
      <c r="F146" s="99"/>
      <c r="H146" s="41" t="str">
        <f t="shared" si="6"/>
        <v/>
      </c>
      <c r="J146" s="41" t="str">
        <f t="shared" si="7"/>
        <v/>
      </c>
      <c r="L146" s="41" t="str">
        <f t="shared" si="8"/>
        <v/>
      </c>
      <c r="N146" s="97"/>
      <c r="O146" s="98"/>
      <c r="P146" s="99"/>
    </row>
    <row r="147" spans="2:16" x14ac:dyDescent="0.25">
      <c r="B147" s="97"/>
      <c r="C147" s="98"/>
      <c r="D147" s="98"/>
      <c r="E147" s="98"/>
      <c r="F147" s="99"/>
      <c r="H147" s="41" t="str">
        <f t="shared" si="6"/>
        <v/>
      </c>
      <c r="J147" s="41" t="str">
        <f t="shared" si="7"/>
        <v/>
      </c>
      <c r="L147" s="41" t="str">
        <f t="shared" si="8"/>
        <v/>
      </c>
      <c r="N147" s="97"/>
      <c r="O147" s="98"/>
      <c r="P147" s="99"/>
    </row>
    <row r="148" spans="2:16" x14ac:dyDescent="0.25">
      <c r="B148" s="97"/>
      <c r="C148" s="98"/>
      <c r="D148" s="98"/>
      <c r="E148" s="98"/>
      <c r="F148" s="99"/>
      <c r="H148" s="41" t="str">
        <f t="shared" si="6"/>
        <v/>
      </c>
      <c r="J148" s="41" t="str">
        <f t="shared" si="7"/>
        <v/>
      </c>
      <c r="L148" s="41" t="str">
        <f t="shared" si="8"/>
        <v/>
      </c>
      <c r="N148" s="97"/>
      <c r="O148" s="98"/>
      <c r="P148" s="99"/>
    </row>
    <row r="149" spans="2:16" x14ac:dyDescent="0.25">
      <c r="B149" s="97"/>
      <c r="C149" s="98"/>
      <c r="D149" s="98"/>
      <c r="E149" s="98"/>
      <c r="F149" s="99"/>
      <c r="H149" s="41" t="str">
        <f t="shared" si="6"/>
        <v/>
      </c>
      <c r="J149" s="41" t="str">
        <f t="shared" si="7"/>
        <v/>
      </c>
      <c r="L149" s="41" t="str">
        <f t="shared" si="8"/>
        <v/>
      </c>
      <c r="N149" s="97"/>
      <c r="O149" s="98"/>
      <c r="P149" s="99"/>
    </row>
    <row r="150" spans="2:16" x14ac:dyDescent="0.25">
      <c r="B150" s="97"/>
      <c r="C150" s="98"/>
      <c r="D150" s="98"/>
      <c r="E150" s="98"/>
      <c r="F150" s="99"/>
      <c r="H150" s="41" t="str">
        <f t="shared" si="6"/>
        <v/>
      </c>
      <c r="J150" s="41" t="str">
        <f t="shared" si="7"/>
        <v/>
      </c>
      <c r="L150" s="41" t="str">
        <f t="shared" si="8"/>
        <v/>
      </c>
      <c r="N150" s="97"/>
      <c r="O150" s="98"/>
      <c r="P150" s="99"/>
    </row>
    <row r="151" spans="2:16" x14ac:dyDescent="0.25">
      <c r="B151" s="97"/>
      <c r="C151" s="98"/>
      <c r="D151" s="98"/>
      <c r="E151" s="98"/>
      <c r="F151" s="99"/>
      <c r="H151" s="41" t="str">
        <f t="shared" si="6"/>
        <v/>
      </c>
      <c r="J151" s="41" t="str">
        <f t="shared" si="7"/>
        <v/>
      </c>
      <c r="L151" s="41" t="str">
        <f t="shared" si="8"/>
        <v/>
      </c>
      <c r="N151" s="97"/>
      <c r="O151" s="98"/>
      <c r="P151" s="99"/>
    </row>
    <row r="152" spans="2:16" x14ac:dyDescent="0.25">
      <c r="B152" s="97"/>
      <c r="C152" s="98"/>
      <c r="D152" s="98"/>
      <c r="E152" s="98"/>
      <c r="F152" s="99"/>
      <c r="H152" s="41" t="str">
        <f t="shared" si="6"/>
        <v/>
      </c>
      <c r="J152" s="41" t="str">
        <f t="shared" si="7"/>
        <v/>
      </c>
      <c r="L152" s="41" t="str">
        <f t="shared" si="8"/>
        <v/>
      </c>
      <c r="N152" s="97"/>
      <c r="O152" s="98"/>
      <c r="P152" s="99"/>
    </row>
    <row r="153" spans="2:16" x14ac:dyDescent="0.25">
      <c r="B153" s="97"/>
      <c r="C153" s="98"/>
      <c r="D153" s="98"/>
      <c r="E153" s="98"/>
      <c r="F153" s="99"/>
      <c r="H153" s="41" t="str">
        <f t="shared" si="6"/>
        <v/>
      </c>
      <c r="J153" s="41" t="str">
        <f t="shared" si="7"/>
        <v/>
      </c>
      <c r="L153" s="41" t="str">
        <f t="shared" si="8"/>
        <v/>
      </c>
      <c r="N153" s="97"/>
      <c r="O153" s="98"/>
      <c r="P153" s="99"/>
    </row>
    <row r="154" spans="2:16" x14ac:dyDescent="0.25">
      <c r="B154" s="97"/>
      <c r="C154" s="98"/>
      <c r="D154" s="98"/>
      <c r="E154" s="98"/>
      <c r="F154" s="99"/>
      <c r="H154" s="41" t="str">
        <f t="shared" si="6"/>
        <v/>
      </c>
      <c r="J154" s="41" t="str">
        <f t="shared" si="7"/>
        <v/>
      </c>
      <c r="L154" s="41" t="str">
        <f t="shared" si="8"/>
        <v/>
      </c>
      <c r="N154" s="97"/>
      <c r="O154" s="98"/>
      <c r="P154" s="99"/>
    </row>
    <row r="155" spans="2:16" x14ac:dyDescent="0.25">
      <c r="B155" s="97"/>
      <c r="C155" s="98"/>
      <c r="D155" s="98"/>
      <c r="E155" s="98"/>
      <c r="F155" s="99"/>
      <c r="H155" s="41" t="str">
        <f t="shared" si="6"/>
        <v/>
      </c>
      <c r="J155" s="41" t="str">
        <f t="shared" si="7"/>
        <v/>
      </c>
      <c r="L155" s="41" t="str">
        <f t="shared" si="8"/>
        <v/>
      </c>
      <c r="N155" s="97"/>
      <c r="O155" s="98"/>
      <c r="P155" s="99"/>
    </row>
    <row r="156" spans="2:16" x14ac:dyDescent="0.25">
      <c r="B156" s="97"/>
      <c r="C156" s="98"/>
      <c r="D156" s="98"/>
      <c r="E156" s="98"/>
      <c r="F156" s="99"/>
      <c r="H156" s="41" t="str">
        <f t="shared" si="6"/>
        <v/>
      </c>
      <c r="J156" s="41" t="str">
        <f t="shared" si="7"/>
        <v/>
      </c>
      <c r="L156" s="41" t="str">
        <f t="shared" si="8"/>
        <v/>
      </c>
      <c r="N156" s="97"/>
      <c r="O156" s="98"/>
      <c r="P156" s="99"/>
    </row>
    <row r="157" spans="2:16" x14ac:dyDescent="0.25">
      <c r="B157" s="97"/>
      <c r="C157" s="98"/>
      <c r="D157" s="98"/>
      <c r="E157" s="98"/>
      <c r="F157" s="99"/>
      <c r="H157" s="41" t="str">
        <f t="shared" si="6"/>
        <v/>
      </c>
      <c r="J157" s="41" t="str">
        <f t="shared" si="7"/>
        <v/>
      </c>
      <c r="L157" s="41" t="str">
        <f t="shared" si="8"/>
        <v/>
      </c>
      <c r="N157" s="97"/>
      <c r="O157" s="98"/>
      <c r="P157" s="99"/>
    </row>
    <row r="158" spans="2:16" x14ac:dyDescent="0.25">
      <c r="B158" s="97"/>
      <c r="C158" s="98"/>
      <c r="D158" s="98"/>
      <c r="E158" s="98"/>
      <c r="F158" s="99"/>
      <c r="H158" s="41" t="str">
        <f t="shared" si="6"/>
        <v/>
      </c>
      <c r="J158" s="41" t="str">
        <f t="shared" si="7"/>
        <v/>
      </c>
      <c r="L158" s="41" t="str">
        <f t="shared" si="8"/>
        <v/>
      </c>
      <c r="N158" s="97"/>
      <c r="O158" s="98"/>
      <c r="P158" s="99"/>
    </row>
    <row r="159" spans="2:16" x14ac:dyDescent="0.25">
      <c r="B159" s="97"/>
      <c r="C159" s="98"/>
      <c r="D159" s="98"/>
      <c r="E159" s="98"/>
      <c r="F159" s="99"/>
      <c r="H159" s="41" t="str">
        <f t="shared" si="6"/>
        <v/>
      </c>
      <c r="J159" s="41" t="str">
        <f t="shared" si="7"/>
        <v/>
      </c>
      <c r="L159" s="41" t="str">
        <f t="shared" si="8"/>
        <v/>
      </c>
      <c r="N159" s="97"/>
      <c r="O159" s="98"/>
      <c r="P159" s="99"/>
    </row>
    <row r="160" spans="2:16" x14ac:dyDescent="0.25">
      <c r="B160" s="97"/>
      <c r="C160" s="98"/>
      <c r="D160" s="98"/>
      <c r="E160" s="98"/>
      <c r="F160" s="99"/>
      <c r="H160" s="41" t="str">
        <f t="shared" si="6"/>
        <v/>
      </c>
      <c r="J160" s="41" t="str">
        <f t="shared" si="7"/>
        <v/>
      </c>
      <c r="L160" s="41" t="str">
        <f t="shared" si="8"/>
        <v/>
      </c>
      <c r="N160" s="97"/>
      <c r="O160" s="98"/>
      <c r="P160" s="99"/>
    </row>
    <row r="161" spans="2:16" x14ac:dyDescent="0.25">
      <c r="B161" s="97"/>
      <c r="C161" s="98"/>
      <c r="D161" s="98"/>
      <c r="E161" s="98"/>
      <c r="F161" s="99"/>
      <c r="H161" s="41" t="str">
        <f t="shared" si="6"/>
        <v/>
      </c>
      <c r="J161" s="41" t="str">
        <f t="shared" si="7"/>
        <v/>
      </c>
      <c r="L161" s="41" t="str">
        <f t="shared" si="8"/>
        <v/>
      </c>
      <c r="N161" s="97"/>
      <c r="O161" s="98"/>
      <c r="P161" s="99"/>
    </row>
    <row r="162" spans="2:16" x14ac:dyDescent="0.25">
      <c r="B162" s="97"/>
      <c r="C162" s="98"/>
      <c r="D162" s="98"/>
      <c r="E162" s="98"/>
      <c r="F162" s="99"/>
      <c r="H162" s="41" t="str">
        <f t="shared" si="6"/>
        <v/>
      </c>
      <c r="J162" s="41" t="str">
        <f t="shared" si="7"/>
        <v/>
      </c>
      <c r="L162" s="41" t="str">
        <f t="shared" si="8"/>
        <v/>
      </c>
      <c r="N162" s="97"/>
      <c r="O162" s="98"/>
      <c r="P162" s="99"/>
    </row>
    <row r="163" spans="2:16" x14ac:dyDescent="0.25">
      <c r="B163" s="97"/>
      <c r="C163" s="98"/>
      <c r="D163" s="98"/>
      <c r="E163" s="98"/>
      <c r="F163" s="99"/>
      <c r="H163" s="41" t="str">
        <f t="shared" si="6"/>
        <v/>
      </c>
      <c r="J163" s="41" t="str">
        <f t="shared" si="7"/>
        <v/>
      </c>
      <c r="L163" s="41" t="str">
        <f t="shared" si="8"/>
        <v/>
      </c>
      <c r="N163" s="97"/>
      <c r="O163" s="98"/>
      <c r="P163" s="99"/>
    </row>
    <row r="164" spans="2:16" x14ac:dyDescent="0.25">
      <c r="B164" s="97"/>
      <c r="C164" s="98"/>
      <c r="D164" s="98"/>
      <c r="E164" s="98"/>
      <c r="F164" s="99"/>
      <c r="H164" s="41" t="str">
        <f t="shared" si="6"/>
        <v/>
      </c>
      <c r="J164" s="41" t="str">
        <f t="shared" si="7"/>
        <v/>
      </c>
      <c r="L164" s="41" t="str">
        <f t="shared" si="8"/>
        <v/>
      </c>
      <c r="N164" s="97"/>
      <c r="O164" s="98"/>
      <c r="P164" s="99"/>
    </row>
    <row r="165" spans="2:16" x14ac:dyDescent="0.25">
      <c r="B165" s="97"/>
      <c r="C165" s="98"/>
      <c r="D165" s="98"/>
      <c r="E165" s="98"/>
      <c r="F165" s="99"/>
      <c r="H165" s="41" t="str">
        <f t="shared" si="6"/>
        <v/>
      </c>
      <c r="J165" s="41" t="str">
        <f t="shared" si="7"/>
        <v/>
      </c>
      <c r="L165" s="41" t="str">
        <f t="shared" si="8"/>
        <v/>
      </c>
      <c r="N165" s="97"/>
      <c r="O165" s="98"/>
      <c r="P165" s="99"/>
    </row>
    <row r="166" spans="2:16" x14ac:dyDescent="0.25">
      <c r="B166" s="97"/>
      <c r="C166" s="98"/>
      <c r="D166" s="98"/>
      <c r="E166" s="98"/>
      <c r="F166" s="99"/>
      <c r="H166" s="41" t="str">
        <f t="shared" si="6"/>
        <v/>
      </c>
      <c r="J166" s="41" t="str">
        <f t="shared" si="7"/>
        <v/>
      </c>
      <c r="L166" s="41" t="str">
        <f t="shared" si="8"/>
        <v/>
      </c>
      <c r="N166" s="97"/>
      <c r="O166" s="98"/>
      <c r="P166" s="99"/>
    </row>
    <row r="167" spans="2:16" x14ac:dyDescent="0.25">
      <c r="B167" s="97"/>
      <c r="C167" s="98"/>
      <c r="D167" s="98"/>
      <c r="E167" s="98"/>
      <c r="F167" s="99"/>
      <c r="H167" s="41" t="str">
        <f t="shared" si="6"/>
        <v/>
      </c>
      <c r="J167" s="41" t="str">
        <f t="shared" si="7"/>
        <v/>
      </c>
      <c r="L167" s="41" t="str">
        <f t="shared" si="8"/>
        <v/>
      </c>
      <c r="N167" s="97"/>
      <c r="O167" s="98"/>
      <c r="P167" s="99"/>
    </row>
    <row r="168" spans="2:16" x14ac:dyDescent="0.25">
      <c r="B168" s="97"/>
      <c r="C168" s="98"/>
      <c r="D168" s="98"/>
      <c r="E168" s="98"/>
      <c r="F168" s="99"/>
      <c r="H168" s="41" t="str">
        <f t="shared" si="6"/>
        <v/>
      </c>
      <c r="J168" s="41" t="str">
        <f t="shared" si="7"/>
        <v/>
      </c>
      <c r="L168" s="41" t="str">
        <f t="shared" si="8"/>
        <v/>
      </c>
      <c r="N168" s="97"/>
      <c r="O168" s="98"/>
      <c r="P168" s="99"/>
    </row>
    <row r="169" spans="2:16" x14ac:dyDescent="0.25">
      <c r="B169" s="97"/>
      <c r="C169" s="98"/>
      <c r="D169" s="98"/>
      <c r="E169" s="98"/>
      <c r="F169" s="99"/>
      <c r="H169" s="41" t="str">
        <f t="shared" si="6"/>
        <v/>
      </c>
      <c r="J169" s="41" t="str">
        <f t="shared" si="7"/>
        <v/>
      </c>
      <c r="L169" s="41" t="str">
        <f t="shared" si="8"/>
        <v/>
      </c>
      <c r="N169" s="97"/>
      <c r="O169" s="98"/>
      <c r="P169" s="99"/>
    </row>
    <row r="170" spans="2:16" x14ac:dyDescent="0.25">
      <c r="B170" s="97"/>
      <c r="C170" s="98"/>
      <c r="D170" s="98"/>
      <c r="E170" s="98"/>
      <c r="F170" s="99"/>
      <c r="H170" s="41" t="str">
        <f t="shared" si="6"/>
        <v/>
      </c>
      <c r="J170" s="41" t="str">
        <f t="shared" si="7"/>
        <v/>
      </c>
      <c r="L170" s="41" t="str">
        <f t="shared" si="8"/>
        <v/>
      </c>
      <c r="N170" s="97"/>
      <c r="O170" s="98"/>
      <c r="P170" s="99"/>
    </row>
    <row r="171" spans="2:16" x14ac:dyDescent="0.25">
      <c r="B171" s="97"/>
      <c r="C171" s="98"/>
      <c r="D171" s="98"/>
      <c r="E171" s="98"/>
      <c r="F171" s="99"/>
      <c r="H171" s="41" t="str">
        <f t="shared" si="6"/>
        <v/>
      </c>
      <c r="J171" s="41" t="str">
        <f t="shared" si="7"/>
        <v/>
      </c>
      <c r="L171" s="41" t="str">
        <f t="shared" si="8"/>
        <v/>
      </c>
      <c r="N171" s="97"/>
      <c r="O171" s="98"/>
      <c r="P171" s="99"/>
    </row>
    <row r="172" spans="2:16" x14ac:dyDescent="0.25">
      <c r="B172" s="97"/>
      <c r="C172" s="98"/>
      <c r="D172" s="98"/>
      <c r="E172" s="98"/>
      <c r="F172" s="99"/>
      <c r="H172" s="41" t="str">
        <f t="shared" si="6"/>
        <v/>
      </c>
      <c r="J172" s="41" t="str">
        <f t="shared" si="7"/>
        <v/>
      </c>
      <c r="L172" s="41" t="str">
        <f t="shared" si="8"/>
        <v/>
      </c>
      <c r="N172" s="97"/>
      <c r="O172" s="98"/>
      <c r="P172" s="99"/>
    </row>
    <row r="173" spans="2:16" x14ac:dyDescent="0.25">
      <c r="B173" s="97"/>
      <c r="C173" s="98"/>
      <c r="D173" s="98"/>
      <c r="E173" s="98"/>
      <c r="F173" s="99"/>
      <c r="H173" s="41" t="str">
        <f t="shared" si="6"/>
        <v/>
      </c>
      <c r="J173" s="41" t="str">
        <f t="shared" si="7"/>
        <v/>
      </c>
      <c r="L173" s="41" t="str">
        <f t="shared" si="8"/>
        <v/>
      </c>
      <c r="N173" s="97"/>
      <c r="O173" s="98"/>
      <c r="P173" s="99"/>
    </row>
    <row r="174" spans="2:16" x14ac:dyDescent="0.25">
      <c r="B174" s="97"/>
      <c r="C174" s="98"/>
      <c r="D174" s="98"/>
      <c r="E174" s="98"/>
      <c r="F174" s="99"/>
      <c r="H174" s="41" t="str">
        <f t="shared" si="6"/>
        <v/>
      </c>
      <c r="J174" s="41" t="str">
        <f t="shared" si="7"/>
        <v/>
      </c>
      <c r="L174" s="41" t="str">
        <f t="shared" si="8"/>
        <v/>
      </c>
      <c r="N174" s="97"/>
      <c r="O174" s="98"/>
      <c r="P174" s="99"/>
    </row>
    <row r="175" spans="2:16" x14ac:dyDescent="0.25">
      <c r="B175" s="97"/>
      <c r="C175" s="98"/>
      <c r="D175" s="98"/>
      <c r="E175" s="98"/>
      <c r="F175" s="99"/>
      <c r="H175" s="41" t="str">
        <f t="shared" si="6"/>
        <v/>
      </c>
      <c r="J175" s="41" t="str">
        <f t="shared" si="7"/>
        <v/>
      </c>
      <c r="L175" s="41" t="str">
        <f t="shared" si="8"/>
        <v/>
      </c>
      <c r="N175" s="97"/>
      <c r="O175" s="98"/>
      <c r="P175" s="99"/>
    </row>
    <row r="176" spans="2:16" x14ac:dyDescent="0.25">
      <c r="B176" s="97"/>
      <c r="C176" s="98"/>
      <c r="D176" s="98"/>
      <c r="E176" s="98"/>
      <c r="F176" s="99"/>
      <c r="H176" s="41" t="str">
        <f t="shared" si="6"/>
        <v/>
      </c>
      <c r="J176" s="41" t="str">
        <f t="shared" si="7"/>
        <v/>
      </c>
      <c r="L176" s="41" t="str">
        <f t="shared" si="8"/>
        <v/>
      </c>
      <c r="N176" s="97"/>
      <c r="O176" s="98"/>
      <c r="P176" s="99"/>
    </row>
    <row r="177" spans="2:16" x14ac:dyDescent="0.25">
      <c r="B177" s="97"/>
      <c r="C177" s="98"/>
      <c r="D177" s="98"/>
      <c r="E177" s="98"/>
      <c r="F177" s="99"/>
      <c r="H177" s="41" t="str">
        <f t="shared" si="6"/>
        <v/>
      </c>
      <c r="J177" s="41" t="str">
        <f t="shared" si="7"/>
        <v/>
      </c>
      <c r="L177" s="41" t="str">
        <f t="shared" si="8"/>
        <v/>
      </c>
      <c r="N177" s="97"/>
      <c r="O177" s="98"/>
      <c r="P177" s="99"/>
    </row>
    <row r="178" spans="2:16" x14ac:dyDescent="0.25">
      <c r="B178" s="97"/>
      <c r="C178" s="98"/>
      <c r="D178" s="98"/>
      <c r="E178" s="98"/>
      <c r="F178" s="99"/>
      <c r="H178" s="41" t="str">
        <f t="shared" si="6"/>
        <v/>
      </c>
      <c r="J178" s="41" t="str">
        <f t="shared" si="7"/>
        <v/>
      </c>
      <c r="L178" s="41" t="str">
        <f t="shared" si="8"/>
        <v/>
      </c>
      <c r="N178" s="97"/>
      <c r="O178" s="98"/>
      <c r="P178" s="99"/>
    </row>
    <row r="179" spans="2:16" x14ac:dyDescent="0.25">
      <c r="B179" s="97"/>
      <c r="C179" s="98"/>
      <c r="D179" s="98"/>
      <c r="E179" s="98"/>
      <c r="F179" s="99"/>
      <c r="H179" s="41" t="str">
        <f t="shared" si="6"/>
        <v/>
      </c>
      <c r="J179" s="41" t="str">
        <f t="shared" si="7"/>
        <v/>
      </c>
      <c r="L179" s="41" t="str">
        <f t="shared" si="8"/>
        <v/>
      </c>
      <c r="N179" s="97"/>
      <c r="O179" s="98"/>
      <c r="P179" s="99"/>
    </row>
    <row r="180" spans="2:16" x14ac:dyDescent="0.25">
      <c r="B180" s="97"/>
      <c r="C180" s="98"/>
      <c r="D180" s="98"/>
      <c r="E180" s="98"/>
      <c r="F180" s="99"/>
      <c r="H180" s="41" t="str">
        <f t="shared" si="6"/>
        <v/>
      </c>
      <c r="J180" s="41" t="str">
        <f t="shared" si="7"/>
        <v/>
      </c>
      <c r="L180" s="41" t="str">
        <f t="shared" si="8"/>
        <v/>
      </c>
      <c r="N180" s="97"/>
      <c r="O180" s="98"/>
      <c r="P180" s="99"/>
    </row>
    <row r="181" spans="2:16" x14ac:dyDescent="0.25">
      <c r="B181" s="97"/>
      <c r="C181" s="98"/>
      <c r="D181" s="98"/>
      <c r="E181" s="98"/>
      <c r="F181" s="99"/>
      <c r="H181" s="41" t="str">
        <f t="shared" si="6"/>
        <v/>
      </c>
      <c r="J181" s="41" t="str">
        <f t="shared" si="7"/>
        <v/>
      </c>
      <c r="L181" s="41" t="str">
        <f t="shared" si="8"/>
        <v/>
      </c>
      <c r="N181" s="97"/>
      <c r="O181" s="98"/>
      <c r="P181" s="99"/>
    </row>
    <row r="182" spans="2:16" x14ac:dyDescent="0.25">
      <c r="B182" s="97"/>
      <c r="C182" s="98"/>
      <c r="D182" s="98"/>
      <c r="E182" s="98"/>
      <c r="F182" s="99"/>
      <c r="H182" s="41" t="str">
        <f t="shared" si="6"/>
        <v/>
      </c>
      <c r="J182" s="41" t="str">
        <f t="shared" si="7"/>
        <v/>
      </c>
      <c r="L182" s="41" t="str">
        <f t="shared" si="8"/>
        <v/>
      </c>
      <c r="N182" s="97"/>
      <c r="O182" s="98"/>
      <c r="P182" s="99"/>
    </row>
    <row r="183" spans="2:16" x14ac:dyDescent="0.25">
      <c r="B183" s="97"/>
      <c r="C183" s="98"/>
      <c r="D183" s="98"/>
      <c r="E183" s="98"/>
      <c r="F183" s="99"/>
      <c r="H183" s="41" t="str">
        <f t="shared" si="6"/>
        <v/>
      </c>
      <c r="J183" s="41" t="str">
        <f t="shared" si="7"/>
        <v/>
      </c>
      <c r="L183" s="41" t="str">
        <f t="shared" si="8"/>
        <v/>
      </c>
      <c r="N183" s="97"/>
      <c r="O183" s="98"/>
      <c r="P183" s="99"/>
    </row>
    <row r="184" spans="2:16" x14ac:dyDescent="0.25">
      <c r="B184" s="97"/>
      <c r="C184" s="98"/>
      <c r="D184" s="98"/>
      <c r="E184" s="98"/>
      <c r="F184" s="99"/>
      <c r="H184" s="41" t="str">
        <f t="shared" si="6"/>
        <v/>
      </c>
      <c r="J184" s="41" t="str">
        <f t="shared" si="7"/>
        <v/>
      </c>
      <c r="L184" s="41" t="str">
        <f t="shared" si="8"/>
        <v/>
      </c>
      <c r="N184" s="97"/>
      <c r="O184" s="98"/>
      <c r="P184" s="99"/>
    </row>
    <row r="185" spans="2:16" x14ac:dyDescent="0.25">
      <c r="B185" s="97"/>
      <c r="C185" s="98"/>
      <c r="D185" s="98"/>
      <c r="E185" s="98"/>
      <c r="F185" s="99"/>
      <c r="H185" s="41" t="str">
        <f t="shared" si="6"/>
        <v/>
      </c>
      <c r="J185" s="41" t="str">
        <f t="shared" si="7"/>
        <v/>
      </c>
      <c r="L185" s="41" t="str">
        <f t="shared" si="8"/>
        <v/>
      </c>
      <c r="N185" s="97"/>
      <c r="O185" s="98"/>
      <c r="P185" s="99"/>
    </row>
    <row r="186" spans="2:16" x14ac:dyDescent="0.25">
      <c r="B186" s="97"/>
      <c r="C186" s="98"/>
      <c r="D186" s="98"/>
      <c r="E186" s="98"/>
      <c r="F186" s="99"/>
      <c r="H186" s="41" t="str">
        <f t="shared" si="6"/>
        <v/>
      </c>
      <c r="J186" s="41" t="str">
        <f t="shared" si="7"/>
        <v/>
      </c>
      <c r="L186" s="41" t="str">
        <f t="shared" si="8"/>
        <v/>
      </c>
      <c r="N186" s="97"/>
      <c r="O186" s="98"/>
      <c r="P186" s="99"/>
    </row>
    <row r="187" spans="2:16" x14ac:dyDescent="0.25">
      <c r="B187" s="97"/>
      <c r="C187" s="98"/>
      <c r="D187" s="98"/>
      <c r="E187" s="98"/>
      <c r="F187" s="99"/>
      <c r="H187" s="41" t="str">
        <f t="shared" si="6"/>
        <v/>
      </c>
      <c r="J187" s="41" t="str">
        <f t="shared" si="7"/>
        <v/>
      </c>
      <c r="L187" s="41" t="str">
        <f t="shared" si="8"/>
        <v/>
      </c>
      <c r="N187" s="97"/>
      <c r="O187" s="98"/>
      <c r="P187" s="99"/>
    </row>
    <row r="188" spans="2:16" x14ac:dyDescent="0.25">
      <c r="B188" s="97"/>
      <c r="C188" s="98"/>
      <c r="D188" s="98"/>
      <c r="E188" s="98"/>
      <c r="F188" s="99"/>
      <c r="H188" s="41" t="str">
        <f t="shared" si="6"/>
        <v/>
      </c>
      <c r="J188" s="41" t="str">
        <f t="shared" si="7"/>
        <v/>
      </c>
      <c r="L188" s="41" t="str">
        <f t="shared" si="8"/>
        <v/>
      </c>
      <c r="N188" s="97"/>
      <c r="O188" s="98"/>
      <c r="P188" s="99"/>
    </row>
    <row r="189" spans="2:16" x14ac:dyDescent="0.25">
      <c r="B189" s="97"/>
      <c r="C189" s="98"/>
      <c r="D189" s="98"/>
      <c r="E189" s="98"/>
      <c r="F189" s="99"/>
      <c r="H189" s="41" t="str">
        <f t="shared" si="6"/>
        <v/>
      </c>
      <c r="J189" s="41" t="str">
        <f t="shared" si="7"/>
        <v/>
      </c>
      <c r="L189" s="41" t="str">
        <f t="shared" si="8"/>
        <v/>
      </c>
      <c r="N189" s="97"/>
      <c r="O189" s="98"/>
      <c r="P189" s="99"/>
    </row>
    <row r="190" spans="2:16" x14ac:dyDescent="0.25">
      <c r="B190" s="97"/>
      <c r="C190" s="98"/>
      <c r="D190" s="98"/>
      <c r="E190" s="98"/>
      <c r="F190" s="99"/>
      <c r="H190" s="41" t="str">
        <f t="shared" si="6"/>
        <v/>
      </c>
      <c r="J190" s="41" t="str">
        <f t="shared" si="7"/>
        <v/>
      </c>
      <c r="L190" s="41" t="str">
        <f t="shared" si="8"/>
        <v/>
      </c>
      <c r="N190" s="97"/>
      <c r="O190" s="98"/>
      <c r="P190" s="99"/>
    </row>
    <row r="191" spans="2:16" x14ac:dyDescent="0.25">
      <c r="B191" s="97"/>
      <c r="C191" s="98"/>
      <c r="D191" s="98"/>
      <c r="E191" s="98"/>
      <c r="F191" s="99"/>
      <c r="H191" s="41" t="str">
        <f t="shared" si="6"/>
        <v/>
      </c>
      <c r="J191" s="41" t="str">
        <f t="shared" si="7"/>
        <v/>
      </c>
      <c r="L191" s="41" t="str">
        <f t="shared" si="8"/>
        <v/>
      </c>
      <c r="N191" s="97"/>
      <c r="O191" s="98"/>
      <c r="P191" s="99"/>
    </row>
    <row r="192" spans="2:16" x14ac:dyDescent="0.25">
      <c r="B192" s="97"/>
      <c r="C192" s="98"/>
      <c r="D192" s="98"/>
      <c r="E192" s="98"/>
      <c r="F192" s="99"/>
      <c r="H192" s="41" t="str">
        <f t="shared" si="6"/>
        <v/>
      </c>
      <c r="J192" s="41" t="str">
        <f t="shared" si="7"/>
        <v/>
      </c>
      <c r="L192" s="41" t="str">
        <f t="shared" si="8"/>
        <v/>
      </c>
      <c r="N192" s="97"/>
      <c r="O192" s="98"/>
      <c r="P192" s="99"/>
    </row>
    <row r="193" spans="2:16" x14ac:dyDescent="0.25">
      <c r="B193" s="97"/>
      <c r="C193" s="98"/>
      <c r="D193" s="98"/>
      <c r="E193" s="98"/>
      <c r="F193" s="99"/>
      <c r="H193" s="41" t="str">
        <f t="shared" si="6"/>
        <v/>
      </c>
      <c r="J193" s="41" t="str">
        <f t="shared" si="7"/>
        <v/>
      </c>
      <c r="L193" s="41" t="str">
        <f t="shared" si="8"/>
        <v/>
      </c>
      <c r="N193" s="97"/>
      <c r="O193" s="98"/>
      <c r="P193" s="99"/>
    </row>
    <row r="194" spans="2:16" x14ac:dyDescent="0.25">
      <c r="B194" s="97"/>
      <c r="C194" s="98"/>
      <c r="D194" s="98"/>
      <c r="E194" s="98"/>
      <c r="F194" s="99"/>
      <c r="H194" s="41" t="str">
        <f t="shared" si="6"/>
        <v/>
      </c>
      <c r="J194" s="41" t="str">
        <f t="shared" si="7"/>
        <v/>
      </c>
      <c r="L194" s="41" t="str">
        <f t="shared" si="8"/>
        <v/>
      </c>
      <c r="N194" s="97"/>
      <c r="O194" s="98"/>
      <c r="P194" s="99"/>
    </row>
    <row r="195" spans="2:16" x14ac:dyDescent="0.25">
      <c r="B195" s="97"/>
      <c r="C195" s="98"/>
      <c r="D195" s="98"/>
      <c r="E195" s="98"/>
      <c r="F195" s="99"/>
      <c r="H195" s="41" t="str">
        <f t="shared" si="6"/>
        <v/>
      </c>
      <c r="J195" s="41" t="str">
        <f t="shared" si="7"/>
        <v/>
      </c>
      <c r="L195" s="41" t="str">
        <f t="shared" si="8"/>
        <v/>
      </c>
      <c r="N195" s="97"/>
      <c r="O195" s="98"/>
      <c r="P195" s="99"/>
    </row>
    <row r="196" spans="2:16" x14ac:dyDescent="0.25">
      <c r="B196" s="97"/>
      <c r="C196" s="98"/>
      <c r="D196" s="98"/>
      <c r="E196" s="98"/>
      <c r="F196" s="99"/>
      <c r="H196" s="41" t="str">
        <f t="shared" si="6"/>
        <v/>
      </c>
      <c r="J196" s="41" t="str">
        <f t="shared" si="7"/>
        <v/>
      </c>
      <c r="L196" s="41" t="str">
        <f t="shared" si="8"/>
        <v/>
      </c>
      <c r="N196" s="97"/>
      <c r="O196" s="98"/>
      <c r="P196" s="99"/>
    </row>
    <row r="197" spans="2:16" x14ac:dyDescent="0.25">
      <c r="B197" s="97"/>
      <c r="C197" s="98"/>
      <c r="D197" s="98"/>
      <c r="E197" s="98"/>
      <c r="F197" s="99"/>
      <c r="H197" s="41" t="str">
        <f t="shared" si="6"/>
        <v/>
      </c>
      <c r="J197" s="41" t="str">
        <f t="shared" si="7"/>
        <v/>
      </c>
      <c r="L197" s="41" t="str">
        <f t="shared" si="8"/>
        <v/>
      </c>
      <c r="N197" s="97"/>
      <c r="O197" s="98"/>
      <c r="P197" s="99"/>
    </row>
    <row r="198" spans="2:16" x14ac:dyDescent="0.25">
      <c r="B198" s="97"/>
      <c r="C198" s="98"/>
      <c r="D198" s="98"/>
      <c r="E198" s="98"/>
      <c r="F198" s="99"/>
      <c r="H198" s="41" t="str">
        <f t="shared" si="6"/>
        <v/>
      </c>
      <c r="J198" s="41" t="str">
        <f t="shared" si="7"/>
        <v/>
      </c>
      <c r="L198" s="41" t="str">
        <f t="shared" si="8"/>
        <v/>
      </c>
      <c r="N198" s="97"/>
      <c r="O198" s="98"/>
      <c r="P198" s="99"/>
    </row>
    <row r="199" spans="2:16" x14ac:dyDescent="0.25">
      <c r="B199" s="97"/>
      <c r="C199" s="98"/>
      <c r="D199" s="98"/>
      <c r="E199" s="98"/>
      <c r="F199" s="99"/>
      <c r="H199" s="41" t="str">
        <f t="shared" si="6"/>
        <v/>
      </c>
      <c r="J199" s="41" t="str">
        <f t="shared" si="7"/>
        <v/>
      </c>
      <c r="L199" s="41" t="str">
        <f t="shared" si="8"/>
        <v/>
      </c>
      <c r="N199" s="97"/>
      <c r="O199" s="98"/>
      <c r="P199" s="99"/>
    </row>
    <row r="200" spans="2:16" x14ac:dyDescent="0.25">
      <c r="B200" s="97"/>
      <c r="C200" s="98"/>
      <c r="D200" s="98"/>
      <c r="E200" s="98"/>
      <c r="F200" s="99"/>
      <c r="H200" s="41" t="str">
        <f t="shared" si="6"/>
        <v/>
      </c>
      <c r="J200" s="41" t="str">
        <f t="shared" si="7"/>
        <v/>
      </c>
      <c r="L200" s="41" t="str">
        <f t="shared" si="8"/>
        <v/>
      </c>
      <c r="N200" s="97"/>
      <c r="O200" s="98"/>
      <c r="P200" s="99"/>
    </row>
    <row r="201" spans="2:16" x14ac:dyDescent="0.25">
      <c r="B201" s="97"/>
      <c r="C201" s="98"/>
      <c r="D201" s="98"/>
      <c r="E201" s="98"/>
      <c r="F201" s="99"/>
      <c r="H201" s="41" t="str">
        <f t="shared" si="6"/>
        <v/>
      </c>
      <c r="J201" s="41" t="str">
        <f t="shared" si="7"/>
        <v/>
      </c>
      <c r="L201" s="41" t="str">
        <f t="shared" si="8"/>
        <v/>
      </c>
      <c r="N201" s="97"/>
      <c r="O201" s="98"/>
      <c r="P201" s="99"/>
    </row>
    <row r="202" spans="2:16" x14ac:dyDescent="0.25">
      <c r="B202" s="97"/>
      <c r="C202" s="98"/>
      <c r="D202" s="98"/>
      <c r="E202" s="98"/>
      <c r="F202" s="99"/>
      <c r="H202" s="41" t="str">
        <f t="shared" si="6"/>
        <v/>
      </c>
      <c r="J202" s="41" t="str">
        <f t="shared" si="7"/>
        <v/>
      </c>
      <c r="L202" s="41" t="str">
        <f t="shared" si="8"/>
        <v/>
      </c>
      <c r="N202" s="97"/>
      <c r="O202" s="98"/>
      <c r="P202" s="99"/>
    </row>
    <row r="203" spans="2:16" x14ac:dyDescent="0.25">
      <c r="B203" s="97"/>
      <c r="C203" s="98"/>
      <c r="D203" s="98"/>
      <c r="E203" s="98"/>
      <c r="F203" s="99"/>
      <c r="H203" s="41" t="str">
        <f t="shared" ref="H203:H266" si="9">IF(C203="","",C203) &amp; IF(D203="",""," – " &amp; D203) &amp; IF(E203="",""," – " &amp; E203) &amp; IF(F203="",""," – " &amp; F203)</f>
        <v/>
      </c>
      <c r="J203" s="41" t="str">
        <f t="shared" ref="J203:J266" si="10">IF(C203="","",C203) &amp; IF(D203="",""," – " &amp; D203) &amp; IF(E203="",""," – " &amp; E203)</f>
        <v/>
      </c>
      <c r="L203" s="41" t="str">
        <f t="shared" ref="L203:L266" si="11">IF(C203="","",C203) &amp; IF(D203="",""," – " &amp; D203)</f>
        <v/>
      </c>
      <c r="N203" s="97"/>
      <c r="O203" s="98"/>
      <c r="P203" s="99"/>
    </row>
    <row r="204" spans="2:16" x14ac:dyDescent="0.25">
      <c r="B204" s="97"/>
      <c r="C204" s="98"/>
      <c r="D204" s="98"/>
      <c r="E204" s="98"/>
      <c r="F204" s="99"/>
      <c r="H204" s="41" t="str">
        <f t="shared" si="9"/>
        <v/>
      </c>
      <c r="J204" s="41" t="str">
        <f t="shared" si="10"/>
        <v/>
      </c>
      <c r="L204" s="41" t="str">
        <f t="shared" si="11"/>
        <v/>
      </c>
      <c r="N204" s="97"/>
      <c r="O204" s="98"/>
      <c r="P204" s="99"/>
    </row>
    <row r="205" spans="2:16" x14ac:dyDescent="0.25">
      <c r="B205" s="97"/>
      <c r="C205" s="98"/>
      <c r="D205" s="98"/>
      <c r="E205" s="98"/>
      <c r="F205" s="99"/>
      <c r="H205" s="41" t="str">
        <f t="shared" si="9"/>
        <v/>
      </c>
      <c r="J205" s="41" t="str">
        <f t="shared" si="10"/>
        <v/>
      </c>
      <c r="L205" s="41" t="str">
        <f t="shared" si="11"/>
        <v/>
      </c>
      <c r="N205" s="97"/>
      <c r="O205" s="98"/>
      <c r="P205" s="99"/>
    </row>
    <row r="206" spans="2:16" x14ac:dyDescent="0.25">
      <c r="B206" s="97"/>
      <c r="C206" s="98"/>
      <c r="D206" s="98"/>
      <c r="E206" s="98"/>
      <c r="F206" s="99"/>
      <c r="H206" s="41" t="str">
        <f t="shared" si="9"/>
        <v/>
      </c>
      <c r="J206" s="41" t="str">
        <f t="shared" si="10"/>
        <v/>
      </c>
      <c r="L206" s="41" t="str">
        <f t="shared" si="11"/>
        <v/>
      </c>
      <c r="N206" s="97"/>
      <c r="O206" s="98"/>
      <c r="P206" s="99"/>
    </row>
    <row r="207" spans="2:16" x14ac:dyDescent="0.25">
      <c r="B207" s="97"/>
      <c r="C207" s="98"/>
      <c r="D207" s="98"/>
      <c r="E207" s="98"/>
      <c r="F207" s="99"/>
      <c r="H207" s="41" t="str">
        <f t="shared" si="9"/>
        <v/>
      </c>
      <c r="J207" s="41" t="str">
        <f t="shared" si="10"/>
        <v/>
      </c>
      <c r="L207" s="41" t="str">
        <f t="shared" si="11"/>
        <v/>
      </c>
      <c r="N207" s="97"/>
      <c r="O207" s="98"/>
      <c r="P207" s="99"/>
    </row>
    <row r="208" spans="2:16" x14ac:dyDescent="0.25">
      <c r="B208" s="97"/>
      <c r="C208" s="98"/>
      <c r="D208" s="98"/>
      <c r="E208" s="98"/>
      <c r="F208" s="99"/>
      <c r="H208" s="41" t="str">
        <f t="shared" si="9"/>
        <v/>
      </c>
      <c r="J208" s="41" t="str">
        <f t="shared" si="10"/>
        <v/>
      </c>
      <c r="L208" s="41" t="str">
        <f t="shared" si="11"/>
        <v/>
      </c>
      <c r="N208" s="97"/>
      <c r="O208" s="98"/>
      <c r="P208" s="99"/>
    </row>
    <row r="209" spans="2:16" x14ac:dyDescent="0.25">
      <c r="B209" s="97"/>
      <c r="C209" s="98"/>
      <c r="D209" s="98"/>
      <c r="E209" s="98"/>
      <c r="F209" s="99"/>
      <c r="H209" s="41" t="str">
        <f t="shared" si="9"/>
        <v/>
      </c>
      <c r="J209" s="41" t="str">
        <f t="shared" si="10"/>
        <v/>
      </c>
      <c r="L209" s="41" t="str">
        <f t="shared" si="11"/>
        <v/>
      </c>
      <c r="N209" s="97"/>
      <c r="O209" s="98"/>
      <c r="P209" s="99"/>
    </row>
    <row r="210" spans="2:16" x14ac:dyDescent="0.25">
      <c r="B210" s="97"/>
      <c r="C210" s="98"/>
      <c r="D210" s="98"/>
      <c r="E210" s="98"/>
      <c r="F210" s="99"/>
      <c r="H210" s="41" t="str">
        <f t="shared" si="9"/>
        <v/>
      </c>
      <c r="J210" s="41" t="str">
        <f t="shared" si="10"/>
        <v/>
      </c>
      <c r="L210" s="41" t="str">
        <f t="shared" si="11"/>
        <v/>
      </c>
      <c r="N210" s="97"/>
      <c r="O210" s="98"/>
      <c r="P210" s="99"/>
    </row>
    <row r="211" spans="2:16" x14ac:dyDescent="0.25">
      <c r="B211" s="97"/>
      <c r="C211" s="98"/>
      <c r="D211" s="98"/>
      <c r="E211" s="98"/>
      <c r="F211" s="99"/>
      <c r="H211" s="41" t="str">
        <f t="shared" si="9"/>
        <v/>
      </c>
      <c r="J211" s="41" t="str">
        <f t="shared" si="10"/>
        <v/>
      </c>
      <c r="L211" s="41" t="str">
        <f t="shared" si="11"/>
        <v/>
      </c>
      <c r="N211" s="97"/>
      <c r="O211" s="98"/>
      <c r="P211" s="99"/>
    </row>
    <row r="212" spans="2:16" x14ac:dyDescent="0.25">
      <c r="B212" s="97"/>
      <c r="C212" s="98"/>
      <c r="D212" s="98"/>
      <c r="E212" s="98"/>
      <c r="F212" s="99"/>
      <c r="H212" s="41" t="str">
        <f t="shared" si="9"/>
        <v/>
      </c>
      <c r="J212" s="41" t="str">
        <f t="shared" si="10"/>
        <v/>
      </c>
      <c r="L212" s="41" t="str">
        <f t="shared" si="11"/>
        <v/>
      </c>
      <c r="N212" s="97"/>
      <c r="O212" s="98"/>
      <c r="P212" s="99"/>
    </row>
    <row r="213" spans="2:16" x14ac:dyDescent="0.25">
      <c r="B213" s="97"/>
      <c r="C213" s="98"/>
      <c r="D213" s="98"/>
      <c r="E213" s="98"/>
      <c r="F213" s="99"/>
      <c r="H213" s="41" t="str">
        <f t="shared" si="9"/>
        <v/>
      </c>
      <c r="J213" s="41" t="str">
        <f t="shared" si="10"/>
        <v/>
      </c>
      <c r="L213" s="41" t="str">
        <f t="shared" si="11"/>
        <v/>
      </c>
      <c r="N213" s="97"/>
      <c r="O213" s="98"/>
      <c r="P213" s="99"/>
    </row>
    <row r="214" spans="2:16" x14ac:dyDescent="0.25">
      <c r="B214" s="97"/>
      <c r="C214" s="98"/>
      <c r="D214" s="98"/>
      <c r="E214" s="98"/>
      <c r="F214" s="99"/>
      <c r="H214" s="41" t="str">
        <f t="shared" si="9"/>
        <v/>
      </c>
      <c r="J214" s="41" t="str">
        <f t="shared" si="10"/>
        <v/>
      </c>
      <c r="L214" s="41" t="str">
        <f t="shared" si="11"/>
        <v/>
      </c>
      <c r="N214" s="97"/>
      <c r="O214" s="98"/>
      <c r="P214" s="99"/>
    </row>
    <row r="215" spans="2:16" x14ac:dyDescent="0.25">
      <c r="B215" s="97"/>
      <c r="C215" s="98"/>
      <c r="D215" s="98"/>
      <c r="E215" s="98"/>
      <c r="F215" s="99"/>
      <c r="H215" s="41" t="str">
        <f t="shared" si="9"/>
        <v/>
      </c>
      <c r="J215" s="41" t="str">
        <f t="shared" si="10"/>
        <v/>
      </c>
      <c r="L215" s="41" t="str">
        <f t="shared" si="11"/>
        <v/>
      </c>
      <c r="N215" s="97"/>
      <c r="O215" s="98"/>
      <c r="P215" s="99"/>
    </row>
    <row r="216" spans="2:16" x14ac:dyDescent="0.25">
      <c r="B216" s="97"/>
      <c r="C216" s="98"/>
      <c r="D216" s="98"/>
      <c r="E216" s="98"/>
      <c r="F216" s="99"/>
      <c r="H216" s="41" t="str">
        <f t="shared" si="9"/>
        <v/>
      </c>
      <c r="J216" s="41" t="str">
        <f t="shared" si="10"/>
        <v/>
      </c>
      <c r="L216" s="41" t="str">
        <f t="shared" si="11"/>
        <v/>
      </c>
      <c r="N216" s="97"/>
      <c r="O216" s="98"/>
      <c r="P216" s="99"/>
    </row>
    <row r="217" spans="2:16" x14ac:dyDescent="0.25">
      <c r="B217" s="97"/>
      <c r="C217" s="98"/>
      <c r="D217" s="98"/>
      <c r="E217" s="98"/>
      <c r="F217" s="99"/>
      <c r="H217" s="41" t="str">
        <f t="shared" si="9"/>
        <v/>
      </c>
      <c r="J217" s="41" t="str">
        <f t="shared" si="10"/>
        <v/>
      </c>
      <c r="L217" s="41" t="str">
        <f t="shared" si="11"/>
        <v/>
      </c>
      <c r="N217" s="97"/>
      <c r="O217" s="98"/>
      <c r="P217" s="99"/>
    </row>
    <row r="218" spans="2:16" x14ac:dyDescent="0.25">
      <c r="B218" s="97"/>
      <c r="C218" s="98"/>
      <c r="D218" s="98"/>
      <c r="E218" s="98"/>
      <c r="F218" s="99"/>
      <c r="H218" s="41" t="str">
        <f t="shared" si="9"/>
        <v/>
      </c>
      <c r="J218" s="41" t="str">
        <f t="shared" si="10"/>
        <v/>
      </c>
      <c r="L218" s="41" t="str">
        <f t="shared" si="11"/>
        <v/>
      </c>
      <c r="N218" s="97"/>
      <c r="O218" s="103"/>
      <c r="P218" s="99"/>
    </row>
    <row r="219" spans="2:16" x14ac:dyDescent="0.25">
      <c r="B219" s="97"/>
      <c r="C219" s="98"/>
      <c r="D219" s="98"/>
      <c r="E219" s="98"/>
      <c r="F219" s="99"/>
      <c r="H219" s="41" t="str">
        <f t="shared" si="9"/>
        <v/>
      </c>
      <c r="J219" s="41" t="str">
        <f t="shared" si="10"/>
        <v/>
      </c>
      <c r="L219" s="41" t="str">
        <f t="shared" si="11"/>
        <v/>
      </c>
      <c r="N219" s="97"/>
      <c r="O219" s="98"/>
      <c r="P219" s="99"/>
    </row>
    <row r="220" spans="2:16" x14ac:dyDescent="0.25">
      <c r="B220" s="97"/>
      <c r="C220" s="98"/>
      <c r="D220" s="98"/>
      <c r="E220" s="98"/>
      <c r="F220" s="99"/>
      <c r="H220" s="41" t="str">
        <f t="shared" si="9"/>
        <v/>
      </c>
      <c r="J220" s="41" t="str">
        <f t="shared" si="10"/>
        <v/>
      </c>
      <c r="L220" s="41" t="str">
        <f t="shared" si="11"/>
        <v/>
      </c>
      <c r="N220" s="97"/>
      <c r="O220" s="98"/>
      <c r="P220" s="99"/>
    </row>
    <row r="221" spans="2:16" x14ac:dyDescent="0.25">
      <c r="B221" s="97"/>
      <c r="C221" s="98"/>
      <c r="D221" s="98"/>
      <c r="E221" s="98"/>
      <c r="F221" s="99"/>
      <c r="H221" s="41" t="str">
        <f t="shared" si="9"/>
        <v/>
      </c>
      <c r="J221" s="41" t="str">
        <f t="shared" si="10"/>
        <v/>
      </c>
      <c r="L221" s="41" t="str">
        <f t="shared" si="11"/>
        <v/>
      </c>
      <c r="N221" s="97"/>
      <c r="O221" s="98"/>
      <c r="P221" s="99"/>
    </row>
    <row r="222" spans="2:16" x14ac:dyDescent="0.25">
      <c r="B222" s="97"/>
      <c r="C222" s="98"/>
      <c r="D222" s="98"/>
      <c r="E222" s="98"/>
      <c r="F222" s="99"/>
      <c r="H222" s="41" t="str">
        <f t="shared" si="9"/>
        <v/>
      </c>
      <c r="J222" s="41" t="str">
        <f t="shared" si="10"/>
        <v/>
      </c>
      <c r="L222" s="41" t="str">
        <f t="shared" si="11"/>
        <v/>
      </c>
      <c r="N222" s="97"/>
      <c r="O222" s="98"/>
      <c r="P222" s="99"/>
    </row>
    <row r="223" spans="2:16" x14ac:dyDescent="0.25">
      <c r="B223" s="97"/>
      <c r="C223" s="98"/>
      <c r="D223" s="98"/>
      <c r="E223" s="98"/>
      <c r="F223" s="99"/>
      <c r="H223" s="41" t="str">
        <f t="shared" si="9"/>
        <v/>
      </c>
      <c r="J223" s="41" t="str">
        <f t="shared" si="10"/>
        <v/>
      </c>
      <c r="L223" s="41" t="str">
        <f t="shared" si="11"/>
        <v/>
      </c>
      <c r="N223" s="97"/>
      <c r="O223" s="98"/>
      <c r="P223" s="99"/>
    </row>
    <row r="224" spans="2:16" x14ac:dyDescent="0.25">
      <c r="B224" s="97"/>
      <c r="C224" s="98"/>
      <c r="D224" s="98"/>
      <c r="E224" s="98"/>
      <c r="F224" s="99"/>
      <c r="H224" s="41" t="str">
        <f t="shared" si="9"/>
        <v/>
      </c>
      <c r="J224" s="41" t="str">
        <f t="shared" si="10"/>
        <v/>
      </c>
      <c r="L224" s="41" t="str">
        <f t="shared" si="11"/>
        <v/>
      </c>
      <c r="N224" s="97"/>
      <c r="O224" s="98"/>
      <c r="P224" s="99"/>
    </row>
    <row r="225" spans="2:16" x14ac:dyDescent="0.25">
      <c r="B225" s="97"/>
      <c r="C225" s="98"/>
      <c r="D225" s="98"/>
      <c r="E225" s="98"/>
      <c r="F225" s="99"/>
      <c r="H225" s="41" t="str">
        <f t="shared" si="9"/>
        <v/>
      </c>
      <c r="J225" s="41" t="str">
        <f t="shared" si="10"/>
        <v/>
      </c>
      <c r="L225" s="41" t="str">
        <f t="shared" si="11"/>
        <v/>
      </c>
      <c r="N225" s="97"/>
      <c r="O225" s="98"/>
      <c r="P225" s="99"/>
    </row>
    <row r="226" spans="2:16" x14ac:dyDescent="0.25">
      <c r="B226" s="97"/>
      <c r="C226" s="98"/>
      <c r="D226" s="98"/>
      <c r="E226" s="98"/>
      <c r="F226" s="99"/>
      <c r="H226" s="41" t="str">
        <f t="shared" si="9"/>
        <v/>
      </c>
      <c r="J226" s="41" t="str">
        <f t="shared" si="10"/>
        <v/>
      </c>
      <c r="L226" s="41" t="str">
        <f t="shared" si="11"/>
        <v/>
      </c>
      <c r="N226" s="97"/>
      <c r="O226" s="98"/>
      <c r="P226" s="99"/>
    </row>
    <row r="227" spans="2:16" x14ac:dyDescent="0.25">
      <c r="B227" s="97"/>
      <c r="C227" s="98"/>
      <c r="D227" s="98"/>
      <c r="E227" s="98"/>
      <c r="F227" s="99"/>
      <c r="H227" s="41" t="str">
        <f t="shared" si="9"/>
        <v/>
      </c>
      <c r="J227" s="41" t="str">
        <f t="shared" si="10"/>
        <v/>
      </c>
      <c r="L227" s="41" t="str">
        <f t="shared" si="11"/>
        <v/>
      </c>
      <c r="N227" s="97"/>
      <c r="O227" s="98"/>
      <c r="P227" s="99"/>
    </row>
    <row r="228" spans="2:16" x14ac:dyDescent="0.25">
      <c r="B228" s="97"/>
      <c r="C228" s="98"/>
      <c r="D228" s="98"/>
      <c r="E228" s="98"/>
      <c r="F228" s="99"/>
      <c r="H228" s="41" t="str">
        <f t="shared" si="9"/>
        <v/>
      </c>
      <c r="J228" s="41" t="str">
        <f t="shared" si="10"/>
        <v/>
      </c>
      <c r="L228" s="41" t="str">
        <f t="shared" si="11"/>
        <v/>
      </c>
      <c r="N228" s="97"/>
      <c r="O228" s="98"/>
      <c r="P228" s="99"/>
    </row>
    <row r="229" spans="2:16" x14ac:dyDescent="0.25">
      <c r="B229" s="97"/>
      <c r="C229" s="98"/>
      <c r="D229" s="98"/>
      <c r="E229" s="98"/>
      <c r="F229" s="99"/>
      <c r="H229" s="41" t="str">
        <f t="shared" si="9"/>
        <v/>
      </c>
      <c r="J229" s="41" t="str">
        <f t="shared" si="10"/>
        <v/>
      </c>
      <c r="L229" s="41" t="str">
        <f t="shared" si="11"/>
        <v/>
      </c>
      <c r="N229" s="97"/>
      <c r="O229" s="98"/>
      <c r="P229" s="99"/>
    </row>
    <row r="230" spans="2:16" x14ac:dyDescent="0.25">
      <c r="B230" s="97"/>
      <c r="C230" s="98"/>
      <c r="D230" s="98"/>
      <c r="E230" s="98"/>
      <c r="F230" s="99"/>
      <c r="H230" s="41" t="str">
        <f t="shared" si="9"/>
        <v/>
      </c>
      <c r="J230" s="41" t="str">
        <f t="shared" si="10"/>
        <v/>
      </c>
      <c r="L230" s="41" t="str">
        <f t="shared" si="11"/>
        <v/>
      </c>
      <c r="N230" s="97"/>
      <c r="O230" s="98"/>
      <c r="P230" s="99"/>
    </row>
    <row r="231" spans="2:16" x14ac:dyDescent="0.25">
      <c r="B231" s="97"/>
      <c r="C231" s="98"/>
      <c r="D231" s="98"/>
      <c r="E231" s="98"/>
      <c r="F231" s="99"/>
      <c r="H231" s="41" t="str">
        <f t="shared" si="9"/>
        <v/>
      </c>
      <c r="J231" s="41" t="str">
        <f t="shared" si="10"/>
        <v/>
      </c>
      <c r="L231" s="41" t="str">
        <f t="shared" si="11"/>
        <v/>
      </c>
      <c r="N231" s="97"/>
      <c r="O231" s="98"/>
      <c r="P231" s="99"/>
    </row>
    <row r="232" spans="2:16" x14ac:dyDescent="0.25">
      <c r="B232" s="97"/>
      <c r="C232" s="98"/>
      <c r="D232" s="98"/>
      <c r="E232" s="98"/>
      <c r="F232" s="99"/>
      <c r="H232" s="41" t="str">
        <f t="shared" si="9"/>
        <v/>
      </c>
      <c r="J232" s="41" t="str">
        <f t="shared" si="10"/>
        <v/>
      </c>
      <c r="L232" s="41" t="str">
        <f t="shared" si="11"/>
        <v/>
      </c>
      <c r="N232" s="97"/>
      <c r="O232" s="98"/>
      <c r="P232" s="99"/>
    </row>
    <row r="233" spans="2:16" x14ac:dyDescent="0.25">
      <c r="B233" s="97"/>
      <c r="C233" s="98"/>
      <c r="D233" s="98"/>
      <c r="E233" s="98"/>
      <c r="F233" s="99"/>
      <c r="H233" s="41" t="str">
        <f t="shared" si="9"/>
        <v/>
      </c>
      <c r="J233" s="41" t="str">
        <f t="shared" si="10"/>
        <v/>
      </c>
      <c r="L233" s="41" t="str">
        <f t="shared" si="11"/>
        <v/>
      </c>
      <c r="N233" s="97"/>
      <c r="O233" s="98"/>
      <c r="P233" s="99"/>
    </row>
    <row r="234" spans="2:16" x14ac:dyDescent="0.25">
      <c r="B234" s="97"/>
      <c r="C234" s="98"/>
      <c r="D234" s="98"/>
      <c r="E234" s="98"/>
      <c r="F234" s="99"/>
      <c r="H234" s="41" t="str">
        <f t="shared" si="9"/>
        <v/>
      </c>
      <c r="J234" s="41" t="str">
        <f t="shared" si="10"/>
        <v/>
      </c>
      <c r="L234" s="41" t="str">
        <f t="shared" si="11"/>
        <v/>
      </c>
      <c r="N234" s="97"/>
      <c r="O234" s="98"/>
      <c r="P234" s="99"/>
    </row>
    <row r="235" spans="2:16" x14ac:dyDescent="0.25">
      <c r="B235" s="97"/>
      <c r="C235" s="98"/>
      <c r="D235" s="98"/>
      <c r="E235" s="98"/>
      <c r="F235" s="99"/>
      <c r="H235" s="41" t="str">
        <f t="shared" si="9"/>
        <v/>
      </c>
      <c r="J235" s="41" t="str">
        <f t="shared" si="10"/>
        <v/>
      </c>
      <c r="L235" s="41" t="str">
        <f t="shared" si="11"/>
        <v/>
      </c>
      <c r="N235" s="97"/>
      <c r="O235" s="98"/>
      <c r="P235" s="99"/>
    </row>
    <row r="236" spans="2:16" x14ac:dyDescent="0.25">
      <c r="B236" s="97"/>
      <c r="C236" s="98"/>
      <c r="D236" s="98"/>
      <c r="E236" s="98"/>
      <c r="F236" s="99"/>
      <c r="H236" s="41" t="str">
        <f t="shared" si="9"/>
        <v/>
      </c>
      <c r="J236" s="41" t="str">
        <f t="shared" si="10"/>
        <v/>
      </c>
      <c r="L236" s="41" t="str">
        <f t="shared" si="11"/>
        <v/>
      </c>
      <c r="N236" s="97"/>
      <c r="O236" s="98"/>
      <c r="P236" s="99"/>
    </row>
    <row r="237" spans="2:16" x14ac:dyDescent="0.25">
      <c r="B237" s="97"/>
      <c r="C237" s="98"/>
      <c r="D237" s="98"/>
      <c r="E237" s="98"/>
      <c r="F237" s="99"/>
      <c r="H237" s="41" t="str">
        <f t="shared" si="9"/>
        <v/>
      </c>
      <c r="J237" s="41" t="str">
        <f t="shared" si="10"/>
        <v/>
      </c>
      <c r="L237" s="41" t="str">
        <f t="shared" si="11"/>
        <v/>
      </c>
      <c r="N237" s="97"/>
      <c r="O237" s="98"/>
      <c r="P237" s="99"/>
    </row>
    <row r="238" spans="2:16" x14ac:dyDescent="0.25">
      <c r="B238" s="97"/>
      <c r="C238" s="98"/>
      <c r="D238" s="98"/>
      <c r="E238" s="98"/>
      <c r="F238" s="99"/>
      <c r="H238" s="41" t="str">
        <f t="shared" si="9"/>
        <v/>
      </c>
      <c r="J238" s="41" t="str">
        <f t="shared" si="10"/>
        <v/>
      </c>
      <c r="L238" s="41" t="str">
        <f t="shared" si="11"/>
        <v/>
      </c>
      <c r="N238" s="97"/>
      <c r="O238" s="98"/>
      <c r="P238" s="99"/>
    </row>
    <row r="239" spans="2:16" x14ac:dyDescent="0.25">
      <c r="B239" s="97"/>
      <c r="C239" s="98"/>
      <c r="D239" s="98"/>
      <c r="E239" s="98"/>
      <c r="F239" s="99"/>
      <c r="H239" s="41" t="str">
        <f t="shared" si="9"/>
        <v/>
      </c>
      <c r="J239" s="41" t="str">
        <f t="shared" si="10"/>
        <v/>
      </c>
      <c r="L239" s="41" t="str">
        <f t="shared" si="11"/>
        <v/>
      </c>
      <c r="N239" s="97"/>
      <c r="O239" s="98"/>
      <c r="P239" s="99"/>
    </row>
    <row r="240" spans="2:16" x14ac:dyDescent="0.25">
      <c r="B240" s="97"/>
      <c r="C240" s="98"/>
      <c r="D240" s="98"/>
      <c r="E240" s="98"/>
      <c r="F240" s="99"/>
      <c r="H240" s="41" t="str">
        <f t="shared" si="9"/>
        <v/>
      </c>
      <c r="J240" s="41" t="str">
        <f t="shared" si="10"/>
        <v/>
      </c>
      <c r="L240" s="41" t="str">
        <f t="shared" si="11"/>
        <v/>
      </c>
      <c r="N240" s="97"/>
      <c r="O240" s="98"/>
      <c r="P240" s="99"/>
    </row>
    <row r="241" spans="2:16" x14ac:dyDescent="0.25">
      <c r="B241" s="97"/>
      <c r="C241" s="98"/>
      <c r="D241" s="98"/>
      <c r="E241" s="98"/>
      <c r="F241" s="99"/>
      <c r="H241" s="41" t="str">
        <f t="shared" si="9"/>
        <v/>
      </c>
      <c r="J241" s="41" t="str">
        <f t="shared" si="10"/>
        <v/>
      </c>
      <c r="L241" s="41" t="str">
        <f t="shared" si="11"/>
        <v/>
      </c>
      <c r="N241" s="97"/>
      <c r="O241" s="98"/>
      <c r="P241" s="99"/>
    </row>
    <row r="242" spans="2:16" x14ac:dyDescent="0.25">
      <c r="B242" s="97"/>
      <c r="C242" s="98"/>
      <c r="D242" s="98"/>
      <c r="E242" s="98"/>
      <c r="F242" s="99"/>
      <c r="H242" s="41" t="str">
        <f t="shared" si="9"/>
        <v/>
      </c>
      <c r="J242" s="41" t="str">
        <f t="shared" si="10"/>
        <v/>
      </c>
      <c r="L242" s="41" t="str">
        <f t="shared" si="11"/>
        <v/>
      </c>
      <c r="N242" s="97"/>
      <c r="O242" s="98"/>
      <c r="P242" s="99"/>
    </row>
    <row r="243" spans="2:16" x14ac:dyDescent="0.25">
      <c r="B243" s="97"/>
      <c r="C243" s="98"/>
      <c r="D243" s="98"/>
      <c r="E243" s="98"/>
      <c r="F243" s="99"/>
      <c r="H243" s="41" t="str">
        <f t="shared" si="9"/>
        <v/>
      </c>
      <c r="J243" s="41" t="str">
        <f t="shared" si="10"/>
        <v/>
      </c>
      <c r="L243" s="41" t="str">
        <f t="shared" si="11"/>
        <v/>
      </c>
      <c r="N243" s="97"/>
      <c r="O243" s="98"/>
      <c r="P243" s="99"/>
    </row>
    <row r="244" spans="2:16" x14ac:dyDescent="0.25">
      <c r="B244" s="97"/>
      <c r="C244" s="98"/>
      <c r="D244" s="98"/>
      <c r="E244" s="98"/>
      <c r="F244" s="99"/>
      <c r="H244" s="41" t="str">
        <f t="shared" si="9"/>
        <v/>
      </c>
      <c r="J244" s="41" t="str">
        <f t="shared" si="10"/>
        <v/>
      </c>
      <c r="L244" s="41" t="str">
        <f t="shared" si="11"/>
        <v/>
      </c>
      <c r="N244" s="97"/>
      <c r="O244" s="98"/>
      <c r="P244" s="99"/>
    </row>
    <row r="245" spans="2:16" x14ac:dyDescent="0.25">
      <c r="B245" s="97"/>
      <c r="C245" s="98"/>
      <c r="D245" s="98"/>
      <c r="E245" s="98"/>
      <c r="F245" s="99"/>
      <c r="H245" s="41" t="str">
        <f t="shared" si="9"/>
        <v/>
      </c>
      <c r="J245" s="41" t="str">
        <f t="shared" si="10"/>
        <v/>
      </c>
      <c r="L245" s="41" t="str">
        <f t="shared" si="11"/>
        <v/>
      </c>
      <c r="N245" s="97"/>
      <c r="O245" s="98"/>
      <c r="P245" s="99"/>
    </row>
    <row r="246" spans="2:16" x14ac:dyDescent="0.25">
      <c r="B246" s="97"/>
      <c r="C246" s="98"/>
      <c r="D246" s="98"/>
      <c r="E246" s="98"/>
      <c r="F246" s="99"/>
      <c r="H246" s="41" t="str">
        <f t="shared" si="9"/>
        <v/>
      </c>
      <c r="J246" s="41" t="str">
        <f t="shared" si="10"/>
        <v/>
      </c>
      <c r="L246" s="41" t="str">
        <f t="shared" si="11"/>
        <v/>
      </c>
      <c r="N246" s="97"/>
      <c r="O246" s="98"/>
      <c r="P246" s="99"/>
    </row>
    <row r="247" spans="2:16" x14ac:dyDescent="0.25">
      <c r="B247" s="97"/>
      <c r="C247" s="98"/>
      <c r="D247" s="98"/>
      <c r="E247" s="98"/>
      <c r="F247" s="99"/>
      <c r="H247" s="41" t="str">
        <f t="shared" si="9"/>
        <v/>
      </c>
      <c r="J247" s="41" t="str">
        <f t="shared" si="10"/>
        <v/>
      </c>
      <c r="L247" s="41" t="str">
        <f t="shared" si="11"/>
        <v/>
      </c>
      <c r="N247" s="97"/>
      <c r="O247" s="98"/>
      <c r="P247" s="99"/>
    </row>
    <row r="248" spans="2:16" x14ac:dyDescent="0.25">
      <c r="B248" s="97"/>
      <c r="C248" s="98"/>
      <c r="D248" s="98"/>
      <c r="E248" s="98"/>
      <c r="F248" s="99"/>
      <c r="H248" s="41" t="str">
        <f t="shared" si="9"/>
        <v/>
      </c>
      <c r="J248" s="41" t="str">
        <f t="shared" si="10"/>
        <v/>
      </c>
      <c r="L248" s="41" t="str">
        <f t="shared" si="11"/>
        <v/>
      </c>
      <c r="N248" s="97"/>
      <c r="O248" s="98"/>
      <c r="P248" s="99"/>
    </row>
    <row r="249" spans="2:16" x14ac:dyDescent="0.25">
      <c r="B249" s="97"/>
      <c r="C249" s="98"/>
      <c r="D249" s="98"/>
      <c r="E249" s="98"/>
      <c r="F249" s="99"/>
      <c r="H249" s="41" t="str">
        <f t="shared" si="9"/>
        <v/>
      </c>
      <c r="J249" s="41" t="str">
        <f t="shared" si="10"/>
        <v/>
      </c>
      <c r="L249" s="41" t="str">
        <f t="shared" si="11"/>
        <v/>
      </c>
      <c r="N249" s="97"/>
      <c r="O249" s="98"/>
      <c r="P249" s="99"/>
    </row>
    <row r="250" spans="2:16" x14ac:dyDescent="0.25">
      <c r="B250" s="97"/>
      <c r="C250" s="98"/>
      <c r="D250" s="98"/>
      <c r="E250" s="98"/>
      <c r="F250" s="99"/>
      <c r="H250" s="41" t="str">
        <f t="shared" si="9"/>
        <v/>
      </c>
      <c r="J250" s="41" t="str">
        <f t="shared" si="10"/>
        <v/>
      </c>
      <c r="L250" s="41" t="str">
        <f t="shared" si="11"/>
        <v/>
      </c>
      <c r="N250" s="97"/>
      <c r="O250" s="98"/>
      <c r="P250" s="99"/>
    </row>
    <row r="251" spans="2:16" x14ac:dyDescent="0.25">
      <c r="B251" s="97"/>
      <c r="C251" s="98"/>
      <c r="D251" s="98"/>
      <c r="E251" s="98"/>
      <c r="F251" s="99"/>
      <c r="H251" s="41" t="str">
        <f t="shared" si="9"/>
        <v/>
      </c>
      <c r="J251" s="41" t="str">
        <f t="shared" si="10"/>
        <v/>
      </c>
      <c r="L251" s="41" t="str">
        <f t="shared" si="11"/>
        <v/>
      </c>
      <c r="N251" s="97"/>
      <c r="O251" s="98"/>
      <c r="P251" s="99"/>
    </row>
    <row r="252" spans="2:16" x14ac:dyDescent="0.25">
      <c r="B252" s="97"/>
      <c r="C252" s="98"/>
      <c r="D252" s="98"/>
      <c r="E252" s="98"/>
      <c r="F252" s="99"/>
      <c r="H252" s="41" t="str">
        <f t="shared" si="9"/>
        <v/>
      </c>
      <c r="J252" s="41" t="str">
        <f t="shared" si="10"/>
        <v/>
      </c>
      <c r="L252" s="41" t="str">
        <f t="shared" si="11"/>
        <v/>
      </c>
      <c r="N252" s="97"/>
      <c r="O252" s="98"/>
      <c r="P252" s="99"/>
    </row>
    <row r="253" spans="2:16" x14ac:dyDescent="0.25">
      <c r="B253" s="97"/>
      <c r="C253" s="98"/>
      <c r="D253" s="98"/>
      <c r="E253" s="98"/>
      <c r="F253" s="99"/>
      <c r="H253" s="41" t="str">
        <f t="shared" si="9"/>
        <v/>
      </c>
      <c r="J253" s="41" t="str">
        <f t="shared" si="10"/>
        <v/>
      </c>
      <c r="L253" s="41" t="str">
        <f t="shared" si="11"/>
        <v/>
      </c>
      <c r="N253" s="97"/>
      <c r="O253" s="98"/>
      <c r="P253" s="99"/>
    </row>
    <row r="254" spans="2:16" x14ac:dyDescent="0.25">
      <c r="B254" s="97"/>
      <c r="C254" s="98"/>
      <c r="D254" s="98"/>
      <c r="E254" s="98"/>
      <c r="F254" s="99"/>
      <c r="H254" s="41" t="str">
        <f t="shared" si="9"/>
        <v/>
      </c>
      <c r="J254" s="41" t="str">
        <f t="shared" si="10"/>
        <v/>
      </c>
      <c r="L254" s="41" t="str">
        <f t="shared" si="11"/>
        <v/>
      </c>
      <c r="N254" s="97"/>
      <c r="O254" s="98"/>
      <c r="P254" s="99"/>
    </row>
    <row r="255" spans="2:16" x14ac:dyDescent="0.25">
      <c r="B255" s="97"/>
      <c r="C255" s="98"/>
      <c r="D255" s="98"/>
      <c r="E255" s="98"/>
      <c r="F255" s="99"/>
      <c r="H255" s="41" t="str">
        <f t="shared" si="9"/>
        <v/>
      </c>
      <c r="J255" s="41" t="str">
        <f t="shared" si="10"/>
        <v/>
      </c>
      <c r="L255" s="41" t="str">
        <f t="shared" si="11"/>
        <v/>
      </c>
      <c r="N255" s="97"/>
      <c r="O255" s="98"/>
      <c r="P255" s="99"/>
    </row>
    <row r="256" spans="2:16" x14ac:dyDescent="0.25">
      <c r="B256" s="97"/>
      <c r="C256" s="98"/>
      <c r="D256" s="98"/>
      <c r="E256" s="98"/>
      <c r="F256" s="99"/>
      <c r="H256" s="41" t="str">
        <f t="shared" si="9"/>
        <v/>
      </c>
      <c r="J256" s="41" t="str">
        <f t="shared" si="10"/>
        <v/>
      </c>
      <c r="L256" s="41" t="str">
        <f t="shared" si="11"/>
        <v/>
      </c>
      <c r="N256" s="97"/>
      <c r="O256" s="98"/>
      <c r="P256" s="99"/>
    </row>
    <row r="257" spans="2:16" x14ac:dyDescent="0.25">
      <c r="B257" s="97"/>
      <c r="C257" s="98"/>
      <c r="D257" s="98"/>
      <c r="E257" s="98"/>
      <c r="F257" s="99"/>
      <c r="H257" s="41" t="str">
        <f t="shared" si="9"/>
        <v/>
      </c>
      <c r="J257" s="41" t="str">
        <f t="shared" si="10"/>
        <v/>
      </c>
      <c r="L257" s="41" t="str">
        <f t="shared" si="11"/>
        <v/>
      </c>
      <c r="N257" s="97"/>
      <c r="O257" s="98"/>
      <c r="P257" s="99"/>
    </row>
    <row r="258" spans="2:16" x14ac:dyDescent="0.25">
      <c r="B258" s="97"/>
      <c r="C258" s="98"/>
      <c r="D258" s="98"/>
      <c r="E258" s="98"/>
      <c r="F258" s="99"/>
      <c r="H258" s="41" t="str">
        <f t="shared" si="9"/>
        <v/>
      </c>
      <c r="J258" s="41" t="str">
        <f t="shared" si="10"/>
        <v/>
      </c>
      <c r="L258" s="41" t="str">
        <f t="shared" si="11"/>
        <v/>
      </c>
      <c r="N258" s="97"/>
      <c r="O258" s="98"/>
      <c r="P258" s="99"/>
    </row>
    <row r="259" spans="2:16" x14ac:dyDescent="0.25">
      <c r="B259" s="97"/>
      <c r="C259" s="98"/>
      <c r="D259" s="98"/>
      <c r="E259" s="98"/>
      <c r="F259" s="99"/>
      <c r="H259" s="41" t="str">
        <f t="shared" si="9"/>
        <v/>
      </c>
      <c r="J259" s="41" t="str">
        <f t="shared" si="10"/>
        <v/>
      </c>
      <c r="L259" s="41" t="str">
        <f t="shared" si="11"/>
        <v/>
      </c>
      <c r="N259" s="97"/>
      <c r="O259" s="98"/>
      <c r="P259" s="99"/>
    </row>
    <row r="260" spans="2:16" x14ac:dyDescent="0.25">
      <c r="B260" s="97"/>
      <c r="C260" s="98"/>
      <c r="D260" s="98"/>
      <c r="E260" s="98"/>
      <c r="F260" s="99"/>
      <c r="H260" s="41" t="str">
        <f t="shared" si="9"/>
        <v/>
      </c>
      <c r="J260" s="41" t="str">
        <f t="shared" si="10"/>
        <v/>
      </c>
      <c r="L260" s="41" t="str">
        <f t="shared" si="11"/>
        <v/>
      </c>
      <c r="N260" s="97"/>
      <c r="O260" s="98"/>
      <c r="P260" s="99"/>
    </row>
    <row r="261" spans="2:16" x14ac:dyDescent="0.25">
      <c r="B261" s="97"/>
      <c r="C261" s="98"/>
      <c r="D261" s="98"/>
      <c r="E261" s="98"/>
      <c r="F261" s="99"/>
      <c r="H261" s="41" t="str">
        <f t="shared" si="9"/>
        <v/>
      </c>
      <c r="J261" s="41" t="str">
        <f t="shared" si="10"/>
        <v/>
      </c>
      <c r="L261" s="41" t="str">
        <f t="shared" si="11"/>
        <v/>
      </c>
      <c r="N261" s="97"/>
      <c r="O261" s="98"/>
      <c r="P261" s="99"/>
    </row>
    <row r="262" spans="2:16" x14ac:dyDescent="0.25">
      <c r="B262" s="97"/>
      <c r="C262" s="98"/>
      <c r="D262" s="98"/>
      <c r="E262" s="98"/>
      <c r="F262" s="99"/>
      <c r="H262" s="41" t="str">
        <f t="shared" si="9"/>
        <v/>
      </c>
      <c r="J262" s="41" t="str">
        <f t="shared" si="10"/>
        <v/>
      </c>
      <c r="L262" s="41" t="str">
        <f t="shared" si="11"/>
        <v/>
      </c>
      <c r="N262" s="97"/>
      <c r="O262" s="98"/>
      <c r="P262" s="99"/>
    </row>
    <row r="263" spans="2:16" x14ac:dyDescent="0.25">
      <c r="B263" s="97"/>
      <c r="C263" s="98"/>
      <c r="D263" s="98"/>
      <c r="E263" s="98"/>
      <c r="F263" s="99"/>
      <c r="H263" s="41" t="str">
        <f t="shared" si="9"/>
        <v/>
      </c>
      <c r="J263" s="41" t="str">
        <f t="shared" si="10"/>
        <v/>
      </c>
      <c r="L263" s="41" t="str">
        <f t="shared" si="11"/>
        <v/>
      </c>
      <c r="N263" s="97"/>
      <c r="O263" s="98"/>
      <c r="P263" s="99"/>
    </row>
    <row r="264" spans="2:16" x14ac:dyDescent="0.25">
      <c r="B264" s="97"/>
      <c r="C264" s="98"/>
      <c r="D264" s="98"/>
      <c r="E264" s="98"/>
      <c r="F264" s="99"/>
      <c r="H264" s="41" t="str">
        <f t="shared" si="9"/>
        <v/>
      </c>
      <c r="J264" s="41" t="str">
        <f t="shared" si="10"/>
        <v/>
      </c>
      <c r="L264" s="41" t="str">
        <f t="shared" si="11"/>
        <v/>
      </c>
      <c r="N264" s="97"/>
      <c r="O264" s="98"/>
      <c r="P264" s="99"/>
    </row>
    <row r="265" spans="2:16" x14ac:dyDescent="0.25">
      <c r="B265" s="97"/>
      <c r="C265" s="98"/>
      <c r="D265" s="98"/>
      <c r="E265" s="98"/>
      <c r="F265" s="99"/>
      <c r="H265" s="41" t="str">
        <f t="shared" si="9"/>
        <v/>
      </c>
      <c r="J265" s="41" t="str">
        <f t="shared" si="10"/>
        <v/>
      </c>
      <c r="L265" s="41" t="str">
        <f t="shared" si="11"/>
        <v/>
      </c>
      <c r="N265" s="97"/>
      <c r="O265" s="98"/>
      <c r="P265" s="99"/>
    </row>
    <row r="266" spans="2:16" x14ac:dyDescent="0.25">
      <c r="B266" s="97"/>
      <c r="C266" s="98"/>
      <c r="D266" s="98"/>
      <c r="E266" s="98"/>
      <c r="F266" s="99"/>
      <c r="H266" s="41" t="str">
        <f t="shared" si="9"/>
        <v/>
      </c>
      <c r="J266" s="41" t="str">
        <f t="shared" si="10"/>
        <v/>
      </c>
      <c r="L266" s="41" t="str">
        <f t="shared" si="11"/>
        <v/>
      </c>
      <c r="N266" s="97"/>
      <c r="O266" s="98"/>
      <c r="P266" s="99"/>
    </row>
    <row r="267" spans="2:16" x14ac:dyDescent="0.25">
      <c r="B267" s="97"/>
      <c r="C267" s="98"/>
      <c r="D267" s="98"/>
      <c r="E267" s="98"/>
      <c r="F267" s="99"/>
      <c r="H267" s="41" t="str">
        <f t="shared" ref="H267:H330" si="12">IF(C267="","",C267) &amp; IF(D267="",""," – " &amp; D267) &amp; IF(E267="",""," – " &amp; E267) &amp; IF(F267="",""," – " &amp; F267)</f>
        <v/>
      </c>
      <c r="J267" s="41" t="str">
        <f t="shared" ref="J267:J330" si="13">IF(C267="","",C267) &amp; IF(D267="",""," – " &amp; D267) &amp; IF(E267="",""," – " &amp; E267)</f>
        <v/>
      </c>
      <c r="L267" s="41" t="str">
        <f t="shared" ref="L267:L330" si="14">IF(C267="","",C267) &amp; IF(D267="",""," – " &amp; D267)</f>
        <v/>
      </c>
      <c r="N267" s="97"/>
      <c r="O267" s="98"/>
      <c r="P267" s="99"/>
    </row>
    <row r="268" spans="2:16" x14ac:dyDescent="0.25">
      <c r="B268" s="97"/>
      <c r="C268" s="98"/>
      <c r="D268" s="98"/>
      <c r="E268" s="98"/>
      <c r="F268" s="99"/>
      <c r="H268" s="41" t="str">
        <f t="shared" si="12"/>
        <v/>
      </c>
      <c r="J268" s="41" t="str">
        <f t="shared" si="13"/>
        <v/>
      </c>
      <c r="L268" s="41" t="str">
        <f t="shared" si="14"/>
        <v/>
      </c>
      <c r="N268" s="97"/>
      <c r="O268" s="98"/>
      <c r="P268" s="99"/>
    </row>
    <row r="269" spans="2:16" x14ac:dyDescent="0.25">
      <c r="B269" s="97"/>
      <c r="C269" s="98"/>
      <c r="D269" s="98"/>
      <c r="E269" s="98"/>
      <c r="F269" s="99"/>
      <c r="H269" s="41" t="str">
        <f t="shared" si="12"/>
        <v/>
      </c>
      <c r="J269" s="41" t="str">
        <f t="shared" si="13"/>
        <v/>
      </c>
      <c r="L269" s="41" t="str">
        <f t="shared" si="14"/>
        <v/>
      </c>
      <c r="N269" s="97"/>
      <c r="O269" s="98"/>
      <c r="P269" s="99"/>
    </row>
    <row r="270" spans="2:16" x14ac:dyDescent="0.25">
      <c r="B270" s="97"/>
      <c r="C270" s="98"/>
      <c r="D270" s="98"/>
      <c r="E270" s="98"/>
      <c r="F270" s="99"/>
      <c r="H270" s="41" t="str">
        <f t="shared" si="12"/>
        <v/>
      </c>
      <c r="J270" s="41" t="str">
        <f t="shared" si="13"/>
        <v/>
      </c>
      <c r="L270" s="41" t="str">
        <f t="shared" si="14"/>
        <v/>
      </c>
      <c r="N270" s="97"/>
      <c r="O270" s="98"/>
      <c r="P270" s="99"/>
    </row>
    <row r="271" spans="2:16" x14ac:dyDescent="0.25">
      <c r="B271" s="97"/>
      <c r="C271" s="98"/>
      <c r="D271" s="98"/>
      <c r="E271" s="98"/>
      <c r="F271" s="99"/>
      <c r="H271" s="41" t="str">
        <f t="shared" si="12"/>
        <v/>
      </c>
      <c r="J271" s="41" t="str">
        <f t="shared" si="13"/>
        <v/>
      </c>
      <c r="L271" s="41" t="str">
        <f t="shared" si="14"/>
        <v/>
      </c>
      <c r="N271" s="97"/>
      <c r="O271" s="98"/>
      <c r="P271" s="99"/>
    </row>
    <row r="272" spans="2:16" x14ac:dyDescent="0.25">
      <c r="B272" s="97"/>
      <c r="C272" s="98"/>
      <c r="D272" s="98"/>
      <c r="E272" s="98"/>
      <c r="F272" s="99"/>
      <c r="H272" s="41" t="str">
        <f t="shared" si="12"/>
        <v/>
      </c>
      <c r="J272" s="41" t="str">
        <f t="shared" si="13"/>
        <v/>
      </c>
      <c r="L272" s="41" t="str">
        <f t="shared" si="14"/>
        <v/>
      </c>
      <c r="N272" s="97"/>
      <c r="O272" s="98"/>
      <c r="P272" s="99"/>
    </row>
    <row r="273" spans="2:16" x14ac:dyDescent="0.25">
      <c r="B273" s="97"/>
      <c r="C273" s="98"/>
      <c r="D273" s="98"/>
      <c r="E273" s="98"/>
      <c r="F273" s="99"/>
      <c r="H273" s="41" t="str">
        <f t="shared" si="12"/>
        <v/>
      </c>
      <c r="J273" s="41" t="str">
        <f t="shared" si="13"/>
        <v/>
      </c>
      <c r="L273" s="41" t="str">
        <f t="shared" si="14"/>
        <v/>
      </c>
      <c r="N273" s="97"/>
      <c r="O273" s="98"/>
      <c r="P273" s="99"/>
    </row>
    <row r="274" spans="2:16" x14ac:dyDescent="0.25">
      <c r="B274" s="97"/>
      <c r="C274" s="98"/>
      <c r="D274" s="98"/>
      <c r="E274" s="98"/>
      <c r="F274" s="99"/>
      <c r="H274" s="41" t="str">
        <f t="shared" si="12"/>
        <v/>
      </c>
      <c r="J274" s="41" t="str">
        <f t="shared" si="13"/>
        <v/>
      </c>
      <c r="L274" s="41" t="str">
        <f t="shared" si="14"/>
        <v/>
      </c>
      <c r="N274" s="97"/>
      <c r="O274" s="98"/>
      <c r="P274" s="99"/>
    </row>
    <row r="275" spans="2:16" x14ac:dyDescent="0.25">
      <c r="B275" s="97"/>
      <c r="C275" s="98"/>
      <c r="D275" s="98"/>
      <c r="E275" s="98"/>
      <c r="F275" s="99"/>
      <c r="H275" s="41" t="str">
        <f t="shared" si="12"/>
        <v/>
      </c>
      <c r="J275" s="41" t="str">
        <f t="shared" si="13"/>
        <v/>
      </c>
      <c r="L275" s="41" t="str">
        <f t="shared" si="14"/>
        <v/>
      </c>
      <c r="N275" s="97"/>
      <c r="O275" s="98"/>
      <c r="P275" s="99"/>
    </row>
    <row r="276" spans="2:16" x14ac:dyDescent="0.25">
      <c r="B276" s="97"/>
      <c r="C276" s="98"/>
      <c r="D276" s="98"/>
      <c r="E276" s="98"/>
      <c r="F276" s="99"/>
      <c r="H276" s="41" t="str">
        <f t="shared" si="12"/>
        <v/>
      </c>
      <c r="J276" s="41" t="str">
        <f t="shared" si="13"/>
        <v/>
      </c>
      <c r="L276" s="41" t="str">
        <f t="shared" si="14"/>
        <v/>
      </c>
      <c r="N276" s="97"/>
      <c r="O276" s="98"/>
      <c r="P276" s="99"/>
    </row>
    <row r="277" spans="2:16" x14ac:dyDescent="0.25">
      <c r="B277" s="97"/>
      <c r="C277" s="98"/>
      <c r="D277" s="98"/>
      <c r="E277" s="98"/>
      <c r="F277" s="99"/>
      <c r="H277" s="41" t="str">
        <f t="shared" si="12"/>
        <v/>
      </c>
      <c r="J277" s="41" t="str">
        <f t="shared" si="13"/>
        <v/>
      </c>
      <c r="L277" s="41" t="str">
        <f t="shared" si="14"/>
        <v/>
      </c>
      <c r="N277" s="97"/>
      <c r="O277" s="98"/>
      <c r="P277" s="99"/>
    </row>
    <row r="278" spans="2:16" x14ac:dyDescent="0.25">
      <c r="B278" s="97"/>
      <c r="C278" s="98"/>
      <c r="D278" s="98"/>
      <c r="E278" s="98"/>
      <c r="F278" s="99"/>
      <c r="H278" s="41" t="str">
        <f t="shared" si="12"/>
        <v/>
      </c>
      <c r="J278" s="41" t="str">
        <f t="shared" si="13"/>
        <v/>
      </c>
      <c r="L278" s="41" t="str">
        <f t="shared" si="14"/>
        <v/>
      </c>
      <c r="N278" s="97"/>
      <c r="O278" s="98"/>
      <c r="P278" s="99"/>
    </row>
    <row r="279" spans="2:16" x14ac:dyDescent="0.25">
      <c r="B279" s="97"/>
      <c r="C279" s="98"/>
      <c r="D279" s="98"/>
      <c r="E279" s="98"/>
      <c r="F279" s="99"/>
      <c r="H279" s="41" t="str">
        <f t="shared" si="12"/>
        <v/>
      </c>
      <c r="J279" s="41" t="str">
        <f t="shared" si="13"/>
        <v/>
      </c>
      <c r="L279" s="41" t="str">
        <f t="shared" si="14"/>
        <v/>
      </c>
      <c r="N279" s="97"/>
      <c r="O279" s="98"/>
      <c r="P279" s="99"/>
    </row>
    <row r="280" spans="2:16" x14ac:dyDescent="0.25">
      <c r="B280" s="97"/>
      <c r="C280" s="98"/>
      <c r="D280" s="98"/>
      <c r="E280" s="98"/>
      <c r="F280" s="99"/>
      <c r="H280" s="41" t="str">
        <f t="shared" si="12"/>
        <v/>
      </c>
      <c r="J280" s="41" t="str">
        <f t="shared" si="13"/>
        <v/>
      </c>
      <c r="L280" s="41" t="str">
        <f t="shared" si="14"/>
        <v/>
      </c>
      <c r="N280" s="97"/>
      <c r="O280" s="98"/>
      <c r="P280" s="99"/>
    </row>
    <row r="281" spans="2:16" x14ac:dyDescent="0.25">
      <c r="B281" s="97"/>
      <c r="C281" s="98"/>
      <c r="D281" s="98"/>
      <c r="E281" s="98"/>
      <c r="F281" s="99"/>
      <c r="H281" s="41" t="str">
        <f t="shared" si="12"/>
        <v/>
      </c>
      <c r="J281" s="41" t="str">
        <f t="shared" si="13"/>
        <v/>
      </c>
      <c r="L281" s="41" t="str">
        <f t="shared" si="14"/>
        <v/>
      </c>
      <c r="N281" s="97"/>
      <c r="O281" s="98"/>
      <c r="P281" s="99"/>
    </row>
    <row r="282" spans="2:16" x14ac:dyDescent="0.25">
      <c r="B282" s="97"/>
      <c r="C282" s="98"/>
      <c r="D282" s="98"/>
      <c r="E282" s="98"/>
      <c r="F282" s="99"/>
      <c r="H282" s="41" t="str">
        <f t="shared" si="12"/>
        <v/>
      </c>
      <c r="J282" s="41" t="str">
        <f t="shared" si="13"/>
        <v/>
      </c>
      <c r="L282" s="41" t="str">
        <f t="shared" si="14"/>
        <v/>
      </c>
      <c r="N282" s="97"/>
      <c r="O282" s="98"/>
      <c r="P282" s="99"/>
    </row>
    <row r="283" spans="2:16" x14ac:dyDescent="0.25">
      <c r="B283" s="97"/>
      <c r="C283" s="98"/>
      <c r="D283" s="98"/>
      <c r="E283" s="98"/>
      <c r="F283" s="99"/>
      <c r="H283" s="41" t="str">
        <f t="shared" si="12"/>
        <v/>
      </c>
      <c r="J283" s="41" t="str">
        <f t="shared" si="13"/>
        <v/>
      </c>
      <c r="L283" s="41" t="str">
        <f t="shared" si="14"/>
        <v/>
      </c>
      <c r="N283" s="97"/>
      <c r="O283" s="98"/>
      <c r="P283" s="99"/>
    </row>
    <row r="284" spans="2:16" x14ac:dyDescent="0.25">
      <c r="B284" s="97"/>
      <c r="C284" s="98"/>
      <c r="D284" s="98"/>
      <c r="E284" s="98"/>
      <c r="F284" s="99"/>
      <c r="H284" s="41" t="str">
        <f t="shared" si="12"/>
        <v/>
      </c>
      <c r="J284" s="41" t="str">
        <f t="shared" si="13"/>
        <v/>
      </c>
      <c r="L284" s="41" t="str">
        <f t="shared" si="14"/>
        <v/>
      </c>
      <c r="N284" s="97"/>
      <c r="O284" s="98"/>
      <c r="P284" s="99"/>
    </row>
    <row r="285" spans="2:16" x14ac:dyDescent="0.25">
      <c r="B285" s="97"/>
      <c r="C285" s="98"/>
      <c r="D285" s="98"/>
      <c r="E285" s="98"/>
      <c r="F285" s="99"/>
      <c r="H285" s="41" t="str">
        <f t="shared" si="12"/>
        <v/>
      </c>
      <c r="J285" s="41" t="str">
        <f t="shared" si="13"/>
        <v/>
      </c>
      <c r="L285" s="41" t="str">
        <f t="shared" si="14"/>
        <v/>
      </c>
      <c r="N285" s="97"/>
      <c r="O285" s="98"/>
      <c r="P285" s="99"/>
    </row>
    <row r="286" spans="2:16" x14ac:dyDescent="0.25">
      <c r="B286" s="97"/>
      <c r="C286" s="98"/>
      <c r="D286" s="98"/>
      <c r="E286" s="98"/>
      <c r="F286" s="99"/>
      <c r="H286" s="41" t="str">
        <f t="shared" si="12"/>
        <v/>
      </c>
      <c r="J286" s="41" t="str">
        <f t="shared" si="13"/>
        <v/>
      </c>
      <c r="L286" s="41" t="str">
        <f t="shared" si="14"/>
        <v/>
      </c>
      <c r="N286" s="97"/>
      <c r="O286" s="98"/>
      <c r="P286" s="99"/>
    </row>
    <row r="287" spans="2:16" x14ac:dyDescent="0.25">
      <c r="B287" s="97"/>
      <c r="C287" s="98"/>
      <c r="D287" s="98"/>
      <c r="E287" s="98"/>
      <c r="F287" s="99"/>
      <c r="H287" s="41" t="str">
        <f t="shared" si="12"/>
        <v/>
      </c>
      <c r="J287" s="41" t="str">
        <f t="shared" si="13"/>
        <v/>
      </c>
      <c r="L287" s="41" t="str">
        <f t="shared" si="14"/>
        <v/>
      </c>
      <c r="N287" s="97"/>
      <c r="O287" s="98"/>
      <c r="P287" s="99"/>
    </row>
    <row r="288" spans="2:16" x14ac:dyDescent="0.25">
      <c r="B288" s="97"/>
      <c r="C288" s="98"/>
      <c r="D288" s="98"/>
      <c r="E288" s="98"/>
      <c r="F288" s="99"/>
      <c r="H288" s="41" t="str">
        <f t="shared" si="12"/>
        <v/>
      </c>
      <c r="J288" s="41" t="str">
        <f t="shared" si="13"/>
        <v/>
      </c>
      <c r="L288" s="41" t="str">
        <f t="shared" si="14"/>
        <v/>
      </c>
      <c r="N288" s="97"/>
      <c r="O288" s="98"/>
      <c r="P288" s="99"/>
    </row>
    <row r="289" spans="2:16" x14ac:dyDescent="0.25">
      <c r="B289" s="97"/>
      <c r="C289" s="98"/>
      <c r="D289" s="98"/>
      <c r="E289" s="98"/>
      <c r="F289" s="99"/>
      <c r="H289" s="41" t="str">
        <f t="shared" si="12"/>
        <v/>
      </c>
      <c r="J289" s="41" t="str">
        <f t="shared" si="13"/>
        <v/>
      </c>
      <c r="L289" s="41" t="str">
        <f t="shared" si="14"/>
        <v/>
      </c>
      <c r="N289" s="97"/>
      <c r="O289" s="98"/>
      <c r="P289" s="99"/>
    </row>
    <row r="290" spans="2:16" x14ac:dyDescent="0.25">
      <c r="B290" s="97"/>
      <c r="C290" s="98"/>
      <c r="D290" s="98"/>
      <c r="E290" s="98"/>
      <c r="F290" s="99"/>
      <c r="H290" s="41" t="str">
        <f t="shared" si="12"/>
        <v/>
      </c>
      <c r="J290" s="41" t="str">
        <f t="shared" si="13"/>
        <v/>
      </c>
      <c r="L290" s="41" t="str">
        <f t="shared" si="14"/>
        <v/>
      </c>
      <c r="N290" s="97"/>
      <c r="O290" s="98"/>
      <c r="P290" s="99"/>
    </row>
    <row r="291" spans="2:16" x14ac:dyDescent="0.25">
      <c r="B291" s="97"/>
      <c r="C291" s="98"/>
      <c r="D291" s="98"/>
      <c r="E291" s="98"/>
      <c r="F291" s="99"/>
      <c r="H291" s="41" t="str">
        <f t="shared" si="12"/>
        <v/>
      </c>
      <c r="J291" s="41" t="str">
        <f t="shared" si="13"/>
        <v/>
      </c>
      <c r="L291" s="41" t="str">
        <f t="shared" si="14"/>
        <v/>
      </c>
      <c r="N291" s="97"/>
      <c r="O291" s="98"/>
      <c r="P291" s="99"/>
    </row>
    <row r="292" spans="2:16" x14ac:dyDescent="0.25">
      <c r="B292" s="97"/>
      <c r="C292" s="98"/>
      <c r="D292" s="98"/>
      <c r="E292" s="98"/>
      <c r="F292" s="99"/>
      <c r="H292" s="41" t="str">
        <f t="shared" si="12"/>
        <v/>
      </c>
      <c r="J292" s="41" t="str">
        <f t="shared" si="13"/>
        <v/>
      </c>
      <c r="L292" s="41" t="str">
        <f t="shared" si="14"/>
        <v/>
      </c>
      <c r="N292" s="97"/>
      <c r="O292" s="98"/>
      <c r="P292" s="99"/>
    </row>
    <row r="293" spans="2:16" x14ac:dyDescent="0.25">
      <c r="B293" s="97"/>
      <c r="C293" s="98"/>
      <c r="D293" s="98"/>
      <c r="E293" s="98"/>
      <c r="F293" s="99"/>
      <c r="H293" s="41" t="str">
        <f t="shared" si="12"/>
        <v/>
      </c>
      <c r="J293" s="41" t="str">
        <f t="shared" si="13"/>
        <v/>
      </c>
      <c r="L293" s="41" t="str">
        <f t="shared" si="14"/>
        <v/>
      </c>
      <c r="N293" s="97"/>
      <c r="O293" s="98"/>
      <c r="P293" s="99"/>
    </row>
    <row r="294" spans="2:16" x14ac:dyDescent="0.25">
      <c r="B294" s="97"/>
      <c r="C294" s="98"/>
      <c r="D294" s="98"/>
      <c r="E294" s="98"/>
      <c r="F294" s="99"/>
      <c r="H294" s="41" t="str">
        <f t="shared" si="12"/>
        <v/>
      </c>
      <c r="J294" s="41" t="str">
        <f t="shared" si="13"/>
        <v/>
      </c>
      <c r="L294" s="41" t="str">
        <f t="shared" si="14"/>
        <v/>
      </c>
      <c r="N294" s="97"/>
      <c r="O294" s="98"/>
      <c r="P294" s="99"/>
    </row>
    <row r="295" spans="2:16" x14ac:dyDescent="0.25">
      <c r="B295" s="97"/>
      <c r="C295" s="98"/>
      <c r="D295" s="98"/>
      <c r="E295" s="98"/>
      <c r="F295" s="99"/>
      <c r="H295" s="41" t="str">
        <f t="shared" si="12"/>
        <v/>
      </c>
      <c r="J295" s="41" t="str">
        <f t="shared" si="13"/>
        <v/>
      </c>
      <c r="L295" s="41" t="str">
        <f t="shared" si="14"/>
        <v/>
      </c>
      <c r="N295" s="97"/>
      <c r="O295" s="98"/>
      <c r="P295" s="99"/>
    </row>
    <row r="296" spans="2:16" x14ac:dyDescent="0.25">
      <c r="B296" s="97"/>
      <c r="C296" s="98"/>
      <c r="D296" s="98"/>
      <c r="E296" s="98"/>
      <c r="F296" s="99"/>
      <c r="H296" s="41" t="str">
        <f t="shared" si="12"/>
        <v/>
      </c>
      <c r="J296" s="41" t="str">
        <f t="shared" si="13"/>
        <v/>
      </c>
      <c r="L296" s="41" t="str">
        <f t="shared" si="14"/>
        <v/>
      </c>
      <c r="N296" s="97"/>
      <c r="O296" s="98"/>
      <c r="P296" s="99"/>
    </row>
    <row r="297" spans="2:16" x14ac:dyDescent="0.25">
      <c r="B297" s="97"/>
      <c r="C297" s="98"/>
      <c r="D297" s="98"/>
      <c r="E297" s="98"/>
      <c r="F297" s="99"/>
      <c r="H297" s="41" t="str">
        <f t="shared" si="12"/>
        <v/>
      </c>
      <c r="J297" s="41" t="str">
        <f t="shared" si="13"/>
        <v/>
      </c>
      <c r="L297" s="41" t="str">
        <f t="shared" si="14"/>
        <v/>
      </c>
      <c r="N297" s="97"/>
      <c r="O297" s="98"/>
      <c r="P297" s="99"/>
    </row>
    <row r="298" spans="2:16" x14ac:dyDescent="0.25">
      <c r="B298" s="97"/>
      <c r="C298" s="98"/>
      <c r="D298" s="98"/>
      <c r="E298" s="98"/>
      <c r="F298" s="99"/>
      <c r="H298" s="41" t="str">
        <f t="shared" si="12"/>
        <v/>
      </c>
      <c r="J298" s="41" t="str">
        <f t="shared" si="13"/>
        <v/>
      </c>
      <c r="L298" s="41" t="str">
        <f t="shared" si="14"/>
        <v/>
      </c>
      <c r="N298" s="97"/>
      <c r="O298" s="98"/>
      <c r="P298" s="99"/>
    </row>
    <row r="299" spans="2:16" x14ac:dyDescent="0.25">
      <c r="B299" s="97"/>
      <c r="C299" s="98"/>
      <c r="D299" s="98"/>
      <c r="E299" s="98"/>
      <c r="F299" s="99"/>
      <c r="H299" s="41" t="str">
        <f t="shared" si="12"/>
        <v/>
      </c>
      <c r="J299" s="41" t="str">
        <f t="shared" si="13"/>
        <v/>
      </c>
      <c r="L299" s="41" t="str">
        <f t="shared" si="14"/>
        <v/>
      </c>
      <c r="N299" s="97"/>
      <c r="O299" s="98"/>
      <c r="P299" s="99"/>
    </row>
    <row r="300" spans="2:16" x14ac:dyDescent="0.25">
      <c r="B300" s="97"/>
      <c r="C300" s="98"/>
      <c r="D300" s="98"/>
      <c r="E300" s="98"/>
      <c r="F300" s="99"/>
      <c r="H300" s="41" t="str">
        <f t="shared" si="12"/>
        <v/>
      </c>
      <c r="J300" s="41" t="str">
        <f t="shared" si="13"/>
        <v/>
      </c>
      <c r="L300" s="41" t="str">
        <f t="shared" si="14"/>
        <v/>
      </c>
      <c r="N300" s="97"/>
      <c r="O300" s="98"/>
      <c r="P300" s="99"/>
    </row>
    <row r="301" spans="2:16" x14ac:dyDescent="0.25">
      <c r="B301" s="97"/>
      <c r="C301" s="98"/>
      <c r="D301" s="98"/>
      <c r="E301" s="98"/>
      <c r="F301" s="99"/>
      <c r="H301" s="41" t="str">
        <f t="shared" si="12"/>
        <v/>
      </c>
      <c r="J301" s="41" t="str">
        <f t="shared" si="13"/>
        <v/>
      </c>
      <c r="L301" s="41" t="str">
        <f t="shared" si="14"/>
        <v/>
      </c>
      <c r="N301" s="97"/>
      <c r="O301" s="98"/>
      <c r="P301" s="99"/>
    </row>
    <row r="302" spans="2:16" x14ac:dyDescent="0.25">
      <c r="B302" s="97"/>
      <c r="C302" s="98"/>
      <c r="D302" s="98"/>
      <c r="E302" s="98"/>
      <c r="F302" s="99"/>
      <c r="H302" s="41" t="str">
        <f t="shared" si="12"/>
        <v/>
      </c>
      <c r="J302" s="41" t="str">
        <f t="shared" si="13"/>
        <v/>
      </c>
      <c r="L302" s="41" t="str">
        <f t="shared" si="14"/>
        <v/>
      </c>
      <c r="N302" s="97"/>
      <c r="O302" s="98"/>
      <c r="P302" s="99"/>
    </row>
    <row r="303" spans="2:16" x14ac:dyDescent="0.25">
      <c r="B303" s="97"/>
      <c r="C303" s="98"/>
      <c r="D303" s="98"/>
      <c r="E303" s="98"/>
      <c r="F303" s="99"/>
      <c r="H303" s="41" t="str">
        <f t="shared" si="12"/>
        <v/>
      </c>
      <c r="J303" s="41" t="str">
        <f t="shared" si="13"/>
        <v/>
      </c>
      <c r="L303" s="41" t="str">
        <f t="shared" si="14"/>
        <v/>
      </c>
      <c r="N303" s="97"/>
      <c r="O303" s="98"/>
      <c r="P303" s="99"/>
    </row>
    <row r="304" spans="2:16" x14ac:dyDescent="0.25">
      <c r="B304" s="97"/>
      <c r="C304" s="98"/>
      <c r="D304" s="98"/>
      <c r="E304" s="98"/>
      <c r="F304" s="99"/>
      <c r="H304" s="41" t="str">
        <f t="shared" si="12"/>
        <v/>
      </c>
      <c r="J304" s="41" t="str">
        <f t="shared" si="13"/>
        <v/>
      </c>
      <c r="L304" s="41" t="str">
        <f t="shared" si="14"/>
        <v/>
      </c>
      <c r="N304" s="97"/>
      <c r="O304" s="98"/>
      <c r="P304" s="99"/>
    </row>
    <row r="305" spans="2:16" x14ac:dyDescent="0.25">
      <c r="B305" s="97"/>
      <c r="C305" s="98"/>
      <c r="D305" s="98"/>
      <c r="E305" s="98"/>
      <c r="F305" s="99"/>
      <c r="H305" s="41" t="str">
        <f t="shared" si="12"/>
        <v/>
      </c>
      <c r="J305" s="41" t="str">
        <f t="shared" si="13"/>
        <v/>
      </c>
      <c r="L305" s="41" t="str">
        <f t="shared" si="14"/>
        <v/>
      </c>
      <c r="N305" s="97"/>
      <c r="O305" s="98"/>
      <c r="P305" s="99"/>
    </row>
    <row r="306" spans="2:16" x14ac:dyDescent="0.25">
      <c r="B306" s="97"/>
      <c r="C306" s="98"/>
      <c r="D306" s="98"/>
      <c r="E306" s="98"/>
      <c r="F306" s="99"/>
      <c r="H306" s="41" t="str">
        <f t="shared" si="12"/>
        <v/>
      </c>
      <c r="J306" s="41" t="str">
        <f t="shared" si="13"/>
        <v/>
      </c>
      <c r="L306" s="41" t="str">
        <f t="shared" si="14"/>
        <v/>
      </c>
      <c r="N306" s="97"/>
      <c r="O306" s="98"/>
      <c r="P306" s="99"/>
    </row>
    <row r="307" spans="2:16" x14ac:dyDescent="0.25">
      <c r="B307" s="97"/>
      <c r="C307" s="98"/>
      <c r="D307" s="98"/>
      <c r="E307" s="98"/>
      <c r="F307" s="99"/>
      <c r="H307" s="41" t="str">
        <f t="shared" si="12"/>
        <v/>
      </c>
      <c r="J307" s="41" t="str">
        <f t="shared" si="13"/>
        <v/>
      </c>
      <c r="L307" s="41" t="str">
        <f t="shared" si="14"/>
        <v/>
      </c>
      <c r="N307" s="97"/>
      <c r="O307" s="98"/>
      <c r="P307" s="99"/>
    </row>
    <row r="308" spans="2:16" x14ac:dyDescent="0.25">
      <c r="B308" s="97"/>
      <c r="C308" s="98"/>
      <c r="D308" s="98"/>
      <c r="E308" s="98"/>
      <c r="F308" s="99"/>
      <c r="H308" s="41" t="str">
        <f t="shared" si="12"/>
        <v/>
      </c>
      <c r="J308" s="41" t="str">
        <f t="shared" si="13"/>
        <v/>
      </c>
      <c r="L308" s="41" t="str">
        <f t="shared" si="14"/>
        <v/>
      </c>
      <c r="N308" s="97"/>
      <c r="O308" s="98"/>
      <c r="P308" s="99"/>
    </row>
    <row r="309" spans="2:16" x14ac:dyDescent="0.25">
      <c r="B309" s="97"/>
      <c r="C309" s="98"/>
      <c r="D309" s="98"/>
      <c r="E309" s="98"/>
      <c r="F309" s="99"/>
      <c r="H309" s="41" t="str">
        <f t="shared" si="12"/>
        <v/>
      </c>
      <c r="J309" s="41" t="str">
        <f t="shared" si="13"/>
        <v/>
      </c>
      <c r="L309" s="41" t="str">
        <f t="shared" si="14"/>
        <v/>
      </c>
      <c r="N309" s="97"/>
      <c r="O309" s="98"/>
      <c r="P309" s="99"/>
    </row>
    <row r="310" spans="2:16" x14ac:dyDescent="0.25">
      <c r="B310" s="97"/>
      <c r="C310" s="98"/>
      <c r="D310" s="98"/>
      <c r="E310" s="98"/>
      <c r="F310" s="99"/>
      <c r="H310" s="41" t="str">
        <f t="shared" si="12"/>
        <v/>
      </c>
      <c r="J310" s="41" t="str">
        <f t="shared" si="13"/>
        <v/>
      </c>
      <c r="L310" s="41" t="str">
        <f t="shared" si="14"/>
        <v/>
      </c>
      <c r="N310" s="97"/>
      <c r="O310" s="98"/>
      <c r="P310" s="99"/>
    </row>
    <row r="311" spans="2:16" x14ac:dyDescent="0.25">
      <c r="B311" s="97"/>
      <c r="C311" s="98"/>
      <c r="D311" s="98"/>
      <c r="E311" s="98"/>
      <c r="F311" s="99"/>
      <c r="H311" s="41" t="str">
        <f t="shared" si="12"/>
        <v/>
      </c>
      <c r="J311" s="41" t="str">
        <f t="shared" si="13"/>
        <v/>
      </c>
      <c r="L311" s="41" t="str">
        <f t="shared" si="14"/>
        <v/>
      </c>
      <c r="N311" s="97"/>
      <c r="O311" s="98"/>
      <c r="P311" s="99"/>
    </row>
    <row r="312" spans="2:16" x14ac:dyDescent="0.25">
      <c r="B312" s="97"/>
      <c r="C312" s="98"/>
      <c r="D312" s="98"/>
      <c r="E312" s="98"/>
      <c r="F312" s="99"/>
      <c r="H312" s="41" t="str">
        <f t="shared" si="12"/>
        <v/>
      </c>
      <c r="J312" s="41" t="str">
        <f t="shared" si="13"/>
        <v/>
      </c>
      <c r="L312" s="41" t="str">
        <f t="shared" si="14"/>
        <v/>
      </c>
      <c r="N312" s="97"/>
      <c r="O312" s="98"/>
      <c r="P312" s="99"/>
    </row>
    <row r="313" spans="2:16" x14ac:dyDescent="0.25">
      <c r="B313" s="97"/>
      <c r="C313" s="98"/>
      <c r="D313" s="98"/>
      <c r="E313" s="98"/>
      <c r="F313" s="99"/>
      <c r="H313" s="41" t="str">
        <f t="shared" si="12"/>
        <v/>
      </c>
      <c r="J313" s="41" t="str">
        <f t="shared" si="13"/>
        <v/>
      </c>
      <c r="L313" s="41" t="str">
        <f t="shared" si="14"/>
        <v/>
      </c>
      <c r="N313" s="97"/>
      <c r="O313" s="98"/>
      <c r="P313" s="99"/>
    </row>
    <row r="314" spans="2:16" x14ac:dyDescent="0.25">
      <c r="B314" s="97"/>
      <c r="C314" s="98"/>
      <c r="D314" s="98"/>
      <c r="E314" s="98"/>
      <c r="F314" s="99"/>
      <c r="H314" s="41" t="str">
        <f t="shared" si="12"/>
        <v/>
      </c>
      <c r="J314" s="41" t="str">
        <f t="shared" si="13"/>
        <v/>
      </c>
      <c r="L314" s="41" t="str">
        <f t="shared" si="14"/>
        <v/>
      </c>
      <c r="N314" s="97"/>
      <c r="O314" s="98"/>
      <c r="P314" s="99"/>
    </row>
    <row r="315" spans="2:16" x14ac:dyDescent="0.25">
      <c r="B315" s="97"/>
      <c r="C315" s="98"/>
      <c r="D315" s="98"/>
      <c r="E315" s="98"/>
      <c r="F315" s="99"/>
      <c r="H315" s="41" t="str">
        <f t="shared" si="12"/>
        <v/>
      </c>
      <c r="J315" s="41" t="str">
        <f t="shared" si="13"/>
        <v/>
      </c>
      <c r="L315" s="41" t="str">
        <f t="shared" si="14"/>
        <v/>
      </c>
      <c r="N315" s="97"/>
      <c r="O315" s="98"/>
      <c r="P315" s="99"/>
    </row>
    <row r="316" spans="2:16" x14ac:dyDescent="0.25">
      <c r="B316" s="97"/>
      <c r="C316" s="98"/>
      <c r="D316" s="98"/>
      <c r="E316" s="98"/>
      <c r="F316" s="99"/>
      <c r="H316" s="41" t="str">
        <f t="shared" si="12"/>
        <v/>
      </c>
      <c r="J316" s="41" t="str">
        <f t="shared" si="13"/>
        <v/>
      </c>
      <c r="L316" s="41" t="str">
        <f t="shared" si="14"/>
        <v/>
      </c>
      <c r="N316" s="97"/>
      <c r="O316" s="98"/>
      <c r="P316" s="99"/>
    </row>
    <row r="317" spans="2:16" x14ac:dyDescent="0.25">
      <c r="B317" s="97"/>
      <c r="C317" s="98"/>
      <c r="D317" s="98"/>
      <c r="E317" s="98"/>
      <c r="F317" s="99"/>
      <c r="H317" s="41" t="str">
        <f t="shared" si="12"/>
        <v/>
      </c>
      <c r="J317" s="41" t="str">
        <f t="shared" si="13"/>
        <v/>
      </c>
      <c r="L317" s="41" t="str">
        <f t="shared" si="14"/>
        <v/>
      </c>
      <c r="N317" s="97"/>
      <c r="O317" s="98"/>
      <c r="P317" s="99"/>
    </row>
    <row r="318" spans="2:16" x14ac:dyDescent="0.25">
      <c r="B318" s="97"/>
      <c r="C318" s="98"/>
      <c r="D318" s="98"/>
      <c r="E318" s="98"/>
      <c r="F318" s="99"/>
      <c r="H318" s="41" t="str">
        <f t="shared" si="12"/>
        <v/>
      </c>
      <c r="J318" s="41" t="str">
        <f t="shared" si="13"/>
        <v/>
      </c>
      <c r="L318" s="41" t="str">
        <f t="shared" si="14"/>
        <v/>
      </c>
      <c r="N318" s="97"/>
      <c r="O318" s="103"/>
      <c r="P318" s="99"/>
    </row>
    <row r="319" spans="2:16" x14ac:dyDescent="0.25">
      <c r="B319" s="97"/>
      <c r="C319" s="98"/>
      <c r="D319" s="98"/>
      <c r="E319" s="98"/>
      <c r="F319" s="99"/>
      <c r="H319" s="41" t="str">
        <f t="shared" si="12"/>
        <v/>
      </c>
      <c r="J319" s="41" t="str">
        <f t="shared" si="13"/>
        <v/>
      </c>
      <c r="L319" s="41" t="str">
        <f t="shared" si="14"/>
        <v/>
      </c>
      <c r="N319" s="97"/>
      <c r="O319" s="98"/>
      <c r="P319" s="99"/>
    </row>
    <row r="320" spans="2:16" x14ac:dyDescent="0.25">
      <c r="B320" s="97"/>
      <c r="C320" s="98"/>
      <c r="D320" s="98"/>
      <c r="E320" s="98"/>
      <c r="F320" s="99"/>
      <c r="H320" s="41" t="str">
        <f t="shared" si="12"/>
        <v/>
      </c>
      <c r="J320" s="41" t="str">
        <f t="shared" si="13"/>
        <v/>
      </c>
      <c r="L320" s="41" t="str">
        <f t="shared" si="14"/>
        <v/>
      </c>
      <c r="N320" s="97"/>
      <c r="O320" s="98"/>
      <c r="P320" s="99"/>
    </row>
    <row r="321" spans="2:16" x14ac:dyDescent="0.25">
      <c r="B321" s="97"/>
      <c r="C321" s="98"/>
      <c r="D321" s="98"/>
      <c r="E321" s="98"/>
      <c r="F321" s="99"/>
      <c r="H321" s="41" t="str">
        <f t="shared" si="12"/>
        <v/>
      </c>
      <c r="J321" s="41" t="str">
        <f t="shared" si="13"/>
        <v/>
      </c>
      <c r="L321" s="41" t="str">
        <f t="shared" si="14"/>
        <v/>
      </c>
      <c r="N321" s="97"/>
      <c r="O321" s="98"/>
      <c r="P321" s="99"/>
    </row>
    <row r="322" spans="2:16" x14ac:dyDescent="0.25">
      <c r="B322" s="97"/>
      <c r="C322" s="98"/>
      <c r="D322" s="98"/>
      <c r="E322" s="98"/>
      <c r="F322" s="99"/>
      <c r="H322" s="41" t="str">
        <f t="shared" si="12"/>
        <v/>
      </c>
      <c r="J322" s="41" t="str">
        <f t="shared" si="13"/>
        <v/>
      </c>
      <c r="L322" s="41" t="str">
        <f t="shared" si="14"/>
        <v/>
      </c>
      <c r="N322" s="97"/>
      <c r="O322" s="98"/>
      <c r="P322" s="99"/>
    </row>
    <row r="323" spans="2:16" x14ac:dyDescent="0.25">
      <c r="B323" s="97"/>
      <c r="C323" s="98"/>
      <c r="D323" s="98"/>
      <c r="E323" s="98"/>
      <c r="F323" s="99"/>
      <c r="H323" s="41" t="str">
        <f t="shared" si="12"/>
        <v/>
      </c>
      <c r="J323" s="41" t="str">
        <f t="shared" si="13"/>
        <v/>
      </c>
      <c r="L323" s="41" t="str">
        <f t="shared" si="14"/>
        <v/>
      </c>
      <c r="N323" s="97"/>
      <c r="O323" s="98"/>
      <c r="P323" s="99"/>
    </row>
    <row r="324" spans="2:16" x14ac:dyDescent="0.25">
      <c r="B324" s="97"/>
      <c r="C324" s="98"/>
      <c r="D324" s="98"/>
      <c r="E324" s="98"/>
      <c r="F324" s="99"/>
      <c r="H324" s="41" t="str">
        <f t="shared" si="12"/>
        <v/>
      </c>
      <c r="J324" s="41" t="str">
        <f t="shared" si="13"/>
        <v/>
      </c>
      <c r="L324" s="41" t="str">
        <f t="shared" si="14"/>
        <v/>
      </c>
      <c r="N324" s="97"/>
      <c r="O324" s="98"/>
      <c r="P324" s="99"/>
    </row>
    <row r="325" spans="2:16" x14ac:dyDescent="0.25">
      <c r="B325" s="97"/>
      <c r="C325" s="98"/>
      <c r="D325" s="98"/>
      <c r="E325" s="98"/>
      <c r="F325" s="99"/>
      <c r="H325" s="41" t="str">
        <f t="shared" si="12"/>
        <v/>
      </c>
      <c r="J325" s="41" t="str">
        <f t="shared" si="13"/>
        <v/>
      </c>
      <c r="L325" s="41" t="str">
        <f t="shared" si="14"/>
        <v/>
      </c>
      <c r="N325" s="97"/>
      <c r="O325" s="98"/>
      <c r="P325" s="99"/>
    </row>
    <row r="326" spans="2:16" x14ac:dyDescent="0.25">
      <c r="B326" s="97"/>
      <c r="C326" s="98"/>
      <c r="D326" s="98"/>
      <c r="E326" s="98"/>
      <c r="F326" s="99"/>
      <c r="H326" s="41" t="str">
        <f t="shared" si="12"/>
        <v/>
      </c>
      <c r="J326" s="41" t="str">
        <f t="shared" si="13"/>
        <v/>
      </c>
      <c r="L326" s="41" t="str">
        <f t="shared" si="14"/>
        <v/>
      </c>
      <c r="N326" s="97"/>
      <c r="O326" s="98"/>
      <c r="P326" s="99"/>
    </row>
    <row r="327" spans="2:16" x14ac:dyDescent="0.25">
      <c r="B327" s="97"/>
      <c r="C327" s="98"/>
      <c r="D327" s="98"/>
      <c r="E327" s="98"/>
      <c r="F327" s="99"/>
      <c r="H327" s="41" t="str">
        <f t="shared" si="12"/>
        <v/>
      </c>
      <c r="J327" s="41" t="str">
        <f t="shared" si="13"/>
        <v/>
      </c>
      <c r="L327" s="41" t="str">
        <f t="shared" si="14"/>
        <v/>
      </c>
      <c r="N327" s="97"/>
      <c r="O327" s="98"/>
      <c r="P327" s="99"/>
    </row>
    <row r="328" spans="2:16" x14ac:dyDescent="0.25">
      <c r="B328" s="97"/>
      <c r="C328" s="98"/>
      <c r="D328" s="98"/>
      <c r="E328" s="98"/>
      <c r="F328" s="99"/>
      <c r="H328" s="41" t="str">
        <f t="shared" si="12"/>
        <v/>
      </c>
      <c r="J328" s="41" t="str">
        <f t="shared" si="13"/>
        <v/>
      </c>
      <c r="L328" s="41" t="str">
        <f t="shared" si="14"/>
        <v/>
      </c>
      <c r="N328" s="97"/>
      <c r="O328" s="98"/>
      <c r="P328" s="99"/>
    </row>
    <row r="329" spans="2:16" x14ac:dyDescent="0.25">
      <c r="B329" s="97"/>
      <c r="C329" s="98"/>
      <c r="D329" s="98"/>
      <c r="E329" s="98"/>
      <c r="F329" s="99"/>
      <c r="H329" s="41" t="str">
        <f t="shared" si="12"/>
        <v/>
      </c>
      <c r="J329" s="41" t="str">
        <f t="shared" si="13"/>
        <v/>
      </c>
      <c r="L329" s="41" t="str">
        <f t="shared" si="14"/>
        <v/>
      </c>
      <c r="N329" s="97"/>
      <c r="O329" s="98"/>
      <c r="P329" s="99"/>
    </row>
    <row r="330" spans="2:16" x14ac:dyDescent="0.25">
      <c r="B330" s="97"/>
      <c r="C330" s="98"/>
      <c r="D330" s="98"/>
      <c r="E330" s="98"/>
      <c r="F330" s="99"/>
      <c r="H330" s="41" t="str">
        <f t="shared" si="12"/>
        <v/>
      </c>
      <c r="J330" s="41" t="str">
        <f t="shared" si="13"/>
        <v/>
      </c>
      <c r="L330" s="41" t="str">
        <f t="shared" si="14"/>
        <v/>
      </c>
      <c r="N330" s="97"/>
      <c r="O330" s="98"/>
      <c r="P330" s="99"/>
    </row>
    <row r="331" spans="2:16" x14ac:dyDescent="0.25">
      <c r="B331" s="97"/>
      <c r="C331" s="98"/>
      <c r="D331" s="98"/>
      <c r="E331" s="98"/>
      <c r="F331" s="99"/>
      <c r="H331" s="41" t="str">
        <f t="shared" ref="H331:H394" si="15">IF(C331="","",C331) &amp; IF(D331="",""," – " &amp; D331) &amp; IF(E331="",""," – " &amp; E331) &amp; IF(F331="",""," – " &amp; F331)</f>
        <v/>
      </c>
      <c r="J331" s="41" t="str">
        <f t="shared" ref="J331:J394" si="16">IF(C331="","",C331) &amp; IF(D331="",""," – " &amp; D331) &amp; IF(E331="",""," – " &amp; E331)</f>
        <v/>
      </c>
      <c r="L331" s="41" t="str">
        <f t="shared" ref="L331:L394" si="17">IF(C331="","",C331) &amp; IF(D331="",""," – " &amp; D331)</f>
        <v/>
      </c>
      <c r="N331" s="97"/>
      <c r="O331" s="98"/>
      <c r="P331" s="99"/>
    </row>
    <row r="332" spans="2:16" x14ac:dyDescent="0.25">
      <c r="B332" s="97"/>
      <c r="C332" s="98"/>
      <c r="D332" s="98"/>
      <c r="E332" s="98"/>
      <c r="F332" s="99"/>
      <c r="H332" s="41" t="str">
        <f t="shared" si="15"/>
        <v/>
      </c>
      <c r="J332" s="41" t="str">
        <f t="shared" si="16"/>
        <v/>
      </c>
      <c r="L332" s="41" t="str">
        <f t="shared" si="17"/>
        <v/>
      </c>
      <c r="N332" s="97"/>
      <c r="O332" s="98"/>
      <c r="P332" s="99"/>
    </row>
    <row r="333" spans="2:16" x14ac:dyDescent="0.25">
      <c r="B333" s="97"/>
      <c r="C333" s="98"/>
      <c r="D333" s="98"/>
      <c r="E333" s="98"/>
      <c r="F333" s="99"/>
      <c r="H333" s="41" t="str">
        <f t="shared" si="15"/>
        <v/>
      </c>
      <c r="J333" s="41" t="str">
        <f t="shared" si="16"/>
        <v/>
      </c>
      <c r="L333" s="41" t="str">
        <f t="shared" si="17"/>
        <v/>
      </c>
      <c r="N333" s="97"/>
      <c r="O333" s="98"/>
      <c r="P333" s="99"/>
    </row>
    <row r="334" spans="2:16" x14ac:dyDescent="0.25">
      <c r="B334" s="97"/>
      <c r="C334" s="98"/>
      <c r="D334" s="98"/>
      <c r="E334" s="98"/>
      <c r="F334" s="99"/>
      <c r="H334" s="41" t="str">
        <f t="shared" si="15"/>
        <v/>
      </c>
      <c r="J334" s="41" t="str">
        <f t="shared" si="16"/>
        <v/>
      </c>
      <c r="L334" s="41" t="str">
        <f t="shared" si="17"/>
        <v/>
      </c>
      <c r="N334" s="97"/>
      <c r="O334" s="98"/>
      <c r="P334" s="99"/>
    </row>
    <row r="335" spans="2:16" x14ac:dyDescent="0.25">
      <c r="B335" s="97"/>
      <c r="C335" s="98"/>
      <c r="D335" s="98"/>
      <c r="E335" s="98"/>
      <c r="F335" s="99"/>
      <c r="H335" s="41" t="str">
        <f t="shared" si="15"/>
        <v/>
      </c>
      <c r="J335" s="41" t="str">
        <f t="shared" si="16"/>
        <v/>
      </c>
      <c r="L335" s="41" t="str">
        <f t="shared" si="17"/>
        <v/>
      </c>
      <c r="N335" s="97"/>
      <c r="O335" s="98"/>
      <c r="P335" s="99"/>
    </row>
    <row r="336" spans="2:16" x14ac:dyDescent="0.25">
      <c r="B336" s="97"/>
      <c r="C336" s="98"/>
      <c r="D336" s="98"/>
      <c r="E336" s="98"/>
      <c r="F336" s="99"/>
      <c r="H336" s="41" t="str">
        <f t="shared" si="15"/>
        <v/>
      </c>
      <c r="J336" s="41" t="str">
        <f t="shared" si="16"/>
        <v/>
      </c>
      <c r="L336" s="41" t="str">
        <f t="shared" si="17"/>
        <v/>
      </c>
      <c r="N336" s="97"/>
      <c r="O336" s="98"/>
      <c r="P336" s="99"/>
    </row>
    <row r="337" spans="2:16" x14ac:dyDescent="0.25">
      <c r="B337" s="97"/>
      <c r="C337" s="98"/>
      <c r="D337" s="98"/>
      <c r="E337" s="98"/>
      <c r="F337" s="99"/>
      <c r="H337" s="41" t="str">
        <f t="shared" si="15"/>
        <v/>
      </c>
      <c r="J337" s="41" t="str">
        <f t="shared" si="16"/>
        <v/>
      </c>
      <c r="L337" s="41" t="str">
        <f t="shared" si="17"/>
        <v/>
      </c>
      <c r="N337" s="97"/>
      <c r="O337" s="98"/>
      <c r="P337" s="99"/>
    </row>
    <row r="338" spans="2:16" x14ac:dyDescent="0.25">
      <c r="B338" s="97"/>
      <c r="C338" s="98"/>
      <c r="D338" s="98"/>
      <c r="E338" s="98"/>
      <c r="F338" s="99"/>
      <c r="H338" s="41" t="str">
        <f t="shared" si="15"/>
        <v/>
      </c>
      <c r="J338" s="41" t="str">
        <f t="shared" si="16"/>
        <v/>
      </c>
      <c r="L338" s="41" t="str">
        <f t="shared" si="17"/>
        <v/>
      </c>
      <c r="N338" s="97"/>
      <c r="O338" s="98"/>
      <c r="P338" s="99"/>
    </row>
    <row r="339" spans="2:16" x14ac:dyDescent="0.25">
      <c r="B339" s="97"/>
      <c r="C339" s="98"/>
      <c r="D339" s="98"/>
      <c r="E339" s="98"/>
      <c r="F339" s="99"/>
      <c r="H339" s="41" t="str">
        <f t="shared" si="15"/>
        <v/>
      </c>
      <c r="J339" s="41" t="str">
        <f t="shared" si="16"/>
        <v/>
      </c>
      <c r="L339" s="41" t="str">
        <f t="shared" si="17"/>
        <v/>
      </c>
      <c r="N339" s="97"/>
      <c r="O339" s="98"/>
      <c r="P339" s="99"/>
    </row>
    <row r="340" spans="2:16" x14ac:dyDescent="0.25">
      <c r="B340" s="97"/>
      <c r="C340" s="98"/>
      <c r="D340" s="98"/>
      <c r="E340" s="98"/>
      <c r="F340" s="99"/>
      <c r="H340" s="41" t="str">
        <f t="shared" si="15"/>
        <v/>
      </c>
      <c r="J340" s="41" t="str">
        <f t="shared" si="16"/>
        <v/>
      </c>
      <c r="L340" s="41" t="str">
        <f t="shared" si="17"/>
        <v/>
      </c>
      <c r="N340" s="97"/>
      <c r="O340" s="98"/>
      <c r="P340" s="99"/>
    </row>
    <row r="341" spans="2:16" x14ac:dyDescent="0.25">
      <c r="B341" s="97"/>
      <c r="C341" s="98"/>
      <c r="D341" s="98"/>
      <c r="E341" s="98"/>
      <c r="F341" s="99"/>
      <c r="H341" s="41" t="str">
        <f t="shared" si="15"/>
        <v/>
      </c>
      <c r="J341" s="41" t="str">
        <f t="shared" si="16"/>
        <v/>
      </c>
      <c r="L341" s="41" t="str">
        <f t="shared" si="17"/>
        <v/>
      </c>
      <c r="N341" s="97"/>
      <c r="O341" s="98"/>
      <c r="P341" s="99"/>
    </row>
    <row r="342" spans="2:16" x14ac:dyDescent="0.25">
      <c r="B342" s="97"/>
      <c r="C342" s="98"/>
      <c r="D342" s="98"/>
      <c r="E342" s="98"/>
      <c r="F342" s="99"/>
      <c r="H342" s="41" t="str">
        <f t="shared" si="15"/>
        <v/>
      </c>
      <c r="J342" s="41" t="str">
        <f t="shared" si="16"/>
        <v/>
      </c>
      <c r="L342" s="41" t="str">
        <f t="shared" si="17"/>
        <v/>
      </c>
      <c r="N342" s="97"/>
      <c r="O342" s="98"/>
      <c r="P342" s="99"/>
    </row>
    <row r="343" spans="2:16" x14ac:dyDescent="0.25">
      <c r="B343" s="97"/>
      <c r="C343" s="98"/>
      <c r="D343" s="98"/>
      <c r="E343" s="98"/>
      <c r="F343" s="99"/>
      <c r="H343" s="41" t="str">
        <f t="shared" si="15"/>
        <v/>
      </c>
      <c r="J343" s="41" t="str">
        <f t="shared" si="16"/>
        <v/>
      </c>
      <c r="L343" s="41" t="str">
        <f t="shared" si="17"/>
        <v/>
      </c>
      <c r="N343" s="97"/>
      <c r="O343" s="98"/>
      <c r="P343" s="99"/>
    </row>
    <row r="344" spans="2:16" x14ac:dyDescent="0.25">
      <c r="B344" s="97"/>
      <c r="C344" s="98"/>
      <c r="D344" s="98"/>
      <c r="E344" s="98"/>
      <c r="F344" s="99"/>
      <c r="H344" s="41" t="str">
        <f t="shared" si="15"/>
        <v/>
      </c>
      <c r="J344" s="41" t="str">
        <f t="shared" si="16"/>
        <v/>
      </c>
      <c r="L344" s="41" t="str">
        <f t="shared" si="17"/>
        <v/>
      </c>
      <c r="N344" s="97"/>
      <c r="O344" s="98"/>
      <c r="P344" s="99"/>
    </row>
    <row r="345" spans="2:16" x14ac:dyDescent="0.25">
      <c r="B345" s="97"/>
      <c r="C345" s="98"/>
      <c r="D345" s="98"/>
      <c r="E345" s="98"/>
      <c r="F345" s="99"/>
      <c r="H345" s="41" t="str">
        <f t="shared" si="15"/>
        <v/>
      </c>
      <c r="J345" s="41" t="str">
        <f t="shared" si="16"/>
        <v/>
      </c>
      <c r="L345" s="41" t="str">
        <f t="shared" si="17"/>
        <v/>
      </c>
      <c r="N345" s="97"/>
      <c r="O345" s="98"/>
      <c r="P345" s="99"/>
    </row>
    <row r="346" spans="2:16" x14ac:dyDescent="0.25">
      <c r="B346" s="97"/>
      <c r="C346" s="98"/>
      <c r="D346" s="98"/>
      <c r="E346" s="98"/>
      <c r="F346" s="99"/>
      <c r="H346" s="41" t="str">
        <f t="shared" si="15"/>
        <v/>
      </c>
      <c r="J346" s="41" t="str">
        <f t="shared" si="16"/>
        <v/>
      </c>
      <c r="L346" s="41" t="str">
        <f t="shared" si="17"/>
        <v/>
      </c>
      <c r="N346" s="97"/>
      <c r="O346" s="98"/>
      <c r="P346" s="99"/>
    </row>
    <row r="347" spans="2:16" x14ac:dyDescent="0.25">
      <c r="B347" s="97"/>
      <c r="C347" s="98"/>
      <c r="D347" s="98"/>
      <c r="E347" s="98"/>
      <c r="F347" s="99"/>
      <c r="H347" s="41" t="str">
        <f t="shared" si="15"/>
        <v/>
      </c>
      <c r="J347" s="41" t="str">
        <f t="shared" si="16"/>
        <v/>
      </c>
      <c r="L347" s="41" t="str">
        <f t="shared" si="17"/>
        <v/>
      </c>
      <c r="N347" s="97"/>
      <c r="O347" s="98"/>
      <c r="P347" s="99"/>
    </row>
    <row r="348" spans="2:16" x14ac:dyDescent="0.25">
      <c r="B348" s="97"/>
      <c r="C348" s="98"/>
      <c r="D348" s="98"/>
      <c r="E348" s="98"/>
      <c r="F348" s="99"/>
      <c r="H348" s="41" t="str">
        <f t="shared" si="15"/>
        <v/>
      </c>
      <c r="J348" s="41" t="str">
        <f t="shared" si="16"/>
        <v/>
      </c>
      <c r="L348" s="41" t="str">
        <f t="shared" si="17"/>
        <v/>
      </c>
      <c r="N348" s="97"/>
      <c r="O348" s="98"/>
      <c r="P348" s="99"/>
    </row>
    <row r="349" spans="2:16" x14ac:dyDescent="0.25">
      <c r="B349" s="97"/>
      <c r="C349" s="98"/>
      <c r="D349" s="98"/>
      <c r="E349" s="98"/>
      <c r="F349" s="99"/>
      <c r="H349" s="41" t="str">
        <f t="shared" si="15"/>
        <v/>
      </c>
      <c r="J349" s="41" t="str">
        <f t="shared" si="16"/>
        <v/>
      </c>
      <c r="L349" s="41" t="str">
        <f t="shared" si="17"/>
        <v/>
      </c>
      <c r="N349" s="97"/>
      <c r="O349" s="98"/>
      <c r="P349" s="99"/>
    </row>
    <row r="350" spans="2:16" x14ac:dyDescent="0.25">
      <c r="B350" s="97"/>
      <c r="C350" s="98"/>
      <c r="D350" s="98"/>
      <c r="E350" s="98"/>
      <c r="F350" s="99"/>
      <c r="H350" s="41" t="str">
        <f t="shared" si="15"/>
        <v/>
      </c>
      <c r="J350" s="41" t="str">
        <f t="shared" si="16"/>
        <v/>
      </c>
      <c r="L350" s="41" t="str">
        <f t="shared" si="17"/>
        <v/>
      </c>
      <c r="N350" s="97"/>
      <c r="O350" s="98"/>
      <c r="P350" s="99"/>
    </row>
    <row r="351" spans="2:16" x14ac:dyDescent="0.25">
      <c r="B351" s="97"/>
      <c r="C351" s="98"/>
      <c r="D351" s="98"/>
      <c r="E351" s="98"/>
      <c r="F351" s="99"/>
      <c r="H351" s="41" t="str">
        <f t="shared" si="15"/>
        <v/>
      </c>
      <c r="J351" s="41" t="str">
        <f t="shared" si="16"/>
        <v/>
      </c>
      <c r="L351" s="41" t="str">
        <f t="shared" si="17"/>
        <v/>
      </c>
      <c r="N351" s="97"/>
      <c r="O351" s="98"/>
      <c r="P351" s="99"/>
    </row>
    <row r="352" spans="2:16" x14ac:dyDescent="0.25">
      <c r="B352" s="97"/>
      <c r="C352" s="98"/>
      <c r="D352" s="98"/>
      <c r="E352" s="98"/>
      <c r="F352" s="99"/>
      <c r="H352" s="41" t="str">
        <f t="shared" si="15"/>
        <v/>
      </c>
      <c r="J352" s="41" t="str">
        <f t="shared" si="16"/>
        <v/>
      </c>
      <c r="L352" s="41" t="str">
        <f t="shared" si="17"/>
        <v/>
      </c>
      <c r="N352" s="97"/>
      <c r="O352" s="98"/>
      <c r="P352" s="99"/>
    </row>
    <row r="353" spans="2:16" x14ac:dyDescent="0.25">
      <c r="B353" s="97"/>
      <c r="C353" s="98"/>
      <c r="D353" s="98"/>
      <c r="E353" s="98"/>
      <c r="F353" s="99"/>
      <c r="H353" s="41" t="str">
        <f t="shared" si="15"/>
        <v/>
      </c>
      <c r="J353" s="41" t="str">
        <f t="shared" si="16"/>
        <v/>
      </c>
      <c r="L353" s="41" t="str">
        <f t="shared" si="17"/>
        <v/>
      </c>
      <c r="N353" s="97"/>
      <c r="O353" s="98"/>
      <c r="P353" s="99"/>
    </row>
    <row r="354" spans="2:16" x14ac:dyDescent="0.25">
      <c r="B354" s="97"/>
      <c r="C354" s="98"/>
      <c r="D354" s="98"/>
      <c r="E354" s="98"/>
      <c r="F354" s="99"/>
      <c r="H354" s="41" t="str">
        <f t="shared" si="15"/>
        <v/>
      </c>
      <c r="J354" s="41" t="str">
        <f t="shared" si="16"/>
        <v/>
      </c>
      <c r="L354" s="41" t="str">
        <f t="shared" si="17"/>
        <v/>
      </c>
      <c r="N354" s="97"/>
      <c r="O354" s="98"/>
      <c r="P354" s="99"/>
    </row>
    <row r="355" spans="2:16" x14ac:dyDescent="0.25">
      <c r="B355" s="97"/>
      <c r="C355" s="98"/>
      <c r="D355" s="98"/>
      <c r="E355" s="98"/>
      <c r="F355" s="99"/>
      <c r="H355" s="41" t="str">
        <f t="shared" si="15"/>
        <v/>
      </c>
      <c r="J355" s="41" t="str">
        <f t="shared" si="16"/>
        <v/>
      </c>
      <c r="L355" s="41" t="str">
        <f t="shared" si="17"/>
        <v/>
      </c>
      <c r="N355" s="97"/>
      <c r="O355" s="98"/>
      <c r="P355" s="99"/>
    </row>
    <row r="356" spans="2:16" x14ac:dyDescent="0.25">
      <c r="B356" s="97"/>
      <c r="C356" s="98"/>
      <c r="D356" s="98"/>
      <c r="E356" s="98"/>
      <c r="F356" s="99"/>
      <c r="H356" s="41" t="str">
        <f t="shared" si="15"/>
        <v/>
      </c>
      <c r="J356" s="41" t="str">
        <f t="shared" si="16"/>
        <v/>
      </c>
      <c r="L356" s="41" t="str">
        <f t="shared" si="17"/>
        <v/>
      </c>
      <c r="N356" s="97"/>
      <c r="O356" s="98"/>
      <c r="P356" s="99"/>
    </row>
    <row r="357" spans="2:16" x14ac:dyDescent="0.25">
      <c r="B357" s="97"/>
      <c r="C357" s="98"/>
      <c r="D357" s="98"/>
      <c r="E357" s="98"/>
      <c r="F357" s="99"/>
      <c r="H357" s="41" t="str">
        <f t="shared" si="15"/>
        <v/>
      </c>
      <c r="J357" s="41" t="str">
        <f t="shared" si="16"/>
        <v/>
      </c>
      <c r="L357" s="41" t="str">
        <f t="shared" si="17"/>
        <v/>
      </c>
      <c r="N357" s="97"/>
      <c r="O357" s="98"/>
      <c r="P357" s="99"/>
    </row>
    <row r="358" spans="2:16" x14ac:dyDescent="0.25">
      <c r="B358" s="97"/>
      <c r="C358" s="98"/>
      <c r="D358" s="98"/>
      <c r="E358" s="98"/>
      <c r="F358" s="99"/>
      <c r="H358" s="41" t="str">
        <f t="shared" si="15"/>
        <v/>
      </c>
      <c r="J358" s="41" t="str">
        <f t="shared" si="16"/>
        <v/>
      </c>
      <c r="L358" s="41" t="str">
        <f t="shared" si="17"/>
        <v/>
      </c>
      <c r="N358" s="97"/>
      <c r="O358" s="98"/>
      <c r="P358" s="99"/>
    </row>
    <row r="359" spans="2:16" x14ac:dyDescent="0.25">
      <c r="B359" s="97"/>
      <c r="C359" s="98"/>
      <c r="D359" s="98"/>
      <c r="E359" s="98"/>
      <c r="F359" s="99"/>
      <c r="H359" s="41" t="str">
        <f t="shared" si="15"/>
        <v/>
      </c>
      <c r="J359" s="41" t="str">
        <f t="shared" si="16"/>
        <v/>
      </c>
      <c r="L359" s="41" t="str">
        <f t="shared" si="17"/>
        <v/>
      </c>
      <c r="N359" s="97"/>
      <c r="O359" s="98"/>
      <c r="P359" s="99"/>
    </row>
    <row r="360" spans="2:16" x14ac:dyDescent="0.25">
      <c r="B360" s="97"/>
      <c r="C360" s="98"/>
      <c r="D360" s="98"/>
      <c r="E360" s="98"/>
      <c r="F360" s="99"/>
      <c r="H360" s="41" t="str">
        <f t="shared" si="15"/>
        <v/>
      </c>
      <c r="J360" s="41" t="str">
        <f t="shared" si="16"/>
        <v/>
      </c>
      <c r="L360" s="41" t="str">
        <f t="shared" si="17"/>
        <v/>
      </c>
      <c r="N360" s="97"/>
      <c r="O360" s="98"/>
      <c r="P360" s="99"/>
    </row>
    <row r="361" spans="2:16" x14ac:dyDescent="0.25">
      <c r="B361" s="97"/>
      <c r="C361" s="98"/>
      <c r="D361" s="98"/>
      <c r="E361" s="98"/>
      <c r="F361" s="99"/>
      <c r="H361" s="41" t="str">
        <f t="shared" si="15"/>
        <v/>
      </c>
      <c r="J361" s="41" t="str">
        <f t="shared" si="16"/>
        <v/>
      </c>
      <c r="L361" s="41" t="str">
        <f t="shared" si="17"/>
        <v/>
      </c>
      <c r="N361" s="97"/>
      <c r="O361" s="98"/>
      <c r="P361" s="99"/>
    </row>
    <row r="362" spans="2:16" x14ac:dyDescent="0.25">
      <c r="B362" s="97"/>
      <c r="C362" s="98"/>
      <c r="D362" s="98"/>
      <c r="E362" s="98"/>
      <c r="F362" s="99"/>
      <c r="H362" s="41" t="str">
        <f t="shared" si="15"/>
        <v/>
      </c>
      <c r="J362" s="41" t="str">
        <f t="shared" si="16"/>
        <v/>
      </c>
      <c r="L362" s="41" t="str">
        <f t="shared" si="17"/>
        <v/>
      </c>
      <c r="N362" s="97"/>
      <c r="O362" s="98"/>
      <c r="P362" s="99"/>
    </row>
    <row r="363" spans="2:16" x14ac:dyDescent="0.25">
      <c r="B363" s="97"/>
      <c r="C363" s="98"/>
      <c r="D363" s="98"/>
      <c r="E363" s="98"/>
      <c r="F363" s="99"/>
      <c r="H363" s="41" t="str">
        <f t="shared" si="15"/>
        <v/>
      </c>
      <c r="J363" s="41" t="str">
        <f t="shared" si="16"/>
        <v/>
      </c>
      <c r="L363" s="41" t="str">
        <f t="shared" si="17"/>
        <v/>
      </c>
      <c r="N363" s="97"/>
      <c r="O363" s="98"/>
      <c r="P363" s="99"/>
    </row>
    <row r="364" spans="2:16" x14ac:dyDescent="0.25">
      <c r="B364" s="97"/>
      <c r="C364" s="98"/>
      <c r="D364" s="98"/>
      <c r="E364" s="98"/>
      <c r="F364" s="99"/>
      <c r="H364" s="41" t="str">
        <f t="shared" si="15"/>
        <v/>
      </c>
      <c r="J364" s="41" t="str">
        <f t="shared" si="16"/>
        <v/>
      </c>
      <c r="L364" s="41" t="str">
        <f t="shared" si="17"/>
        <v/>
      </c>
      <c r="N364" s="97"/>
      <c r="O364" s="98"/>
      <c r="P364" s="99"/>
    </row>
    <row r="365" spans="2:16" x14ac:dyDescent="0.25">
      <c r="B365" s="97"/>
      <c r="C365" s="98"/>
      <c r="D365" s="98"/>
      <c r="E365" s="98"/>
      <c r="F365" s="99"/>
      <c r="H365" s="41" t="str">
        <f t="shared" si="15"/>
        <v/>
      </c>
      <c r="J365" s="41" t="str">
        <f t="shared" si="16"/>
        <v/>
      </c>
      <c r="L365" s="41" t="str">
        <f t="shared" si="17"/>
        <v/>
      </c>
      <c r="N365" s="97"/>
      <c r="O365" s="98"/>
      <c r="P365" s="99"/>
    </row>
    <row r="366" spans="2:16" x14ac:dyDescent="0.25">
      <c r="B366" s="97"/>
      <c r="C366" s="98"/>
      <c r="D366" s="98"/>
      <c r="E366" s="98"/>
      <c r="F366" s="99"/>
      <c r="H366" s="41" t="str">
        <f t="shared" si="15"/>
        <v/>
      </c>
      <c r="J366" s="41" t="str">
        <f t="shared" si="16"/>
        <v/>
      </c>
      <c r="L366" s="41" t="str">
        <f t="shared" si="17"/>
        <v/>
      </c>
      <c r="N366" s="97"/>
      <c r="O366" s="98"/>
      <c r="P366" s="99"/>
    </row>
    <row r="367" spans="2:16" x14ac:dyDescent="0.25">
      <c r="B367" s="97"/>
      <c r="C367" s="98"/>
      <c r="D367" s="98"/>
      <c r="E367" s="98"/>
      <c r="F367" s="99"/>
      <c r="H367" s="41" t="str">
        <f t="shared" si="15"/>
        <v/>
      </c>
      <c r="J367" s="41" t="str">
        <f t="shared" si="16"/>
        <v/>
      </c>
      <c r="L367" s="41" t="str">
        <f t="shared" si="17"/>
        <v/>
      </c>
      <c r="N367" s="97"/>
      <c r="O367" s="98"/>
      <c r="P367" s="99"/>
    </row>
    <row r="368" spans="2:16" x14ac:dyDescent="0.25">
      <c r="B368" s="97"/>
      <c r="C368" s="98"/>
      <c r="D368" s="98"/>
      <c r="E368" s="98"/>
      <c r="F368" s="99"/>
      <c r="H368" s="41" t="str">
        <f t="shared" si="15"/>
        <v/>
      </c>
      <c r="J368" s="41" t="str">
        <f t="shared" si="16"/>
        <v/>
      </c>
      <c r="L368" s="41" t="str">
        <f t="shared" si="17"/>
        <v/>
      </c>
      <c r="N368" s="97"/>
      <c r="O368" s="98"/>
      <c r="P368" s="99"/>
    </row>
    <row r="369" spans="2:16" x14ac:dyDescent="0.25">
      <c r="B369" s="97"/>
      <c r="C369" s="98"/>
      <c r="D369" s="98"/>
      <c r="E369" s="98"/>
      <c r="F369" s="99"/>
      <c r="H369" s="41" t="str">
        <f t="shared" si="15"/>
        <v/>
      </c>
      <c r="J369" s="41" t="str">
        <f t="shared" si="16"/>
        <v/>
      </c>
      <c r="L369" s="41" t="str">
        <f t="shared" si="17"/>
        <v/>
      </c>
      <c r="N369" s="97"/>
      <c r="O369" s="98"/>
      <c r="P369" s="99"/>
    </row>
    <row r="370" spans="2:16" x14ac:dyDescent="0.25">
      <c r="B370" s="97"/>
      <c r="C370" s="98"/>
      <c r="D370" s="98"/>
      <c r="E370" s="98"/>
      <c r="F370" s="99"/>
      <c r="H370" s="41" t="str">
        <f t="shared" si="15"/>
        <v/>
      </c>
      <c r="J370" s="41" t="str">
        <f t="shared" si="16"/>
        <v/>
      </c>
      <c r="L370" s="41" t="str">
        <f t="shared" si="17"/>
        <v/>
      </c>
      <c r="N370" s="97"/>
      <c r="O370" s="98"/>
      <c r="P370" s="99"/>
    </row>
    <row r="371" spans="2:16" x14ac:dyDescent="0.25">
      <c r="B371" s="97"/>
      <c r="C371" s="98"/>
      <c r="D371" s="98"/>
      <c r="E371" s="98"/>
      <c r="F371" s="99"/>
      <c r="H371" s="41" t="str">
        <f t="shared" si="15"/>
        <v/>
      </c>
      <c r="J371" s="41" t="str">
        <f t="shared" si="16"/>
        <v/>
      </c>
      <c r="L371" s="41" t="str">
        <f t="shared" si="17"/>
        <v/>
      </c>
      <c r="N371" s="97"/>
      <c r="O371" s="98"/>
      <c r="P371" s="99"/>
    </row>
    <row r="372" spans="2:16" x14ac:dyDescent="0.25">
      <c r="B372" s="97"/>
      <c r="C372" s="98"/>
      <c r="D372" s="98"/>
      <c r="E372" s="98"/>
      <c r="F372" s="99"/>
      <c r="H372" s="41" t="str">
        <f t="shared" si="15"/>
        <v/>
      </c>
      <c r="J372" s="41" t="str">
        <f t="shared" si="16"/>
        <v/>
      </c>
      <c r="L372" s="41" t="str">
        <f t="shared" si="17"/>
        <v/>
      </c>
      <c r="N372" s="97"/>
      <c r="O372" s="98"/>
      <c r="P372" s="99"/>
    </row>
    <row r="373" spans="2:16" x14ac:dyDescent="0.25">
      <c r="B373" s="97"/>
      <c r="C373" s="98"/>
      <c r="D373" s="98"/>
      <c r="E373" s="98"/>
      <c r="F373" s="99"/>
      <c r="H373" s="41" t="str">
        <f t="shared" si="15"/>
        <v/>
      </c>
      <c r="J373" s="41" t="str">
        <f t="shared" si="16"/>
        <v/>
      </c>
      <c r="L373" s="41" t="str">
        <f t="shared" si="17"/>
        <v/>
      </c>
      <c r="N373" s="97"/>
      <c r="O373" s="98"/>
      <c r="P373" s="99"/>
    </row>
    <row r="374" spans="2:16" x14ac:dyDescent="0.25">
      <c r="B374" s="97"/>
      <c r="C374" s="98"/>
      <c r="D374" s="98"/>
      <c r="E374" s="98"/>
      <c r="F374" s="99"/>
      <c r="H374" s="41" t="str">
        <f t="shared" si="15"/>
        <v/>
      </c>
      <c r="J374" s="41" t="str">
        <f t="shared" si="16"/>
        <v/>
      </c>
      <c r="L374" s="41" t="str">
        <f t="shared" si="17"/>
        <v/>
      </c>
      <c r="N374" s="97"/>
      <c r="O374" s="98"/>
      <c r="P374" s="99"/>
    </row>
    <row r="375" spans="2:16" x14ac:dyDescent="0.25">
      <c r="B375" s="97"/>
      <c r="C375" s="98"/>
      <c r="D375" s="98"/>
      <c r="E375" s="98"/>
      <c r="F375" s="99"/>
      <c r="H375" s="41" t="str">
        <f t="shared" si="15"/>
        <v/>
      </c>
      <c r="J375" s="41" t="str">
        <f t="shared" si="16"/>
        <v/>
      </c>
      <c r="L375" s="41" t="str">
        <f t="shared" si="17"/>
        <v/>
      </c>
      <c r="N375" s="97"/>
      <c r="O375" s="98"/>
      <c r="P375" s="99"/>
    </row>
    <row r="376" spans="2:16" x14ac:dyDescent="0.25">
      <c r="B376" s="97"/>
      <c r="C376" s="98"/>
      <c r="D376" s="98"/>
      <c r="E376" s="98"/>
      <c r="F376" s="99"/>
      <c r="H376" s="41" t="str">
        <f t="shared" si="15"/>
        <v/>
      </c>
      <c r="J376" s="41" t="str">
        <f t="shared" si="16"/>
        <v/>
      </c>
      <c r="L376" s="41" t="str">
        <f t="shared" si="17"/>
        <v/>
      </c>
      <c r="N376" s="97"/>
      <c r="O376" s="98"/>
      <c r="P376" s="99"/>
    </row>
    <row r="377" spans="2:16" x14ac:dyDescent="0.25">
      <c r="B377" s="97"/>
      <c r="C377" s="98"/>
      <c r="D377" s="98"/>
      <c r="E377" s="98"/>
      <c r="F377" s="99"/>
      <c r="H377" s="41" t="str">
        <f t="shared" si="15"/>
        <v/>
      </c>
      <c r="J377" s="41" t="str">
        <f t="shared" si="16"/>
        <v/>
      </c>
      <c r="L377" s="41" t="str">
        <f t="shared" si="17"/>
        <v/>
      </c>
      <c r="N377" s="97"/>
      <c r="O377" s="98"/>
      <c r="P377" s="99"/>
    </row>
    <row r="378" spans="2:16" x14ac:dyDescent="0.25">
      <c r="B378" s="97"/>
      <c r="C378" s="98"/>
      <c r="D378" s="98"/>
      <c r="E378" s="98"/>
      <c r="F378" s="99"/>
      <c r="H378" s="41" t="str">
        <f t="shared" si="15"/>
        <v/>
      </c>
      <c r="J378" s="41" t="str">
        <f t="shared" si="16"/>
        <v/>
      </c>
      <c r="L378" s="41" t="str">
        <f t="shared" si="17"/>
        <v/>
      </c>
      <c r="N378" s="97"/>
      <c r="O378" s="98"/>
      <c r="P378" s="99"/>
    </row>
    <row r="379" spans="2:16" x14ac:dyDescent="0.25">
      <c r="B379" s="97"/>
      <c r="C379" s="98"/>
      <c r="D379" s="98"/>
      <c r="E379" s="98"/>
      <c r="F379" s="99"/>
      <c r="H379" s="41" t="str">
        <f t="shared" si="15"/>
        <v/>
      </c>
      <c r="J379" s="41" t="str">
        <f t="shared" si="16"/>
        <v/>
      </c>
      <c r="L379" s="41" t="str">
        <f t="shared" si="17"/>
        <v/>
      </c>
      <c r="N379" s="97"/>
      <c r="O379" s="98"/>
      <c r="P379" s="99"/>
    </row>
    <row r="380" spans="2:16" x14ac:dyDescent="0.25">
      <c r="B380" s="97"/>
      <c r="C380" s="98"/>
      <c r="D380" s="98"/>
      <c r="E380" s="98"/>
      <c r="F380" s="99"/>
      <c r="H380" s="41" t="str">
        <f t="shared" si="15"/>
        <v/>
      </c>
      <c r="J380" s="41" t="str">
        <f t="shared" si="16"/>
        <v/>
      </c>
      <c r="L380" s="41" t="str">
        <f t="shared" si="17"/>
        <v/>
      </c>
      <c r="N380" s="97"/>
      <c r="O380" s="98"/>
      <c r="P380" s="99"/>
    </row>
    <row r="381" spans="2:16" x14ac:dyDescent="0.25">
      <c r="B381" s="97"/>
      <c r="C381" s="98"/>
      <c r="D381" s="98"/>
      <c r="E381" s="98"/>
      <c r="F381" s="99"/>
      <c r="H381" s="41" t="str">
        <f t="shared" si="15"/>
        <v/>
      </c>
      <c r="J381" s="41" t="str">
        <f t="shared" si="16"/>
        <v/>
      </c>
      <c r="L381" s="41" t="str">
        <f t="shared" si="17"/>
        <v/>
      </c>
      <c r="N381" s="97"/>
      <c r="O381" s="98"/>
      <c r="P381" s="99"/>
    </row>
    <row r="382" spans="2:16" x14ac:dyDescent="0.25">
      <c r="B382" s="97"/>
      <c r="C382" s="98"/>
      <c r="D382" s="98"/>
      <c r="E382" s="98"/>
      <c r="F382" s="99"/>
      <c r="H382" s="41" t="str">
        <f t="shared" si="15"/>
        <v/>
      </c>
      <c r="J382" s="41" t="str">
        <f t="shared" si="16"/>
        <v/>
      </c>
      <c r="L382" s="41" t="str">
        <f t="shared" si="17"/>
        <v/>
      </c>
      <c r="N382" s="97"/>
      <c r="O382" s="98"/>
      <c r="P382" s="99"/>
    </row>
    <row r="383" spans="2:16" x14ac:dyDescent="0.25">
      <c r="B383" s="97"/>
      <c r="C383" s="98"/>
      <c r="D383" s="98"/>
      <c r="E383" s="98"/>
      <c r="F383" s="99"/>
      <c r="H383" s="41" t="str">
        <f t="shared" si="15"/>
        <v/>
      </c>
      <c r="J383" s="41" t="str">
        <f t="shared" si="16"/>
        <v/>
      </c>
      <c r="L383" s="41" t="str">
        <f t="shared" si="17"/>
        <v/>
      </c>
      <c r="N383" s="97"/>
      <c r="O383" s="98"/>
      <c r="P383" s="99"/>
    </row>
    <row r="384" spans="2:16" x14ac:dyDescent="0.25">
      <c r="B384" s="97"/>
      <c r="C384" s="98"/>
      <c r="D384" s="98"/>
      <c r="E384" s="98"/>
      <c r="F384" s="99"/>
      <c r="H384" s="41" t="str">
        <f t="shared" si="15"/>
        <v/>
      </c>
      <c r="J384" s="41" t="str">
        <f t="shared" si="16"/>
        <v/>
      </c>
      <c r="L384" s="41" t="str">
        <f t="shared" si="17"/>
        <v/>
      </c>
      <c r="N384" s="97"/>
      <c r="O384" s="98"/>
      <c r="P384" s="99"/>
    </row>
    <row r="385" spans="2:16" x14ac:dyDescent="0.25">
      <c r="B385" s="97"/>
      <c r="C385" s="98"/>
      <c r="D385" s="98"/>
      <c r="E385" s="98"/>
      <c r="F385" s="99"/>
      <c r="H385" s="41" t="str">
        <f t="shared" si="15"/>
        <v/>
      </c>
      <c r="J385" s="41" t="str">
        <f t="shared" si="16"/>
        <v/>
      </c>
      <c r="L385" s="41" t="str">
        <f t="shared" si="17"/>
        <v/>
      </c>
      <c r="N385" s="97"/>
      <c r="O385" s="98"/>
      <c r="P385" s="99"/>
    </row>
    <row r="386" spans="2:16" x14ac:dyDescent="0.25">
      <c r="B386" s="97"/>
      <c r="C386" s="98"/>
      <c r="D386" s="98"/>
      <c r="E386" s="98"/>
      <c r="F386" s="99"/>
      <c r="H386" s="41" t="str">
        <f t="shared" si="15"/>
        <v/>
      </c>
      <c r="J386" s="41" t="str">
        <f t="shared" si="16"/>
        <v/>
      </c>
      <c r="L386" s="41" t="str">
        <f t="shared" si="17"/>
        <v/>
      </c>
      <c r="N386" s="97"/>
      <c r="O386" s="98"/>
      <c r="P386" s="99"/>
    </row>
    <row r="387" spans="2:16" x14ac:dyDescent="0.25">
      <c r="B387" s="97"/>
      <c r="C387" s="98"/>
      <c r="D387" s="98"/>
      <c r="E387" s="98"/>
      <c r="F387" s="99"/>
      <c r="H387" s="41" t="str">
        <f t="shared" si="15"/>
        <v/>
      </c>
      <c r="J387" s="41" t="str">
        <f t="shared" si="16"/>
        <v/>
      </c>
      <c r="L387" s="41" t="str">
        <f t="shared" si="17"/>
        <v/>
      </c>
      <c r="N387" s="97"/>
      <c r="O387" s="98"/>
      <c r="P387" s="99"/>
    </row>
    <row r="388" spans="2:16" x14ac:dyDescent="0.25">
      <c r="B388" s="97"/>
      <c r="C388" s="98"/>
      <c r="D388" s="98"/>
      <c r="E388" s="98"/>
      <c r="F388" s="99"/>
      <c r="H388" s="41" t="str">
        <f t="shared" si="15"/>
        <v/>
      </c>
      <c r="J388" s="41" t="str">
        <f t="shared" si="16"/>
        <v/>
      </c>
      <c r="L388" s="41" t="str">
        <f t="shared" si="17"/>
        <v/>
      </c>
      <c r="N388" s="97"/>
      <c r="O388" s="98"/>
      <c r="P388" s="99"/>
    </row>
    <row r="389" spans="2:16" x14ac:dyDescent="0.25">
      <c r="B389" s="97"/>
      <c r="C389" s="98"/>
      <c r="D389" s="98"/>
      <c r="E389" s="98"/>
      <c r="F389" s="99"/>
      <c r="H389" s="41" t="str">
        <f t="shared" si="15"/>
        <v/>
      </c>
      <c r="J389" s="41" t="str">
        <f t="shared" si="16"/>
        <v/>
      </c>
      <c r="L389" s="41" t="str">
        <f t="shared" si="17"/>
        <v/>
      </c>
      <c r="N389" s="97"/>
      <c r="O389" s="98"/>
      <c r="P389" s="99"/>
    </row>
    <row r="390" spans="2:16" x14ac:dyDescent="0.25">
      <c r="B390" s="97"/>
      <c r="C390" s="98"/>
      <c r="D390" s="98"/>
      <c r="E390" s="98"/>
      <c r="F390" s="99"/>
      <c r="H390" s="41" t="str">
        <f t="shared" si="15"/>
        <v/>
      </c>
      <c r="J390" s="41" t="str">
        <f t="shared" si="16"/>
        <v/>
      </c>
      <c r="L390" s="41" t="str">
        <f t="shared" si="17"/>
        <v/>
      </c>
      <c r="N390" s="97"/>
      <c r="O390" s="98"/>
      <c r="P390" s="99"/>
    </row>
    <row r="391" spans="2:16" x14ac:dyDescent="0.25">
      <c r="B391" s="97"/>
      <c r="C391" s="98"/>
      <c r="D391" s="98"/>
      <c r="E391" s="98"/>
      <c r="F391" s="99"/>
      <c r="H391" s="41" t="str">
        <f t="shared" si="15"/>
        <v/>
      </c>
      <c r="J391" s="41" t="str">
        <f t="shared" si="16"/>
        <v/>
      </c>
      <c r="L391" s="41" t="str">
        <f t="shared" si="17"/>
        <v/>
      </c>
      <c r="N391" s="97"/>
      <c r="O391" s="98"/>
      <c r="P391" s="99"/>
    </row>
    <row r="392" spans="2:16" x14ac:dyDescent="0.25">
      <c r="B392" s="97"/>
      <c r="C392" s="98"/>
      <c r="D392" s="98"/>
      <c r="E392" s="98"/>
      <c r="F392" s="99"/>
      <c r="H392" s="41" t="str">
        <f t="shared" si="15"/>
        <v/>
      </c>
      <c r="J392" s="41" t="str">
        <f t="shared" si="16"/>
        <v/>
      </c>
      <c r="L392" s="41" t="str">
        <f t="shared" si="17"/>
        <v/>
      </c>
      <c r="N392" s="97"/>
      <c r="O392" s="98"/>
      <c r="P392" s="99"/>
    </row>
    <row r="393" spans="2:16" x14ac:dyDescent="0.25">
      <c r="B393" s="97"/>
      <c r="C393" s="98"/>
      <c r="D393" s="98"/>
      <c r="E393" s="98"/>
      <c r="F393" s="99"/>
      <c r="H393" s="41" t="str">
        <f t="shared" si="15"/>
        <v/>
      </c>
      <c r="J393" s="41" t="str">
        <f t="shared" si="16"/>
        <v/>
      </c>
      <c r="L393" s="41" t="str">
        <f t="shared" si="17"/>
        <v/>
      </c>
      <c r="N393" s="97"/>
      <c r="O393" s="98"/>
      <c r="P393" s="99"/>
    </row>
    <row r="394" spans="2:16" x14ac:dyDescent="0.25">
      <c r="B394" s="97"/>
      <c r="C394" s="98"/>
      <c r="D394" s="98"/>
      <c r="E394" s="98"/>
      <c r="F394" s="99"/>
      <c r="H394" s="41" t="str">
        <f t="shared" si="15"/>
        <v/>
      </c>
      <c r="J394" s="41" t="str">
        <f t="shared" si="16"/>
        <v/>
      </c>
      <c r="L394" s="41" t="str">
        <f t="shared" si="17"/>
        <v/>
      </c>
      <c r="N394" s="97"/>
      <c r="O394" s="98"/>
      <c r="P394" s="99"/>
    </row>
    <row r="395" spans="2:16" x14ac:dyDescent="0.25">
      <c r="B395" s="97"/>
      <c r="C395" s="98"/>
      <c r="D395" s="98"/>
      <c r="E395" s="98"/>
      <c r="F395" s="99"/>
      <c r="H395" s="41" t="str">
        <f t="shared" ref="H395:H458" si="18">IF(C395="","",C395) &amp; IF(D395="",""," – " &amp; D395) &amp; IF(E395="",""," – " &amp; E395) &amp; IF(F395="",""," – " &amp; F395)</f>
        <v/>
      </c>
      <c r="J395" s="41" t="str">
        <f t="shared" ref="J395:J458" si="19">IF(C395="","",C395) &amp; IF(D395="",""," – " &amp; D395) &amp; IF(E395="",""," – " &amp; E395)</f>
        <v/>
      </c>
      <c r="L395" s="41" t="str">
        <f t="shared" ref="L395:L458" si="20">IF(C395="","",C395) &amp; IF(D395="",""," – " &amp; D395)</f>
        <v/>
      </c>
      <c r="N395" s="97"/>
      <c r="O395" s="98"/>
      <c r="P395" s="99"/>
    </row>
    <row r="396" spans="2:16" x14ac:dyDescent="0.25">
      <c r="B396" s="97"/>
      <c r="C396" s="98"/>
      <c r="D396" s="98"/>
      <c r="E396" s="98"/>
      <c r="F396" s="99"/>
      <c r="H396" s="41" t="str">
        <f t="shared" si="18"/>
        <v/>
      </c>
      <c r="J396" s="41" t="str">
        <f t="shared" si="19"/>
        <v/>
      </c>
      <c r="L396" s="41" t="str">
        <f t="shared" si="20"/>
        <v/>
      </c>
      <c r="N396" s="97"/>
      <c r="O396" s="98"/>
      <c r="P396" s="99"/>
    </row>
    <row r="397" spans="2:16" x14ac:dyDescent="0.25">
      <c r="B397" s="97"/>
      <c r="C397" s="98"/>
      <c r="D397" s="98"/>
      <c r="E397" s="98"/>
      <c r="F397" s="99"/>
      <c r="H397" s="41" t="str">
        <f t="shared" si="18"/>
        <v/>
      </c>
      <c r="J397" s="41" t="str">
        <f t="shared" si="19"/>
        <v/>
      </c>
      <c r="L397" s="41" t="str">
        <f t="shared" si="20"/>
        <v/>
      </c>
      <c r="N397" s="97"/>
      <c r="O397" s="98"/>
      <c r="P397" s="99"/>
    </row>
    <row r="398" spans="2:16" x14ac:dyDescent="0.25">
      <c r="B398" s="97"/>
      <c r="C398" s="98"/>
      <c r="D398" s="98"/>
      <c r="E398" s="98"/>
      <c r="F398" s="99"/>
      <c r="H398" s="41" t="str">
        <f t="shared" si="18"/>
        <v/>
      </c>
      <c r="J398" s="41" t="str">
        <f t="shared" si="19"/>
        <v/>
      </c>
      <c r="L398" s="41" t="str">
        <f t="shared" si="20"/>
        <v/>
      </c>
      <c r="N398" s="97"/>
      <c r="O398" s="98"/>
      <c r="P398" s="99"/>
    </row>
    <row r="399" spans="2:16" x14ac:dyDescent="0.25">
      <c r="B399" s="97"/>
      <c r="C399" s="98"/>
      <c r="D399" s="98"/>
      <c r="E399" s="98"/>
      <c r="F399" s="99"/>
      <c r="H399" s="41" t="str">
        <f t="shared" si="18"/>
        <v/>
      </c>
      <c r="J399" s="41" t="str">
        <f t="shared" si="19"/>
        <v/>
      </c>
      <c r="L399" s="41" t="str">
        <f t="shared" si="20"/>
        <v/>
      </c>
      <c r="N399" s="97"/>
      <c r="O399" s="98"/>
      <c r="P399" s="99"/>
    </row>
    <row r="400" spans="2:16" x14ac:dyDescent="0.25">
      <c r="B400" s="97"/>
      <c r="C400" s="98"/>
      <c r="D400" s="98"/>
      <c r="E400" s="98"/>
      <c r="F400" s="99"/>
      <c r="H400" s="41" t="str">
        <f t="shared" si="18"/>
        <v/>
      </c>
      <c r="J400" s="41" t="str">
        <f t="shared" si="19"/>
        <v/>
      </c>
      <c r="L400" s="41" t="str">
        <f t="shared" si="20"/>
        <v/>
      </c>
      <c r="N400" s="97"/>
      <c r="O400" s="98"/>
      <c r="P400" s="99"/>
    </row>
    <row r="401" spans="2:16" x14ac:dyDescent="0.25">
      <c r="B401" s="97"/>
      <c r="C401" s="98"/>
      <c r="D401" s="98"/>
      <c r="E401" s="98"/>
      <c r="F401" s="99"/>
      <c r="H401" s="41" t="str">
        <f t="shared" si="18"/>
        <v/>
      </c>
      <c r="J401" s="41" t="str">
        <f t="shared" si="19"/>
        <v/>
      </c>
      <c r="L401" s="41" t="str">
        <f t="shared" si="20"/>
        <v/>
      </c>
      <c r="N401" s="97"/>
      <c r="O401" s="98"/>
      <c r="P401" s="99"/>
    </row>
    <row r="402" spans="2:16" x14ac:dyDescent="0.25">
      <c r="B402" s="97"/>
      <c r="C402" s="98"/>
      <c r="D402" s="98"/>
      <c r="E402" s="98"/>
      <c r="F402" s="99"/>
      <c r="H402" s="41" t="str">
        <f t="shared" si="18"/>
        <v/>
      </c>
      <c r="J402" s="41" t="str">
        <f t="shared" si="19"/>
        <v/>
      </c>
      <c r="L402" s="41" t="str">
        <f t="shared" si="20"/>
        <v/>
      </c>
      <c r="N402" s="97"/>
      <c r="O402" s="98"/>
      <c r="P402" s="99"/>
    </row>
    <row r="403" spans="2:16" x14ac:dyDescent="0.25">
      <c r="B403" s="97"/>
      <c r="C403" s="98"/>
      <c r="D403" s="98"/>
      <c r="E403" s="98"/>
      <c r="F403" s="99"/>
      <c r="H403" s="41" t="str">
        <f t="shared" si="18"/>
        <v/>
      </c>
      <c r="J403" s="41" t="str">
        <f t="shared" si="19"/>
        <v/>
      </c>
      <c r="L403" s="41" t="str">
        <f t="shared" si="20"/>
        <v/>
      </c>
      <c r="N403" s="97"/>
      <c r="O403" s="98"/>
      <c r="P403" s="99"/>
    </row>
    <row r="404" spans="2:16" x14ac:dyDescent="0.25">
      <c r="B404" s="97"/>
      <c r="C404" s="98"/>
      <c r="D404" s="98"/>
      <c r="E404" s="98"/>
      <c r="F404" s="99"/>
      <c r="H404" s="41" t="str">
        <f t="shared" si="18"/>
        <v/>
      </c>
      <c r="J404" s="41" t="str">
        <f t="shared" si="19"/>
        <v/>
      </c>
      <c r="L404" s="41" t="str">
        <f t="shared" si="20"/>
        <v/>
      </c>
      <c r="N404" s="97"/>
      <c r="O404" s="98"/>
      <c r="P404" s="99"/>
    </row>
    <row r="405" spans="2:16" x14ac:dyDescent="0.25">
      <c r="B405" s="97"/>
      <c r="C405" s="98"/>
      <c r="D405" s="98"/>
      <c r="E405" s="98"/>
      <c r="F405" s="99"/>
      <c r="H405" s="41" t="str">
        <f t="shared" si="18"/>
        <v/>
      </c>
      <c r="J405" s="41" t="str">
        <f t="shared" si="19"/>
        <v/>
      </c>
      <c r="L405" s="41" t="str">
        <f t="shared" si="20"/>
        <v/>
      </c>
      <c r="N405" s="97"/>
      <c r="O405" s="98"/>
      <c r="P405" s="99"/>
    </row>
    <row r="406" spans="2:16" x14ac:dyDescent="0.25">
      <c r="B406" s="97"/>
      <c r="C406" s="98"/>
      <c r="D406" s="98"/>
      <c r="E406" s="98"/>
      <c r="F406" s="99"/>
      <c r="H406" s="41" t="str">
        <f t="shared" si="18"/>
        <v/>
      </c>
      <c r="J406" s="41" t="str">
        <f t="shared" si="19"/>
        <v/>
      </c>
      <c r="L406" s="41" t="str">
        <f t="shared" si="20"/>
        <v/>
      </c>
      <c r="N406" s="97"/>
      <c r="O406" s="98"/>
      <c r="P406" s="99"/>
    </row>
    <row r="407" spans="2:16" x14ac:dyDescent="0.25">
      <c r="B407" s="97"/>
      <c r="C407" s="98"/>
      <c r="D407" s="98"/>
      <c r="E407" s="98"/>
      <c r="F407" s="99"/>
      <c r="H407" s="41" t="str">
        <f t="shared" si="18"/>
        <v/>
      </c>
      <c r="J407" s="41" t="str">
        <f t="shared" si="19"/>
        <v/>
      </c>
      <c r="L407" s="41" t="str">
        <f t="shared" si="20"/>
        <v/>
      </c>
      <c r="N407" s="97"/>
      <c r="O407" s="98"/>
      <c r="P407" s="99"/>
    </row>
    <row r="408" spans="2:16" x14ac:dyDescent="0.25">
      <c r="B408" s="97"/>
      <c r="C408" s="98"/>
      <c r="D408" s="98"/>
      <c r="E408" s="98"/>
      <c r="F408" s="99"/>
      <c r="H408" s="41" t="str">
        <f t="shared" si="18"/>
        <v/>
      </c>
      <c r="J408" s="41" t="str">
        <f t="shared" si="19"/>
        <v/>
      </c>
      <c r="L408" s="41" t="str">
        <f t="shared" si="20"/>
        <v/>
      </c>
      <c r="N408" s="97"/>
      <c r="O408" s="98"/>
      <c r="P408" s="99"/>
    </row>
    <row r="409" spans="2:16" x14ac:dyDescent="0.25">
      <c r="B409" s="97"/>
      <c r="C409" s="98"/>
      <c r="D409" s="98"/>
      <c r="E409" s="98"/>
      <c r="F409" s="99"/>
      <c r="H409" s="41" t="str">
        <f t="shared" si="18"/>
        <v/>
      </c>
      <c r="J409" s="41" t="str">
        <f t="shared" si="19"/>
        <v/>
      </c>
      <c r="L409" s="41" t="str">
        <f t="shared" si="20"/>
        <v/>
      </c>
      <c r="N409" s="97"/>
      <c r="O409" s="98"/>
      <c r="P409" s="99"/>
    </row>
    <row r="410" spans="2:16" x14ac:dyDescent="0.25">
      <c r="B410" s="97"/>
      <c r="C410" s="98"/>
      <c r="D410" s="98"/>
      <c r="E410" s="98"/>
      <c r="F410" s="99"/>
      <c r="H410" s="41" t="str">
        <f t="shared" si="18"/>
        <v/>
      </c>
      <c r="J410" s="41" t="str">
        <f t="shared" si="19"/>
        <v/>
      </c>
      <c r="L410" s="41" t="str">
        <f t="shared" si="20"/>
        <v/>
      </c>
      <c r="N410" s="97"/>
      <c r="O410" s="98"/>
      <c r="P410" s="99"/>
    </row>
    <row r="411" spans="2:16" x14ac:dyDescent="0.25">
      <c r="B411" s="97"/>
      <c r="C411" s="98"/>
      <c r="D411" s="98"/>
      <c r="E411" s="98"/>
      <c r="F411" s="99"/>
      <c r="H411" s="41" t="str">
        <f t="shared" si="18"/>
        <v/>
      </c>
      <c r="J411" s="41" t="str">
        <f t="shared" si="19"/>
        <v/>
      </c>
      <c r="L411" s="41" t="str">
        <f t="shared" si="20"/>
        <v/>
      </c>
      <c r="N411" s="97"/>
      <c r="O411" s="98"/>
      <c r="P411" s="99"/>
    </row>
    <row r="412" spans="2:16" x14ac:dyDescent="0.25">
      <c r="B412" s="97"/>
      <c r="C412" s="98"/>
      <c r="D412" s="98"/>
      <c r="E412" s="98"/>
      <c r="F412" s="99"/>
      <c r="H412" s="41" t="str">
        <f t="shared" si="18"/>
        <v/>
      </c>
      <c r="J412" s="41" t="str">
        <f t="shared" si="19"/>
        <v/>
      </c>
      <c r="L412" s="41" t="str">
        <f t="shared" si="20"/>
        <v/>
      </c>
      <c r="N412" s="97"/>
      <c r="O412" s="98"/>
      <c r="P412" s="99"/>
    </row>
    <row r="413" spans="2:16" x14ac:dyDescent="0.25">
      <c r="B413" s="97"/>
      <c r="C413" s="98"/>
      <c r="D413" s="98"/>
      <c r="E413" s="98"/>
      <c r="F413" s="99"/>
      <c r="H413" s="41" t="str">
        <f t="shared" si="18"/>
        <v/>
      </c>
      <c r="J413" s="41" t="str">
        <f t="shared" si="19"/>
        <v/>
      </c>
      <c r="L413" s="41" t="str">
        <f t="shared" si="20"/>
        <v/>
      </c>
      <c r="N413" s="97"/>
      <c r="O413" s="98"/>
      <c r="P413" s="99"/>
    </row>
    <row r="414" spans="2:16" x14ac:dyDescent="0.25">
      <c r="B414" s="97"/>
      <c r="C414" s="98"/>
      <c r="D414" s="98"/>
      <c r="E414" s="98"/>
      <c r="F414" s="99"/>
      <c r="H414" s="41" t="str">
        <f t="shared" si="18"/>
        <v/>
      </c>
      <c r="J414" s="41" t="str">
        <f t="shared" si="19"/>
        <v/>
      </c>
      <c r="L414" s="41" t="str">
        <f t="shared" si="20"/>
        <v/>
      </c>
      <c r="N414" s="97"/>
      <c r="O414" s="98"/>
      <c r="P414" s="99"/>
    </row>
    <row r="415" spans="2:16" x14ac:dyDescent="0.25">
      <c r="B415" s="97"/>
      <c r="C415" s="98"/>
      <c r="D415" s="98"/>
      <c r="E415" s="98"/>
      <c r="F415" s="99"/>
      <c r="H415" s="41" t="str">
        <f t="shared" si="18"/>
        <v/>
      </c>
      <c r="J415" s="41" t="str">
        <f t="shared" si="19"/>
        <v/>
      </c>
      <c r="L415" s="41" t="str">
        <f t="shared" si="20"/>
        <v/>
      </c>
      <c r="N415" s="97"/>
      <c r="O415" s="98"/>
      <c r="P415" s="99"/>
    </row>
    <row r="416" spans="2:16" x14ac:dyDescent="0.25">
      <c r="B416" s="97"/>
      <c r="C416" s="98"/>
      <c r="D416" s="98"/>
      <c r="E416" s="98"/>
      <c r="F416" s="99"/>
      <c r="H416" s="41" t="str">
        <f t="shared" si="18"/>
        <v/>
      </c>
      <c r="J416" s="41" t="str">
        <f t="shared" si="19"/>
        <v/>
      </c>
      <c r="L416" s="41" t="str">
        <f t="shared" si="20"/>
        <v/>
      </c>
      <c r="N416" s="97"/>
      <c r="O416" s="98"/>
      <c r="P416" s="99"/>
    </row>
    <row r="417" spans="2:16" x14ac:dyDescent="0.25">
      <c r="B417" s="97"/>
      <c r="C417" s="98"/>
      <c r="D417" s="98"/>
      <c r="E417" s="98"/>
      <c r="F417" s="99"/>
      <c r="H417" s="41" t="str">
        <f t="shared" si="18"/>
        <v/>
      </c>
      <c r="J417" s="41" t="str">
        <f t="shared" si="19"/>
        <v/>
      </c>
      <c r="L417" s="41" t="str">
        <f t="shared" si="20"/>
        <v/>
      </c>
      <c r="N417" s="97"/>
      <c r="O417" s="98"/>
      <c r="P417" s="99"/>
    </row>
    <row r="418" spans="2:16" x14ac:dyDescent="0.25">
      <c r="B418" s="97"/>
      <c r="C418" s="98"/>
      <c r="D418" s="98"/>
      <c r="E418" s="98"/>
      <c r="F418" s="99"/>
      <c r="H418" s="41" t="str">
        <f t="shared" si="18"/>
        <v/>
      </c>
      <c r="J418" s="41" t="str">
        <f t="shared" si="19"/>
        <v/>
      </c>
      <c r="L418" s="41" t="str">
        <f t="shared" si="20"/>
        <v/>
      </c>
      <c r="N418" s="97"/>
      <c r="O418" s="103"/>
      <c r="P418" s="99"/>
    </row>
    <row r="419" spans="2:16" x14ac:dyDescent="0.25">
      <c r="B419" s="97"/>
      <c r="C419" s="98"/>
      <c r="D419" s="98"/>
      <c r="E419" s="98"/>
      <c r="F419" s="99"/>
      <c r="H419" s="41" t="str">
        <f t="shared" si="18"/>
        <v/>
      </c>
      <c r="J419" s="41" t="str">
        <f t="shared" si="19"/>
        <v/>
      </c>
      <c r="L419" s="41" t="str">
        <f t="shared" si="20"/>
        <v/>
      </c>
      <c r="N419" s="97"/>
      <c r="O419" s="98"/>
      <c r="P419" s="99"/>
    </row>
    <row r="420" spans="2:16" x14ac:dyDescent="0.25">
      <c r="B420" s="97"/>
      <c r="C420" s="98"/>
      <c r="D420" s="98"/>
      <c r="E420" s="98"/>
      <c r="F420" s="99"/>
      <c r="H420" s="41" t="str">
        <f t="shared" si="18"/>
        <v/>
      </c>
      <c r="J420" s="41" t="str">
        <f t="shared" si="19"/>
        <v/>
      </c>
      <c r="L420" s="41" t="str">
        <f t="shared" si="20"/>
        <v/>
      </c>
      <c r="N420" s="97"/>
      <c r="O420" s="98"/>
      <c r="P420" s="99"/>
    </row>
    <row r="421" spans="2:16" x14ac:dyDescent="0.25">
      <c r="B421" s="97"/>
      <c r="C421" s="98"/>
      <c r="D421" s="98"/>
      <c r="E421" s="98"/>
      <c r="F421" s="99"/>
      <c r="H421" s="41" t="str">
        <f t="shared" si="18"/>
        <v/>
      </c>
      <c r="J421" s="41" t="str">
        <f t="shared" si="19"/>
        <v/>
      </c>
      <c r="L421" s="41" t="str">
        <f t="shared" si="20"/>
        <v/>
      </c>
      <c r="N421" s="97"/>
      <c r="O421" s="98"/>
      <c r="P421" s="99"/>
    </row>
    <row r="422" spans="2:16" x14ac:dyDescent="0.25">
      <c r="B422" s="97"/>
      <c r="C422" s="98"/>
      <c r="D422" s="98"/>
      <c r="E422" s="98"/>
      <c r="F422" s="99"/>
      <c r="H422" s="41" t="str">
        <f t="shared" si="18"/>
        <v/>
      </c>
      <c r="J422" s="41" t="str">
        <f t="shared" si="19"/>
        <v/>
      </c>
      <c r="L422" s="41" t="str">
        <f t="shared" si="20"/>
        <v/>
      </c>
      <c r="N422" s="97"/>
      <c r="O422" s="98"/>
      <c r="P422" s="99"/>
    </row>
    <row r="423" spans="2:16" x14ac:dyDescent="0.25">
      <c r="B423" s="97"/>
      <c r="C423" s="98"/>
      <c r="D423" s="98"/>
      <c r="E423" s="98"/>
      <c r="F423" s="99"/>
      <c r="H423" s="41" t="str">
        <f t="shared" si="18"/>
        <v/>
      </c>
      <c r="J423" s="41" t="str">
        <f t="shared" si="19"/>
        <v/>
      </c>
      <c r="L423" s="41" t="str">
        <f t="shared" si="20"/>
        <v/>
      </c>
      <c r="N423" s="97"/>
      <c r="O423" s="98"/>
      <c r="P423" s="99"/>
    </row>
    <row r="424" spans="2:16" x14ac:dyDescent="0.25">
      <c r="B424" s="97"/>
      <c r="C424" s="98"/>
      <c r="D424" s="98"/>
      <c r="E424" s="98"/>
      <c r="F424" s="99"/>
      <c r="H424" s="41" t="str">
        <f t="shared" si="18"/>
        <v/>
      </c>
      <c r="J424" s="41" t="str">
        <f t="shared" si="19"/>
        <v/>
      </c>
      <c r="L424" s="41" t="str">
        <f t="shared" si="20"/>
        <v/>
      </c>
      <c r="N424" s="97"/>
      <c r="O424" s="98"/>
      <c r="P424" s="99"/>
    </row>
    <row r="425" spans="2:16" x14ac:dyDescent="0.25">
      <c r="B425" s="97"/>
      <c r="C425" s="98"/>
      <c r="D425" s="98"/>
      <c r="E425" s="98"/>
      <c r="F425" s="99"/>
      <c r="H425" s="41" t="str">
        <f t="shared" si="18"/>
        <v/>
      </c>
      <c r="J425" s="41" t="str">
        <f t="shared" si="19"/>
        <v/>
      </c>
      <c r="L425" s="41" t="str">
        <f t="shared" si="20"/>
        <v/>
      </c>
      <c r="N425" s="97"/>
      <c r="O425" s="98"/>
      <c r="P425" s="99"/>
    </row>
    <row r="426" spans="2:16" x14ac:dyDescent="0.25">
      <c r="B426" s="97"/>
      <c r="C426" s="98"/>
      <c r="D426" s="98"/>
      <c r="E426" s="98"/>
      <c r="F426" s="99"/>
      <c r="H426" s="41" t="str">
        <f t="shared" si="18"/>
        <v/>
      </c>
      <c r="J426" s="41" t="str">
        <f t="shared" si="19"/>
        <v/>
      </c>
      <c r="L426" s="41" t="str">
        <f t="shared" si="20"/>
        <v/>
      </c>
      <c r="N426" s="97"/>
      <c r="O426" s="98"/>
      <c r="P426" s="99"/>
    </row>
    <row r="427" spans="2:16" x14ac:dyDescent="0.25">
      <c r="B427" s="97"/>
      <c r="C427" s="98"/>
      <c r="D427" s="98"/>
      <c r="E427" s="98"/>
      <c r="F427" s="99"/>
      <c r="H427" s="41" t="str">
        <f t="shared" si="18"/>
        <v/>
      </c>
      <c r="J427" s="41" t="str">
        <f t="shared" si="19"/>
        <v/>
      </c>
      <c r="L427" s="41" t="str">
        <f t="shared" si="20"/>
        <v/>
      </c>
      <c r="N427" s="97"/>
      <c r="O427" s="98"/>
      <c r="P427" s="99"/>
    </row>
    <row r="428" spans="2:16" x14ac:dyDescent="0.25">
      <c r="B428" s="97"/>
      <c r="C428" s="98"/>
      <c r="D428" s="98"/>
      <c r="E428" s="98"/>
      <c r="F428" s="99"/>
      <c r="H428" s="41" t="str">
        <f t="shared" si="18"/>
        <v/>
      </c>
      <c r="J428" s="41" t="str">
        <f t="shared" si="19"/>
        <v/>
      </c>
      <c r="L428" s="41" t="str">
        <f t="shared" si="20"/>
        <v/>
      </c>
      <c r="N428" s="97"/>
      <c r="O428" s="98"/>
      <c r="P428" s="99"/>
    </row>
    <row r="429" spans="2:16" x14ac:dyDescent="0.25">
      <c r="B429" s="97"/>
      <c r="C429" s="98"/>
      <c r="D429" s="98"/>
      <c r="E429" s="98"/>
      <c r="F429" s="99"/>
      <c r="H429" s="41" t="str">
        <f t="shared" si="18"/>
        <v/>
      </c>
      <c r="J429" s="41" t="str">
        <f t="shared" si="19"/>
        <v/>
      </c>
      <c r="L429" s="41" t="str">
        <f t="shared" si="20"/>
        <v/>
      </c>
      <c r="N429" s="97"/>
      <c r="O429" s="98"/>
      <c r="P429" s="99"/>
    </row>
    <row r="430" spans="2:16" x14ac:dyDescent="0.25">
      <c r="B430" s="97"/>
      <c r="C430" s="98"/>
      <c r="D430" s="98"/>
      <c r="E430" s="98"/>
      <c r="F430" s="99"/>
      <c r="H430" s="41" t="str">
        <f t="shared" si="18"/>
        <v/>
      </c>
      <c r="J430" s="41" t="str">
        <f t="shared" si="19"/>
        <v/>
      </c>
      <c r="L430" s="41" t="str">
        <f t="shared" si="20"/>
        <v/>
      </c>
      <c r="N430" s="97"/>
      <c r="O430" s="98"/>
      <c r="P430" s="99"/>
    </row>
    <row r="431" spans="2:16" x14ac:dyDescent="0.25">
      <c r="B431" s="97"/>
      <c r="C431" s="98"/>
      <c r="D431" s="98"/>
      <c r="E431" s="98"/>
      <c r="F431" s="99"/>
      <c r="H431" s="41" t="str">
        <f t="shared" si="18"/>
        <v/>
      </c>
      <c r="J431" s="41" t="str">
        <f t="shared" si="19"/>
        <v/>
      </c>
      <c r="L431" s="41" t="str">
        <f t="shared" si="20"/>
        <v/>
      </c>
      <c r="N431" s="97"/>
      <c r="O431" s="98"/>
      <c r="P431" s="99"/>
    </row>
    <row r="432" spans="2:16" x14ac:dyDescent="0.25">
      <c r="B432" s="97"/>
      <c r="C432" s="98"/>
      <c r="D432" s="98"/>
      <c r="E432" s="98"/>
      <c r="F432" s="99"/>
      <c r="H432" s="41" t="str">
        <f t="shared" si="18"/>
        <v/>
      </c>
      <c r="J432" s="41" t="str">
        <f t="shared" si="19"/>
        <v/>
      </c>
      <c r="L432" s="41" t="str">
        <f t="shared" si="20"/>
        <v/>
      </c>
      <c r="N432" s="97"/>
      <c r="O432" s="98"/>
      <c r="P432" s="99"/>
    </row>
    <row r="433" spans="2:16" x14ac:dyDescent="0.25">
      <c r="B433" s="97"/>
      <c r="C433" s="98"/>
      <c r="D433" s="98"/>
      <c r="E433" s="98"/>
      <c r="F433" s="99"/>
      <c r="H433" s="41" t="str">
        <f t="shared" si="18"/>
        <v/>
      </c>
      <c r="J433" s="41" t="str">
        <f t="shared" si="19"/>
        <v/>
      </c>
      <c r="L433" s="41" t="str">
        <f t="shared" si="20"/>
        <v/>
      </c>
      <c r="N433" s="97"/>
      <c r="O433" s="98"/>
      <c r="P433" s="99"/>
    </row>
    <row r="434" spans="2:16" x14ac:dyDescent="0.25">
      <c r="B434" s="97"/>
      <c r="C434" s="98"/>
      <c r="D434" s="98"/>
      <c r="E434" s="98"/>
      <c r="F434" s="99"/>
      <c r="H434" s="41" t="str">
        <f t="shared" si="18"/>
        <v/>
      </c>
      <c r="J434" s="41" t="str">
        <f t="shared" si="19"/>
        <v/>
      </c>
      <c r="L434" s="41" t="str">
        <f t="shared" si="20"/>
        <v/>
      </c>
      <c r="N434" s="97"/>
      <c r="O434" s="98"/>
      <c r="P434" s="99"/>
    </row>
    <row r="435" spans="2:16" x14ac:dyDescent="0.25">
      <c r="B435" s="97"/>
      <c r="C435" s="98"/>
      <c r="D435" s="98"/>
      <c r="E435" s="98"/>
      <c r="F435" s="99"/>
      <c r="H435" s="41" t="str">
        <f t="shared" si="18"/>
        <v/>
      </c>
      <c r="J435" s="41" t="str">
        <f t="shared" si="19"/>
        <v/>
      </c>
      <c r="L435" s="41" t="str">
        <f t="shared" si="20"/>
        <v/>
      </c>
      <c r="N435" s="97"/>
      <c r="O435" s="98"/>
      <c r="P435" s="99"/>
    </row>
    <row r="436" spans="2:16" x14ac:dyDescent="0.25">
      <c r="B436" s="97"/>
      <c r="C436" s="98"/>
      <c r="D436" s="98"/>
      <c r="E436" s="98"/>
      <c r="F436" s="99"/>
      <c r="H436" s="41" t="str">
        <f t="shared" si="18"/>
        <v/>
      </c>
      <c r="J436" s="41" t="str">
        <f t="shared" si="19"/>
        <v/>
      </c>
      <c r="L436" s="41" t="str">
        <f t="shared" si="20"/>
        <v/>
      </c>
      <c r="N436" s="97"/>
      <c r="O436" s="98"/>
      <c r="P436" s="99"/>
    </row>
    <row r="437" spans="2:16" x14ac:dyDescent="0.25">
      <c r="B437" s="97"/>
      <c r="C437" s="98"/>
      <c r="D437" s="98"/>
      <c r="E437" s="98"/>
      <c r="F437" s="99"/>
      <c r="H437" s="41" t="str">
        <f t="shared" si="18"/>
        <v/>
      </c>
      <c r="J437" s="41" t="str">
        <f t="shared" si="19"/>
        <v/>
      </c>
      <c r="L437" s="41" t="str">
        <f t="shared" si="20"/>
        <v/>
      </c>
      <c r="N437" s="97"/>
      <c r="O437" s="98"/>
      <c r="P437" s="99"/>
    </row>
    <row r="438" spans="2:16" x14ac:dyDescent="0.25">
      <c r="B438" s="97"/>
      <c r="C438" s="98"/>
      <c r="D438" s="98"/>
      <c r="E438" s="98"/>
      <c r="F438" s="99"/>
      <c r="H438" s="41" t="str">
        <f t="shared" si="18"/>
        <v/>
      </c>
      <c r="J438" s="41" t="str">
        <f t="shared" si="19"/>
        <v/>
      </c>
      <c r="L438" s="41" t="str">
        <f t="shared" si="20"/>
        <v/>
      </c>
      <c r="N438" s="97"/>
      <c r="O438" s="98"/>
      <c r="P438" s="99"/>
    </row>
    <row r="439" spans="2:16" x14ac:dyDescent="0.25">
      <c r="B439" s="97"/>
      <c r="C439" s="98"/>
      <c r="D439" s="98"/>
      <c r="E439" s="98"/>
      <c r="F439" s="99"/>
      <c r="H439" s="41" t="str">
        <f t="shared" si="18"/>
        <v/>
      </c>
      <c r="J439" s="41" t="str">
        <f t="shared" si="19"/>
        <v/>
      </c>
      <c r="L439" s="41" t="str">
        <f t="shared" si="20"/>
        <v/>
      </c>
      <c r="N439" s="97"/>
      <c r="O439" s="98"/>
      <c r="P439" s="99"/>
    </row>
    <row r="440" spans="2:16" x14ac:dyDescent="0.25">
      <c r="B440" s="97"/>
      <c r="C440" s="98"/>
      <c r="D440" s="98"/>
      <c r="E440" s="98"/>
      <c r="F440" s="99"/>
      <c r="H440" s="41" t="str">
        <f t="shared" si="18"/>
        <v/>
      </c>
      <c r="J440" s="41" t="str">
        <f t="shared" si="19"/>
        <v/>
      </c>
      <c r="L440" s="41" t="str">
        <f t="shared" si="20"/>
        <v/>
      </c>
      <c r="N440" s="97"/>
      <c r="O440" s="98"/>
      <c r="P440" s="99"/>
    </row>
    <row r="441" spans="2:16" x14ac:dyDescent="0.25">
      <c r="B441" s="97"/>
      <c r="C441" s="98"/>
      <c r="D441" s="98"/>
      <c r="E441" s="98"/>
      <c r="F441" s="99"/>
      <c r="H441" s="41" t="str">
        <f t="shared" si="18"/>
        <v/>
      </c>
      <c r="J441" s="41" t="str">
        <f t="shared" si="19"/>
        <v/>
      </c>
      <c r="L441" s="41" t="str">
        <f t="shared" si="20"/>
        <v/>
      </c>
      <c r="N441" s="97"/>
      <c r="O441" s="98"/>
      <c r="P441" s="99"/>
    </row>
    <row r="442" spans="2:16" x14ac:dyDescent="0.25">
      <c r="B442" s="97"/>
      <c r="C442" s="98"/>
      <c r="D442" s="98"/>
      <c r="E442" s="98"/>
      <c r="F442" s="99"/>
      <c r="H442" s="41" t="str">
        <f t="shared" si="18"/>
        <v/>
      </c>
      <c r="J442" s="41" t="str">
        <f t="shared" si="19"/>
        <v/>
      </c>
      <c r="L442" s="41" t="str">
        <f t="shared" si="20"/>
        <v/>
      </c>
      <c r="N442" s="97"/>
      <c r="O442" s="98"/>
      <c r="P442" s="99"/>
    </row>
    <row r="443" spans="2:16" x14ac:dyDescent="0.25">
      <c r="B443" s="97"/>
      <c r="C443" s="98"/>
      <c r="D443" s="98"/>
      <c r="E443" s="98"/>
      <c r="F443" s="99"/>
      <c r="H443" s="41" t="str">
        <f t="shared" si="18"/>
        <v/>
      </c>
      <c r="J443" s="41" t="str">
        <f t="shared" si="19"/>
        <v/>
      </c>
      <c r="L443" s="41" t="str">
        <f t="shared" si="20"/>
        <v/>
      </c>
      <c r="N443" s="97"/>
      <c r="O443" s="98"/>
      <c r="P443" s="99"/>
    </row>
    <row r="444" spans="2:16" x14ac:dyDescent="0.25">
      <c r="B444" s="97"/>
      <c r="C444" s="98"/>
      <c r="D444" s="98"/>
      <c r="E444" s="98"/>
      <c r="F444" s="99"/>
      <c r="H444" s="41" t="str">
        <f t="shared" si="18"/>
        <v/>
      </c>
      <c r="J444" s="41" t="str">
        <f t="shared" si="19"/>
        <v/>
      </c>
      <c r="L444" s="41" t="str">
        <f t="shared" si="20"/>
        <v/>
      </c>
      <c r="N444" s="97"/>
      <c r="O444" s="98"/>
      <c r="P444" s="99"/>
    </row>
    <row r="445" spans="2:16" x14ac:dyDescent="0.25">
      <c r="B445" s="97"/>
      <c r="C445" s="98"/>
      <c r="D445" s="98"/>
      <c r="E445" s="98"/>
      <c r="F445" s="99"/>
      <c r="H445" s="41" t="str">
        <f t="shared" si="18"/>
        <v/>
      </c>
      <c r="J445" s="41" t="str">
        <f t="shared" si="19"/>
        <v/>
      </c>
      <c r="L445" s="41" t="str">
        <f t="shared" si="20"/>
        <v/>
      </c>
      <c r="N445" s="97"/>
      <c r="O445" s="98"/>
      <c r="P445" s="99"/>
    </row>
    <row r="446" spans="2:16" x14ac:dyDescent="0.25">
      <c r="B446" s="97"/>
      <c r="C446" s="98"/>
      <c r="D446" s="98"/>
      <c r="E446" s="98"/>
      <c r="F446" s="99"/>
      <c r="H446" s="41" t="str">
        <f t="shared" si="18"/>
        <v/>
      </c>
      <c r="J446" s="41" t="str">
        <f t="shared" si="19"/>
        <v/>
      </c>
      <c r="L446" s="41" t="str">
        <f t="shared" si="20"/>
        <v/>
      </c>
      <c r="N446" s="97"/>
      <c r="O446" s="98"/>
      <c r="P446" s="99"/>
    </row>
    <row r="447" spans="2:16" x14ac:dyDescent="0.25">
      <c r="B447" s="97"/>
      <c r="C447" s="98"/>
      <c r="D447" s="98"/>
      <c r="E447" s="98"/>
      <c r="F447" s="99"/>
      <c r="H447" s="41" t="str">
        <f t="shared" si="18"/>
        <v/>
      </c>
      <c r="J447" s="41" t="str">
        <f t="shared" si="19"/>
        <v/>
      </c>
      <c r="L447" s="41" t="str">
        <f t="shared" si="20"/>
        <v/>
      </c>
      <c r="N447" s="97"/>
      <c r="O447" s="98"/>
      <c r="P447" s="99"/>
    </row>
    <row r="448" spans="2:16" x14ac:dyDescent="0.25">
      <c r="B448" s="97"/>
      <c r="C448" s="98"/>
      <c r="D448" s="98"/>
      <c r="E448" s="98"/>
      <c r="F448" s="99"/>
      <c r="H448" s="41" t="str">
        <f t="shared" si="18"/>
        <v/>
      </c>
      <c r="J448" s="41" t="str">
        <f t="shared" si="19"/>
        <v/>
      </c>
      <c r="L448" s="41" t="str">
        <f t="shared" si="20"/>
        <v/>
      </c>
      <c r="N448" s="97"/>
      <c r="O448" s="98"/>
      <c r="P448" s="99"/>
    </row>
    <row r="449" spans="2:16" x14ac:dyDescent="0.25">
      <c r="B449" s="97"/>
      <c r="C449" s="98"/>
      <c r="D449" s="98"/>
      <c r="E449" s="98"/>
      <c r="F449" s="99"/>
      <c r="H449" s="41" t="str">
        <f t="shared" si="18"/>
        <v/>
      </c>
      <c r="J449" s="41" t="str">
        <f t="shared" si="19"/>
        <v/>
      </c>
      <c r="L449" s="41" t="str">
        <f t="shared" si="20"/>
        <v/>
      </c>
      <c r="N449" s="97"/>
      <c r="O449" s="98"/>
      <c r="P449" s="99"/>
    </row>
    <row r="450" spans="2:16" x14ac:dyDescent="0.25">
      <c r="B450" s="97"/>
      <c r="C450" s="98"/>
      <c r="D450" s="98"/>
      <c r="E450" s="98"/>
      <c r="F450" s="99"/>
      <c r="H450" s="41" t="str">
        <f t="shared" si="18"/>
        <v/>
      </c>
      <c r="J450" s="41" t="str">
        <f t="shared" si="19"/>
        <v/>
      </c>
      <c r="L450" s="41" t="str">
        <f t="shared" si="20"/>
        <v/>
      </c>
      <c r="N450" s="97"/>
      <c r="O450" s="98"/>
      <c r="P450" s="99"/>
    </row>
    <row r="451" spans="2:16" x14ac:dyDescent="0.25">
      <c r="B451" s="97"/>
      <c r="C451" s="98"/>
      <c r="D451" s="98"/>
      <c r="E451" s="98"/>
      <c r="F451" s="99"/>
      <c r="H451" s="41" t="str">
        <f t="shared" si="18"/>
        <v/>
      </c>
      <c r="J451" s="41" t="str">
        <f t="shared" si="19"/>
        <v/>
      </c>
      <c r="L451" s="41" t="str">
        <f t="shared" si="20"/>
        <v/>
      </c>
      <c r="N451" s="97"/>
      <c r="O451" s="98"/>
      <c r="P451" s="99"/>
    </row>
    <row r="452" spans="2:16" x14ac:dyDescent="0.25">
      <c r="B452" s="97"/>
      <c r="C452" s="98"/>
      <c r="D452" s="98"/>
      <c r="E452" s="98"/>
      <c r="F452" s="99"/>
      <c r="H452" s="41" t="str">
        <f t="shared" si="18"/>
        <v/>
      </c>
      <c r="J452" s="41" t="str">
        <f t="shared" si="19"/>
        <v/>
      </c>
      <c r="L452" s="41" t="str">
        <f t="shared" si="20"/>
        <v/>
      </c>
      <c r="N452" s="97"/>
      <c r="O452" s="98"/>
      <c r="P452" s="99"/>
    </row>
    <row r="453" spans="2:16" x14ac:dyDescent="0.25">
      <c r="B453" s="97"/>
      <c r="C453" s="98"/>
      <c r="D453" s="98"/>
      <c r="E453" s="98"/>
      <c r="F453" s="99"/>
      <c r="H453" s="41" t="str">
        <f t="shared" si="18"/>
        <v/>
      </c>
      <c r="J453" s="41" t="str">
        <f t="shared" si="19"/>
        <v/>
      </c>
      <c r="L453" s="41" t="str">
        <f t="shared" si="20"/>
        <v/>
      </c>
      <c r="N453" s="97"/>
      <c r="O453" s="98"/>
      <c r="P453" s="99"/>
    </row>
    <row r="454" spans="2:16" x14ac:dyDescent="0.25">
      <c r="B454" s="97"/>
      <c r="C454" s="98"/>
      <c r="D454" s="98"/>
      <c r="E454" s="98"/>
      <c r="F454" s="99"/>
      <c r="H454" s="41" t="str">
        <f t="shared" si="18"/>
        <v/>
      </c>
      <c r="J454" s="41" t="str">
        <f t="shared" si="19"/>
        <v/>
      </c>
      <c r="L454" s="41" t="str">
        <f t="shared" si="20"/>
        <v/>
      </c>
      <c r="N454" s="97"/>
      <c r="O454" s="98"/>
      <c r="P454" s="99"/>
    </row>
    <row r="455" spans="2:16" x14ac:dyDescent="0.25">
      <c r="B455" s="97"/>
      <c r="C455" s="98"/>
      <c r="D455" s="98"/>
      <c r="E455" s="98"/>
      <c r="F455" s="99"/>
      <c r="H455" s="41" t="str">
        <f t="shared" si="18"/>
        <v/>
      </c>
      <c r="J455" s="41" t="str">
        <f t="shared" si="19"/>
        <v/>
      </c>
      <c r="L455" s="41" t="str">
        <f t="shared" si="20"/>
        <v/>
      </c>
      <c r="N455" s="97"/>
      <c r="O455" s="98"/>
      <c r="P455" s="99"/>
    </row>
    <row r="456" spans="2:16" x14ac:dyDescent="0.25">
      <c r="B456" s="97"/>
      <c r="C456" s="98"/>
      <c r="D456" s="98"/>
      <c r="E456" s="98"/>
      <c r="F456" s="99"/>
      <c r="H456" s="41" t="str">
        <f t="shared" si="18"/>
        <v/>
      </c>
      <c r="J456" s="41" t="str">
        <f t="shared" si="19"/>
        <v/>
      </c>
      <c r="L456" s="41" t="str">
        <f t="shared" si="20"/>
        <v/>
      </c>
      <c r="N456" s="97"/>
      <c r="O456" s="98"/>
      <c r="P456" s="99"/>
    </row>
    <row r="457" spans="2:16" x14ac:dyDescent="0.25">
      <c r="B457" s="97"/>
      <c r="C457" s="98"/>
      <c r="D457" s="98"/>
      <c r="E457" s="98"/>
      <c r="F457" s="99"/>
      <c r="H457" s="41" t="str">
        <f t="shared" si="18"/>
        <v/>
      </c>
      <c r="J457" s="41" t="str">
        <f t="shared" si="19"/>
        <v/>
      </c>
      <c r="L457" s="41" t="str">
        <f t="shared" si="20"/>
        <v/>
      </c>
      <c r="N457" s="97"/>
      <c r="O457" s="98"/>
      <c r="P457" s="99"/>
    </row>
    <row r="458" spans="2:16" x14ac:dyDescent="0.25">
      <c r="B458" s="97"/>
      <c r="C458" s="98"/>
      <c r="D458" s="98"/>
      <c r="E458" s="98"/>
      <c r="F458" s="99"/>
      <c r="H458" s="41" t="str">
        <f t="shared" si="18"/>
        <v/>
      </c>
      <c r="J458" s="41" t="str">
        <f t="shared" si="19"/>
        <v/>
      </c>
      <c r="L458" s="41" t="str">
        <f t="shared" si="20"/>
        <v/>
      </c>
      <c r="N458" s="97"/>
      <c r="O458" s="98"/>
      <c r="P458" s="99"/>
    </row>
    <row r="459" spans="2:16" x14ac:dyDescent="0.25">
      <c r="B459" s="97"/>
      <c r="C459" s="98"/>
      <c r="D459" s="98"/>
      <c r="E459" s="98"/>
      <c r="F459" s="99"/>
      <c r="H459" s="41" t="str">
        <f t="shared" ref="H459:H522" si="21">IF(C459="","",C459) &amp; IF(D459="",""," – " &amp; D459) &amp; IF(E459="",""," – " &amp; E459) &amp; IF(F459="",""," – " &amp; F459)</f>
        <v/>
      </c>
      <c r="J459" s="41" t="str">
        <f t="shared" ref="J459:J522" si="22">IF(C459="","",C459) &amp; IF(D459="",""," – " &amp; D459) &amp; IF(E459="",""," – " &amp; E459)</f>
        <v/>
      </c>
      <c r="L459" s="41" t="str">
        <f t="shared" ref="L459:L522" si="23">IF(C459="","",C459) &amp; IF(D459="",""," – " &amp; D459)</f>
        <v/>
      </c>
      <c r="N459" s="97"/>
      <c r="O459" s="98"/>
      <c r="P459" s="99"/>
    </row>
    <row r="460" spans="2:16" x14ac:dyDescent="0.25">
      <c r="B460" s="97"/>
      <c r="C460" s="98"/>
      <c r="D460" s="98"/>
      <c r="E460" s="98"/>
      <c r="F460" s="99"/>
      <c r="H460" s="41" t="str">
        <f t="shared" si="21"/>
        <v/>
      </c>
      <c r="J460" s="41" t="str">
        <f t="shared" si="22"/>
        <v/>
      </c>
      <c r="L460" s="41" t="str">
        <f t="shared" si="23"/>
        <v/>
      </c>
      <c r="N460" s="97"/>
      <c r="O460" s="98"/>
      <c r="P460" s="99"/>
    </row>
    <row r="461" spans="2:16" x14ac:dyDescent="0.25">
      <c r="B461" s="97"/>
      <c r="C461" s="98"/>
      <c r="D461" s="98"/>
      <c r="E461" s="98"/>
      <c r="F461" s="99"/>
      <c r="H461" s="41" t="str">
        <f t="shared" si="21"/>
        <v/>
      </c>
      <c r="J461" s="41" t="str">
        <f t="shared" si="22"/>
        <v/>
      </c>
      <c r="L461" s="41" t="str">
        <f t="shared" si="23"/>
        <v/>
      </c>
      <c r="N461" s="97"/>
      <c r="O461" s="98"/>
      <c r="P461" s="99"/>
    </row>
    <row r="462" spans="2:16" x14ac:dyDescent="0.25">
      <c r="B462" s="97"/>
      <c r="C462" s="98"/>
      <c r="D462" s="98"/>
      <c r="E462" s="98"/>
      <c r="F462" s="99"/>
      <c r="H462" s="41" t="str">
        <f t="shared" si="21"/>
        <v/>
      </c>
      <c r="J462" s="41" t="str">
        <f t="shared" si="22"/>
        <v/>
      </c>
      <c r="L462" s="41" t="str">
        <f t="shared" si="23"/>
        <v/>
      </c>
      <c r="N462" s="97"/>
      <c r="O462" s="98"/>
      <c r="P462" s="99"/>
    </row>
    <row r="463" spans="2:16" x14ac:dyDescent="0.25">
      <c r="B463" s="97"/>
      <c r="C463" s="98"/>
      <c r="D463" s="98"/>
      <c r="E463" s="98"/>
      <c r="F463" s="99"/>
      <c r="H463" s="41" t="str">
        <f t="shared" si="21"/>
        <v/>
      </c>
      <c r="J463" s="41" t="str">
        <f t="shared" si="22"/>
        <v/>
      </c>
      <c r="L463" s="41" t="str">
        <f t="shared" si="23"/>
        <v/>
      </c>
      <c r="N463" s="97"/>
      <c r="O463" s="98"/>
      <c r="P463" s="99"/>
    </row>
    <row r="464" spans="2:16" x14ac:dyDescent="0.25">
      <c r="B464" s="97"/>
      <c r="C464" s="98"/>
      <c r="D464" s="98"/>
      <c r="E464" s="98"/>
      <c r="F464" s="99"/>
      <c r="H464" s="41" t="str">
        <f t="shared" si="21"/>
        <v/>
      </c>
      <c r="J464" s="41" t="str">
        <f t="shared" si="22"/>
        <v/>
      </c>
      <c r="L464" s="41" t="str">
        <f t="shared" si="23"/>
        <v/>
      </c>
      <c r="N464" s="97"/>
      <c r="O464" s="98"/>
      <c r="P464" s="99"/>
    </row>
    <row r="465" spans="2:16" x14ac:dyDescent="0.25">
      <c r="B465" s="97"/>
      <c r="C465" s="98"/>
      <c r="D465" s="98"/>
      <c r="E465" s="98"/>
      <c r="F465" s="99"/>
      <c r="H465" s="41" t="str">
        <f t="shared" si="21"/>
        <v/>
      </c>
      <c r="J465" s="41" t="str">
        <f t="shared" si="22"/>
        <v/>
      </c>
      <c r="L465" s="41" t="str">
        <f t="shared" si="23"/>
        <v/>
      </c>
      <c r="N465" s="97"/>
      <c r="O465" s="98"/>
      <c r="P465" s="99"/>
    </row>
    <row r="466" spans="2:16" x14ac:dyDescent="0.25">
      <c r="B466" s="97"/>
      <c r="C466" s="98"/>
      <c r="D466" s="98"/>
      <c r="E466" s="98"/>
      <c r="F466" s="99"/>
      <c r="H466" s="41" t="str">
        <f t="shared" si="21"/>
        <v/>
      </c>
      <c r="J466" s="41" t="str">
        <f t="shared" si="22"/>
        <v/>
      </c>
      <c r="L466" s="41" t="str">
        <f t="shared" si="23"/>
        <v/>
      </c>
      <c r="N466" s="97"/>
      <c r="O466" s="98"/>
      <c r="P466" s="99"/>
    </row>
    <row r="467" spans="2:16" x14ac:dyDescent="0.25">
      <c r="B467" s="97"/>
      <c r="C467" s="98"/>
      <c r="D467" s="98"/>
      <c r="E467" s="98"/>
      <c r="F467" s="99"/>
      <c r="H467" s="41" t="str">
        <f t="shared" si="21"/>
        <v/>
      </c>
      <c r="J467" s="41" t="str">
        <f t="shared" si="22"/>
        <v/>
      </c>
      <c r="L467" s="41" t="str">
        <f t="shared" si="23"/>
        <v/>
      </c>
      <c r="N467" s="97"/>
      <c r="O467" s="98"/>
      <c r="P467" s="99"/>
    </row>
    <row r="468" spans="2:16" x14ac:dyDescent="0.25">
      <c r="B468" s="97"/>
      <c r="C468" s="98"/>
      <c r="D468" s="98"/>
      <c r="E468" s="98"/>
      <c r="F468" s="99"/>
      <c r="H468" s="41" t="str">
        <f t="shared" si="21"/>
        <v/>
      </c>
      <c r="J468" s="41" t="str">
        <f t="shared" si="22"/>
        <v/>
      </c>
      <c r="L468" s="41" t="str">
        <f t="shared" si="23"/>
        <v/>
      </c>
      <c r="N468" s="97"/>
      <c r="O468" s="98"/>
      <c r="P468" s="99"/>
    </row>
    <row r="469" spans="2:16" x14ac:dyDescent="0.25">
      <c r="B469" s="97"/>
      <c r="C469" s="98"/>
      <c r="D469" s="98"/>
      <c r="E469" s="98"/>
      <c r="F469" s="99"/>
      <c r="H469" s="41" t="str">
        <f t="shared" si="21"/>
        <v/>
      </c>
      <c r="J469" s="41" t="str">
        <f t="shared" si="22"/>
        <v/>
      </c>
      <c r="L469" s="41" t="str">
        <f t="shared" si="23"/>
        <v/>
      </c>
      <c r="N469" s="97"/>
      <c r="O469" s="98"/>
      <c r="P469" s="99"/>
    </row>
    <row r="470" spans="2:16" x14ac:dyDescent="0.25">
      <c r="B470" s="97"/>
      <c r="C470" s="98"/>
      <c r="D470" s="98"/>
      <c r="E470" s="98"/>
      <c r="F470" s="99"/>
      <c r="H470" s="41" t="str">
        <f t="shared" si="21"/>
        <v/>
      </c>
      <c r="J470" s="41" t="str">
        <f t="shared" si="22"/>
        <v/>
      </c>
      <c r="L470" s="41" t="str">
        <f t="shared" si="23"/>
        <v/>
      </c>
      <c r="N470" s="97"/>
      <c r="O470" s="98"/>
      <c r="P470" s="99"/>
    </row>
    <row r="471" spans="2:16" x14ac:dyDescent="0.25">
      <c r="B471" s="97"/>
      <c r="C471" s="98"/>
      <c r="D471" s="98"/>
      <c r="E471" s="98"/>
      <c r="F471" s="99"/>
      <c r="H471" s="41" t="str">
        <f t="shared" si="21"/>
        <v/>
      </c>
      <c r="J471" s="41" t="str">
        <f t="shared" si="22"/>
        <v/>
      </c>
      <c r="L471" s="41" t="str">
        <f t="shared" si="23"/>
        <v/>
      </c>
      <c r="N471" s="97"/>
      <c r="O471" s="98"/>
      <c r="P471" s="99"/>
    </row>
    <row r="472" spans="2:16" x14ac:dyDescent="0.25">
      <c r="B472" s="97"/>
      <c r="C472" s="98"/>
      <c r="D472" s="98"/>
      <c r="E472" s="98"/>
      <c r="F472" s="99"/>
      <c r="H472" s="41" t="str">
        <f t="shared" si="21"/>
        <v/>
      </c>
      <c r="J472" s="41" t="str">
        <f t="shared" si="22"/>
        <v/>
      </c>
      <c r="L472" s="41" t="str">
        <f t="shared" si="23"/>
        <v/>
      </c>
      <c r="N472" s="97"/>
      <c r="O472" s="98"/>
      <c r="P472" s="99"/>
    </row>
    <row r="473" spans="2:16" x14ac:dyDescent="0.25">
      <c r="B473" s="97"/>
      <c r="C473" s="98"/>
      <c r="D473" s="98"/>
      <c r="E473" s="98"/>
      <c r="F473" s="99"/>
      <c r="H473" s="41" t="str">
        <f t="shared" si="21"/>
        <v/>
      </c>
      <c r="J473" s="41" t="str">
        <f t="shared" si="22"/>
        <v/>
      </c>
      <c r="L473" s="41" t="str">
        <f t="shared" si="23"/>
        <v/>
      </c>
      <c r="N473" s="97"/>
      <c r="O473" s="98"/>
      <c r="P473" s="99"/>
    </row>
    <row r="474" spans="2:16" x14ac:dyDescent="0.25">
      <c r="B474" s="97"/>
      <c r="C474" s="98"/>
      <c r="D474" s="98"/>
      <c r="E474" s="98"/>
      <c r="F474" s="99"/>
      <c r="H474" s="41" t="str">
        <f t="shared" si="21"/>
        <v/>
      </c>
      <c r="J474" s="41" t="str">
        <f t="shared" si="22"/>
        <v/>
      </c>
      <c r="L474" s="41" t="str">
        <f t="shared" si="23"/>
        <v/>
      </c>
      <c r="N474" s="97"/>
      <c r="O474" s="98"/>
      <c r="P474" s="99"/>
    </row>
    <row r="475" spans="2:16" x14ac:dyDescent="0.25">
      <c r="B475" s="97"/>
      <c r="C475" s="98"/>
      <c r="D475" s="98"/>
      <c r="E475" s="98"/>
      <c r="F475" s="99"/>
      <c r="H475" s="41" t="str">
        <f t="shared" si="21"/>
        <v/>
      </c>
      <c r="J475" s="41" t="str">
        <f t="shared" si="22"/>
        <v/>
      </c>
      <c r="L475" s="41" t="str">
        <f t="shared" si="23"/>
        <v/>
      </c>
      <c r="N475" s="97"/>
      <c r="O475" s="98"/>
      <c r="P475" s="99"/>
    </row>
    <row r="476" spans="2:16" x14ac:dyDescent="0.25">
      <c r="B476" s="97"/>
      <c r="C476" s="98"/>
      <c r="D476" s="98"/>
      <c r="E476" s="98"/>
      <c r="F476" s="99"/>
      <c r="H476" s="41" t="str">
        <f t="shared" si="21"/>
        <v/>
      </c>
      <c r="J476" s="41" t="str">
        <f t="shared" si="22"/>
        <v/>
      </c>
      <c r="L476" s="41" t="str">
        <f t="shared" si="23"/>
        <v/>
      </c>
      <c r="N476" s="97"/>
      <c r="O476" s="98"/>
      <c r="P476" s="99"/>
    </row>
    <row r="477" spans="2:16" x14ac:dyDescent="0.25">
      <c r="B477" s="97"/>
      <c r="C477" s="98"/>
      <c r="D477" s="98"/>
      <c r="E477" s="98"/>
      <c r="F477" s="99"/>
      <c r="H477" s="41" t="str">
        <f t="shared" si="21"/>
        <v/>
      </c>
      <c r="J477" s="41" t="str">
        <f t="shared" si="22"/>
        <v/>
      </c>
      <c r="L477" s="41" t="str">
        <f t="shared" si="23"/>
        <v/>
      </c>
      <c r="N477" s="97"/>
      <c r="O477" s="98"/>
      <c r="P477" s="99"/>
    </row>
    <row r="478" spans="2:16" x14ac:dyDescent="0.25">
      <c r="B478" s="97"/>
      <c r="C478" s="98"/>
      <c r="D478" s="98"/>
      <c r="E478" s="98"/>
      <c r="F478" s="99"/>
      <c r="H478" s="41" t="str">
        <f t="shared" si="21"/>
        <v/>
      </c>
      <c r="J478" s="41" t="str">
        <f t="shared" si="22"/>
        <v/>
      </c>
      <c r="L478" s="41" t="str">
        <f t="shared" si="23"/>
        <v/>
      </c>
      <c r="N478" s="97"/>
      <c r="O478" s="98"/>
      <c r="P478" s="99"/>
    </row>
    <row r="479" spans="2:16" x14ac:dyDescent="0.25">
      <c r="B479" s="97"/>
      <c r="C479" s="98"/>
      <c r="D479" s="98"/>
      <c r="E479" s="98"/>
      <c r="F479" s="99"/>
      <c r="H479" s="41" t="str">
        <f t="shared" si="21"/>
        <v/>
      </c>
      <c r="J479" s="41" t="str">
        <f t="shared" si="22"/>
        <v/>
      </c>
      <c r="L479" s="41" t="str">
        <f t="shared" si="23"/>
        <v/>
      </c>
      <c r="N479" s="97"/>
      <c r="O479" s="98"/>
      <c r="P479" s="99"/>
    </row>
    <row r="480" spans="2:16" x14ac:dyDescent="0.25">
      <c r="B480" s="97"/>
      <c r="C480" s="98"/>
      <c r="D480" s="98"/>
      <c r="E480" s="98"/>
      <c r="F480" s="99"/>
      <c r="H480" s="41" t="str">
        <f t="shared" si="21"/>
        <v/>
      </c>
      <c r="J480" s="41" t="str">
        <f t="shared" si="22"/>
        <v/>
      </c>
      <c r="L480" s="41" t="str">
        <f t="shared" si="23"/>
        <v/>
      </c>
      <c r="N480" s="97"/>
      <c r="O480" s="98"/>
      <c r="P480" s="99"/>
    </row>
    <row r="481" spans="2:16" x14ac:dyDescent="0.25">
      <c r="B481" s="97"/>
      <c r="C481" s="98"/>
      <c r="D481" s="98"/>
      <c r="E481" s="98"/>
      <c r="F481" s="99"/>
      <c r="H481" s="41" t="str">
        <f t="shared" si="21"/>
        <v/>
      </c>
      <c r="J481" s="41" t="str">
        <f t="shared" si="22"/>
        <v/>
      </c>
      <c r="L481" s="41" t="str">
        <f t="shared" si="23"/>
        <v/>
      </c>
      <c r="N481" s="97"/>
      <c r="O481" s="98"/>
      <c r="P481" s="99"/>
    </row>
    <row r="482" spans="2:16" x14ac:dyDescent="0.25">
      <c r="B482" s="97"/>
      <c r="C482" s="98"/>
      <c r="D482" s="98"/>
      <c r="E482" s="98"/>
      <c r="F482" s="99"/>
      <c r="H482" s="41" t="str">
        <f t="shared" si="21"/>
        <v/>
      </c>
      <c r="J482" s="41" t="str">
        <f t="shared" si="22"/>
        <v/>
      </c>
      <c r="L482" s="41" t="str">
        <f t="shared" si="23"/>
        <v/>
      </c>
      <c r="N482" s="97"/>
      <c r="O482" s="98"/>
      <c r="P482" s="99"/>
    </row>
    <row r="483" spans="2:16" x14ac:dyDescent="0.25">
      <c r="B483" s="97"/>
      <c r="C483" s="98"/>
      <c r="D483" s="98"/>
      <c r="E483" s="98"/>
      <c r="F483" s="99"/>
      <c r="H483" s="41" t="str">
        <f t="shared" si="21"/>
        <v/>
      </c>
      <c r="J483" s="41" t="str">
        <f t="shared" si="22"/>
        <v/>
      </c>
      <c r="L483" s="41" t="str">
        <f t="shared" si="23"/>
        <v/>
      </c>
      <c r="N483" s="97"/>
      <c r="O483" s="98"/>
      <c r="P483" s="99"/>
    </row>
    <row r="484" spans="2:16" x14ac:dyDescent="0.25">
      <c r="B484" s="97"/>
      <c r="C484" s="98"/>
      <c r="D484" s="98"/>
      <c r="E484" s="98"/>
      <c r="F484" s="99"/>
      <c r="H484" s="41" t="str">
        <f t="shared" si="21"/>
        <v/>
      </c>
      <c r="J484" s="41" t="str">
        <f t="shared" si="22"/>
        <v/>
      </c>
      <c r="L484" s="41" t="str">
        <f t="shared" si="23"/>
        <v/>
      </c>
      <c r="N484" s="97"/>
      <c r="O484" s="98"/>
      <c r="P484" s="99"/>
    </row>
    <row r="485" spans="2:16" x14ac:dyDescent="0.25">
      <c r="B485" s="97"/>
      <c r="C485" s="98"/>
      <c r="D485" s="98"/>
      <c r="E485" s="98"/>
      <c r="F485" s="99"/>
      <c r="H485" s="41" t="str">
        <f t="shared" si="21"/>
        <v/>
      </c>
      <c r="J485" s="41" t="str">
        <f t="shared" si="22"/>
        <v/>
      </c>
      <c r="L485" s="41" t="str">
        <f t="shared" si="23"/>
        <v/>
      </c>
      <c r="N485" s="97"/>
      <c r="O485" s="98"/>
      <c r="P485" s="99"/>
    </row>
    <row r="486" spans="2:16" x14ac:dyDescent="0.25">
      <c r="B486" s="97"/>
      <c r="C486" s="98"/>
      <c r="D486" s="98"/>
      <c r="E486" s="98"/>
      <c r="F486" s="99"/>
      <c r="H486" s="41" t="str">
        <f t="shared" si="21"/>
        <v/>
      </c>
      <c r="J486" s="41" t="str">
        <f t="shared" si="22"/>
        <v/>
      </c>
      <c r="L486" s="41" t="str">
        <f t="shared" si="23"/>
        <v/>
      </c>
      <c r="N486" s="97"/>
      <c r="O486" s="98"/>
      <c r="P486" s="99"/>
    </row>
    <row r="487" spans="2:16" x14ac:dyDescent="0.25">
      <c r="B487" s="97"/>
      <c r="C487" s="98"/>
      <c r="D487" s="98"/>
      <c r="E487" s="98"/>
      <c r="F487" s="99"/>
      <c r="H487" s="41" t="str">
        <f t="shared" si="21"/>
        <v/>
      </c>
      <c r="J487" s="41" t="str">
        <f t="shared" si="22"/>
        <v/>
      </c>
      <c r="L487" s="41" t="str">
        <f t="shared" si="23"/>
        <v/>
      </c>
      <c r="N487" s="97"/>
      <c r="O487" s="98"/>
      <c r="P487" s="99"/>
    </row>
    <row r="488" spans="2:16" x14ac:dyDescent="0.25">
      <c r="B488" s="97"/>
      <c r="C488" s="98"/>
      <c r="D488" s="98"/>
      <c r="E488" s="98"/>
      <c r="F488" s="99"/>
      <c r="H488" s="41" t="str">
        <f t="shared" si="21"/>
        <v/>
      </c>
      <c r="J488" s="41" t="str">
        <f t="shared" si="22"/>
        <v/>
      </c>
      <c r="L488" s="41" t="str">
        <f t="shared" si="23"/>
        <v/>
      </c>
      <c r="N488" s="97"/>
      <c r="O488" s="98"/>
      <c r="P488" s="99"/>
    </row>
    <row r="489" spans="2:16" x14ac:dyDescent="0.25">
      <c r="B489" s="97"/>
      <c r="C489" s="98"/>
      <c r="D489" s="98"/>
      <c r="E489" s="98"/>
      <c r="F489" s="99"/>
      <c r="H489" s="41" t="str">
        <f t="shared" si="21"/>
        <v/>
      </c>
      <c r="J489" s="41" t="str">
        <f t="shared" si="22"/>
        <v/>
      </c>
      <c r="L489" s="41" t="str">
        <f t="shared" si="23"/>
        <v/>
      </c>
      <c r="N489" s="97"/>
      <c r="O489" s="98"/>
      <c r="P489" s="99"/>
    </row>
    <row r="490" spans="2:16" x14ac:dyDescent="0.25">
      <c r="B490" s="97"/>
      <c r="C490" s="98"/>
      <c r="D490" s="98"/>
      <c r="E490" s="98"/>
      <c r="F490" s="99"/>
      <c r="H490" s="41" t="str">
        <f t="shared" si="21"/>
        <v/>
      </c>
      <c r="J490" s="41" t="str">
        <f t="shared" si="22"/>
        <v/>
      </c>
      <c r="L490" s="41" t="str">
        <f t="shared" si="23"/>
        <v/>
      </c>
      <c r="N490" s="97"/>
      <c r="O490" s="98"/>
      <c r="P490" s="99"/>
    </row>
    <row r="491" spans="2:16" x14ac:dyDescent="0.25">
      <c r="B491" s="97"/>
      <c r="C491" s="98"/>
      <c r="D491" s="98"/>
      <c r="E491" s="98"/>
      <c r="F491" s="99"/>
      <c r="H491" s="41" t="str">
        <f t="shared" si="21"/>
        <v/>
      </c>
      <c r="J491" s="41" t="str">
        <f t="shared" si="22"/>
        <v/>
      </c>
      <c r="L491" s="41" t="str">
        <f t="shared" si="23"/>
        <v/>
      </c>
      <c r="N491" s="97"/>
      <c r="O491" s="98"/>
      <c r="P491" s="99"/>
    </row>
    <row r="492" spans="2:16" x14ac:dyDescent="0.25">
      <c r="B492" s="97"/>
      <c r="C492" s="98"/>
      <c r="D492" s="98"/>
      <c r="E492" s="98"/>
      <c r="F492" s="99"/>
      <c r="H492" s="41" t="str">
        <f t="shared" si="21"/>
        <v/>
      </c>
      <c r="J492" s="41" t="str">
        <f t="shared" si="22"/>
        <v/>
      </c>
      <c r="L492" s="41" t="str">
        <f t="shared" si="23"/>
        <v/>
      </c>
      <c r="N492" s="97"/>
      <c r="O492" s="98"/>
      <c r="P492" s="99"/>
    </row>
    <row r="493" spans="2:16" x14ac:dyDescent="0.25">
      <c r="B493" s="97"/>
      <c r="C493" s="98"/>
      <c r="D493" s="98"/>
      <c r="E493" s="98"/>
      <c r="F493" s="99"/>
      <c r="H493" s="41" t="str">
        <f t="shared" si="21"/>
        <v/>
      </c>
      <c r="J493" s="41" t="str">
        <f t="shared" si="22"/>
        <v/>
      </c>
      <c r="L493" s="41" t="str">
        <f t="shared" si="23"/>
        <v/>
      </c>
      <c r="N493" s="97"/>
      <c r="O493" s="98"/>
      <c r="P493" s="99"/>
    </row>
    <row r="494" spans="2:16" x14ac:dyDescent="0.25">
      <c r="B494" s="97"/>
      <c r="C494" s="98"/>
      <c r="D494" s="98"/>
      <c r="E494" s="98"/>
      <c r="F494" s="99"/>
      <c r="H494" s="41" t="str">
        <f t="shared" si="21"/>
        <v/>
      </c>
      <c r="J494" s="41" t="str">
        <f t="shared" si="22"/>
        <v/>
      </c>
      <c r="L494" s="41" t="str">
        <f t="shared" si="23"/>
        <v/>
      </c>
      <c r="N494" s="97"/>
      <c r="O494" s="98"/>
      <c r="P494" s="99"/>
    </row>
    <row r="495" spans="2:16" x14ac:dyDescent="0.25">
      <c r="B495" s="97"/>
      <c r="C495" s="98"/>
      <c r="D495" s="98"/>
      <c r="E495" s="98"/>
      <c r="F495" s="99"/>
      <c r="H495" s="41" t="str">
        <f t="shared" si="21"/>
        <v/>
      </c>
      <c r="J495" s="41" t="str">
        <f t="shared" si="22"/>
        <v/>
      </c>
      <c r="L495" s="41" t="str">
        <f t="shared" si="23"/>
        <v/>
      </c>
      <c r="N495" s="97"/>
      <c r="O495" s="98"/>
      <c r="P495" s="99"/>
    </row>
    <row r="496" spans="2:16" x14ac:dyDescent="0.25">
      <c r="B496" s="97"/>
      <c r="C496" s="98"/>
      <c r="D496" s="98"/>
      <c r="E496" s="98"/>
      <c r="F496" s="99"/>
      <c r="H496" s="41" t="str">
        <f t="shared" si="21"/>
        <v/>
      </c>
      <c r="J496" s="41" t="str">
        <f t="shared" si="22"/>
        <v/>
      </c>
      <c r="L496" s="41" t="str">
        <f t="shared" si="23"/>
        <v/>
      </c>
      <c r="N496" s="97"/>
      <c r="O496" s="98"/>
      <c r="P496" s="99"/>
    </row>
    <row r="497" spans="2:16" x14ac:dyDescent="0.25">
      <c r="B497" s="97"/>
      <c r="C497" s="98"/>
      <c r="D497" s="98"/>
      <c r="E497" s="98"/>
      <c r="F497" s="99"/>
      <c r="H497" s="41" t="str">
        <f t="shared" si="21"/>
        <v/>
      </c>
      <c r="J497" s="41" t="str">
        <f t="shared" si="22"/>
        <v/>
      </c>
      <c r="L497" s="41" t="str">
        <f t="shared" si="23"/>
        <v/>
      </c>
      <c r="N497" s="97"/>
      <c r="O497" s="98"/>
      <c r="P497" s="99"/>
    </row>
    <row r="498" spans="2:16" x14ac:dyDescent="0.25">
      <c r="B498" s="97"/>
      <c r="C498" s="98"/>
      <c r="D498" s="98"/>
      <c r="E498" s="98"/>
      <c r="F498" s="99"/>
      <c r="H498" s="41" t="str">
        <f t="shared" si="21"/>
        <v/>
      </c>
      <c r="J498" s="41" t="str">
        <f t="shared" si="22"/>
        <v/>
      </c>
      <c r="L498" s="41" t="str">
        <f t="shared" si="23"/>
        <v/>
      </c>
      <c r="N498" s="97"/>
      <c r="O498" s="98"/>
      <c r="P498" s="99"/>
    </row>
    <row r="499" spans="2:16" x14ac:dyDescent="0.25">
      <c r="B499" s="97"/>
      <c r="C499" s="98"/>
      <c r="D499" s="98"/>
      <c r="E499" s="98"/>
      <c r="F499" s="99"/>
      <c r="H499" s="41" t="str">
        <f t="shared" si="21"/>
        <v/>
      </c>
      <c r="J499" s="41" t="str">
        <f t="shared" si="22"/>
        <v/>
      </c>
      <c r="L499" s="41" t="str">
        <f t="shared" si="23"/>
        <v/>
      </c>
      <c r="N499" s="97"/>
      <c r="O499" s="98"/>
      <c r="P499" s="99"/>
    </row>
    <row r="500" spans="2:16" x14ac:dyDescent="0.25">
      <c r="B500" s="97"/>
      <c r="C500" s="98"/>
      <c r="D500" s="98"/>
      <c r="E500" s="98"/>
      <c r="F500" s="99"/>
      <c r="H500" s="41" t="str">
        <f t="shared" si="21"/>
        <v/>
      </c>
      <c r="J500" s="41" t="str">
        <f t="shared" si="22"/>
        <v/>
      </c>
      <c r="L500" s="41" t="str">
        <f t="shared" si="23"/>
        <v/>
      </c>
      <c r="N500" s="97"/>
      <c r="O500" s="98"/>
      <c r="P500" s="99"/>
    </row>
    <row r="501" spans="2:16" x14ac:dyDescent="0.25">
      <c r="B501" s="97"/>
      <c r="C501" s="98"/>
      <c r="D501" s="98"/>
      <c r="E501" s="98"/>
      <c r="F501" s="99"/>
      <c r="H501" s="41" t="str">
        <f t="shared" si="21"/>
        <v/>
      </c>
      <c r="J501" s="41" t="str">
        <f t="shared" si="22"/>
        <v/>
      </c>
      <c r="L501" s="41" t="str">
        <f t="shared" si="23"/>
        <v/>
      </c>
      <c r="N501" s="97"/>
      <c r="O501" s="98"/>
      <c r="P501" s="99"/>
    </row>
    <row r="502" spans="2:16" x14ac:dyDescent="0.25">
      <c r="B502" s="97"/>
      <c r="C502" s="98"/>
      <c r="D502" s="98"/>
      <c r="E502" s="98"/>
      <c r="F502" s="99"/>
      <c r="H502" s="41" t="str">
        <f t="shared" si="21"/>
        <v/>
      </c>
      <c r="J502" s="41" t="str">
        <f t="shared" si="22"/>
        <v/>
      </c>
      <c r="L502" s="41" t="str">
        <f t="shared" si="23"/>
        <v/>
      </c>
      <c r="N502" s="97"/>
      <c r="O502" s="98"/>
      <c r="P502" s="99"/>
    </row>
    <row r="503" spans="2:16" x14ac:dyDescent="0.25">
      <c r="B503" s="97"/>
      <c r="C503" s="98"/>
      <c r="D503" s="98"/>
      <c r="E503" s="98"/>
      <c r="F503" s="99"/>
      <c r="H503" s="41" t="str">
        <f t="shared" si="21"/>
        <v/>
      </c>
      <c r="J503" s="41" t="str">
        <f t="shared" si="22"/>
        <v/>
      </c>
      <c r="L503" s="41" t="str">
        <f t="shared" si="23"/>
        <v/>
      </c>
      <c r="N503" s="97"/>
      <c r="O503" s="98"/>
      <c r="P503" s="99"/>
    </row>
    <row r="504" spans="2:16" x14ac:dyDescent="0.25">
      <c r="B504" s="97"/>
      <c r="C504" s="98"/>
      <c r="D504" s="98"/>
      <c r="E504" s="98"/>
      <c r="F504" s="99"/>
      <c r="H504" s="41" t="str">
        <f t="shared" si="21"/>
        <v/>
      </c>
      <c r="J504" s="41" t="str">
        <f t="shared" si="22"/>
        <v/>
      </c>
      <c r="L504" s="41" t="str">
        <f t="shared" si="23"/>
        <v/>
      </c>
      <c r="N504" s="97"/>
      <c r="O504" s="98"/>
      <c r="P504" s="99"/>
    </row>
    <row r="505" spans="2:16" x14ac:dyDescent="0.25">
      <c r="B505" s="97"/>
      <c r="C505" s="98"/>
      <c r="D505" s="98"/>
      <c r="E505" s="98"/>
      <c r="F505" s="99"/>
      <c r="H505" s="41" t="str">
        <f t="shared" si="21"/>
        <v/>
      </c>
      <c r="J505" s="41" t="str">
        <f t="shared" si="22"/>
        <v/>
      </c>
      <c r="L505" s="41" t="str">
        <f t="shared" si="23"/>
        <v/>
      </c>
      <c r="N505" s="97"/>
      <c r="O505" s="98"/>
      <c r="P505" s="99"/>
    </row>
    <row r="506" spans="2:16" x14ac:dyDescent="0.25">
      <c r="B506" s="97"/>
      <c r="C506" s="98"/>
      <c r="D506" s="98"/>
      <c r="E506" s="98"/>
      <c r="F506" s="99"/>
      <c r="H506" s="41" t="str">
        <f t="shared" si="21"/>
        <v/>
      </c>
      <c r="J506" s="41" t="str">
        <f t="shared" si="22"/>
        <v/>
      </c>
      <c r="L506" s="41" t="str">
        <f t="shared" si="23"/>
        <v/>
      </c>
      <c r="N506" s="97"/>
      <c r="O506" s="98"/>
      <c r="P506" s="99"/>
    </row>
    <row r="507" spans="2:16" x14ac:dyDescent="0.25">
      <c r="B507" s="97"/>
      <c r="C507" s="98"/>
      <c r="D507" s="98"/>
      <c r="E507" s="98"/>
      <c r="F507" s="99"/>
      <c r="H507" s="41" t="str">
        <f t="shared" si="21"/>
        <v/>
      </c>
      <c r="J507" s="41" t="str">
        <f t="shared" si="22"/>
        <v/>
      </c>
      <c r="L507" s="41" t="str">
        <f t="shared" si="23"/>
        <v/>
      </c>
      <c r="N507" s="97"/>
      <c r="O507" s="98"/>
      <c r="P507" s="99"/>
    </row>
    <row r="508" spans="2:16" x14ac:dyDescent="0.25">
      <c r="B508" s="97"/>
      <c r="C508" s="98"/>
      <c r="D508" s="98"/>
      <c r="E508" s="98"/>
      <c r="F508" s="99"/>
      <c r="H508" s="41" t="str">
        <f t="shared" si="21"/>
        <v/>
      </c>
      <c r="J508" s="41" t="str">
        <f t="shared" si="22"/>
        <v/>
      </c>
      <c r="L508" s="41" t="str">
        <f t="shared" si="23"/>
        <v/>
      </c>
      <c r="N508" s="97"/>
      <c r="O508" s="98"/>
      <c r="P508" s="99"/>
    </row>
    <row r="509" spans="2:16" x14ac:dyDescent="0.25">
      <c r="B509" s="97"/>
      <c r="C509" s="98"/>
      <c r="D509" s="98"/>
      <c r="E509" s="98"/>
      <c r="F509" s="99"/>
      <c r="H509" s="41" t="str">
        <f t="shared" si="21"/>
        <v/>
      </c>
      <c r="J509" s="41" t="str">
        <f t="shared" si="22"/>
        <v/>
      </c>
      <c r="L509" s="41" t="str">
        <f t="shared" si="23"/>
        <v/>
      </c>
      <c r="N509" s="97"/>
      <c r="O509" s="98"/>
      <c r="P509" s="99"/>
    </row>
    <row r="510" spans="2:16" x14ac:dyDescent="0.25">
      <c r="B510" s="97"/>
      <c r="C510" s="98"/>
      <c r="D510" s="98"/>
      <c r="E510" s="98"/>
      <c r="F510" s="99"/>
      <c r="H510" s="41" t="str">
        <f t="shared" si="21"/>
        <v/>
      </c>
      <c r="J510" s="41" t="str">
        <f t="shared" si="22"/>
        <v/>
      </c>
      <c r="L510" s="41" t="str">
        <f t="shared" si="23"/>
        <v/>
      </c>
      <c r="N510" s="97"/>
      <c r="O510" s="98"/>
      <c r="P510" s="99"/>
    </row>
    <row r="511" spans="2:16" x14ac:dyDescent="0.25">
      <c r="B511" s="97"/>
      <c r="C511" s="98"/>
      <c r="D511" s="98"/>
      <c r="E511" s="98"/>
      <c r="F511" s="99"/>
      <c r="H511" s="41" t="str">
        <f t="shared" si="21"/>
        <v/>
      </c>
      <c r="J511" s="41" t="str">
        <f t="shared" si="22"/>
        <v/>
      </c>
      <c r="L511" s="41" t="str">
        <f t="shared" si="23"/>
        <v/>
      </c>
      <c r="N511" s="97"/>
      <c r="O511" s="98"/>
      <c r="P511" s="99"/>
    </row>
    <row r="512" spans="2:16" x14ac:dyDescent="0.25">
      <c r="B512" s="97"/>
      <c r="C512" s="98"/>
      <c r="D512" s="98"/>
      <c r="E512" s="98"/>
      <c r="F512" s="99"/>
      <c r="H512" s="41" t="str">
        <f t="shared" si="21"/>
        <v/>
      </c>
      <c r="J512" s="41" t="str">
        <f t="shared" si="22"/>
        <v/>
      </c>
      <c r="L512" s="41" t="str">
        <f t="shared" si="23"/>
        <v/>
      </c>
      <c r="N512" s="97"/>
      <c r="O512" s="98"/>
      <c r="P512" s="99"/>
    </row>
    <row r="513" spans="2:16" x14ac:dyDescent="0.25">
      <c r="B513" s="97"/>
      <c r="C513" s="98"/>
      <c r="D513" s="98"/>
      <c r="E513" s="98"/>
      <c r="F513" s="99"/>
      <c r="H513" s="41" t="str">
        <f t="shared" si="21"/>
        <v/>
      </c>
      <c r="J513" s="41" t="str">
        <f t="shared" si="22"/>
        <v/>
      </c>
      <c r="L513" s="41" t="str">
        <f t="shared" si="23"/>
        <v/>
      </c>
      <c r="N513" s="97"/>
      <c r="O513" s="98"/>
      <c r="P513" s="99"/>
    </row>
    <row r="514" spans="2:16" x14ac:dyDescent="0.25">
      <c r="B514" s="97"/>
      <c r="C514" s="98"/>
      <c r="D514" s="98"/>
      <c r="E514" s="98"/>
      <c r="F514" s="99"/>
      <c r="H514" s="41" t="str">
        <f t="shared" si="21"/>
        <v/>
      </c>
      <c r="J514" s="41" t="str">
        <f t="shared" si="22"/>
        <v/>
      </c>
      <c r="L514" s="41" t="str">
        <f t="shared" si="23"/>
        <v/>
      </c>
      <c r="N514" s="97"/>
      <c r="O514" s="98"/>
      <c r="P514" s="99"/>
    </row>
    <row r="515" spans="2:16" x14ac:dyDescent="0.25">
      <c r="B515" s="97"/>
      <c r="C515" s="98"/>
      <c r="D515" s="98"/>
      <c r="E515" s="98"/>
      <c r="F515" s="99"/>
      <c r="H515" s="41" t="str">
        <f t="shared" si="21"/>
        <v/>
      </c>
      <c r="J515" s="41" t="str">
        <f t="shared" si="22"/>
        <v/>
      </c>
      <c r="L515" s="41" t="str">
        <f t="shared" si="23"/>
        <v/>
      </c>
      <c r="N515" s="97"/>
      <c r="O515" s="98"/>
      <c r="P515" s="99"/>
    </row>
    <row r="516" spans="2:16" x14ac:dyDescent="0.25">
      <c r="B516" s="97"/>
      <c r="C516" s="98"/>
      <c r="D516" s="98"/>
      <c r="E516" s="98"/>
      <c r="F516" s="99"/>
      <c r="H516" s="41" t="str">
        <f t="shared" si="21"/>
        <v/>
      </c>
      <c r="J516" s="41" t="str">
        <f t="shared" si="22"/>
        <v/>
      </c>
      <c r="L516" s="41" t="str">
        <f t="shared" si="23"/>
        <v/>
      </c>
      <c r="N516" s="97"/>
      <c r="O516" s="98"/>
      <c r="P516" s="99"/>
    </row>
    <row r="517" spans="2:16" x14ac:dyDescent="0.25">
      <c r="B517" s="97"/>
      <c r="C517" s="98"/>
      <c r="D517" s="98"/>
      <c r="E517" s="98"/>
      <c r="F517" s="99"/>
      <c r="H517" s="41" t="str">
        <f t="shared" si="21"/>
        <v/>
      </c>
      <c r="J517" s="41" t="str">
        <f t="shared" si="22"/>
        <v/>
      </c>
      <c r="L517" s="41" t="str">
        <f t="shared" si="23"/>
        <v/>
      </c>
      <c r="N517" s="97"/>
      <c r="O517" s="98"/>
      <c r="P517" s="99"/>
    </row>
    <row r="518" spans="2:16" x14ac:dyDescent="0.25">
      <c r="B518" s="97"/>
      <c r="C518" s="98"/>
      <c r="D518" s="98"/>
      <c r="E518" s="98"/>
      <c r="F518" s="99"/>
      <c r="H518" s="41" t="str">
        <f t="shared" si="21"/>
        <v/>
      </c>
      <c r="J518" s="41" t="str">
        <f t="shared" si="22"/>
        <v/>
      </c>
      <c r="L518" s="41" t="str">
        <f t="shared" si="23"/>
        <v/>
      </c>
      <c r="N518" s="97"/>
      <c r="O518" s="103"/>
      <c r="P518" s="99"/>
    </row>
    <row r="519" spans="2:16" x14ac:dyDescent="0.25">
      <c r="B519" s="97"/>
      <c r="C519" s="98"/>
      <c r="D519" s="98"/>
      <c r="E519" s="98"/>
      <c r="F519" s="99"/>
      <c r="H519" s="41" t="str">
        <f t="shared" si="21"/>
        <v/>
      </c>
      <c r="J519" s="41" t="str">
        <f t="shared" si="22"/>
        <v/>
      </c>
      <c r="L519" s="41" t="str">
        <f t="shared" si="23"/>
        <v/>
      </c>
      <c r="N519" s="97"/>
      <c r="O519" s="98"/>
      <c r="P519" s="99"/>
    </row>
    <row r="520" spans="2:16" x14ac:dyDescent="0.25">
      <c r="B520" s="97"/>
      <c r="C520" s="98"/>
      <c r="D520" s="98"/>
      <c r="E520" s="98"/>
      <c r="F520" s="99"/>
      <c r="H520" s="41" t="str">
        <f t="shared" si="21"/>
        <v/>
      </c>
      <c r="J520" s="41" t="str">
        <f t="shared" si="22"/>
        <v/>
      </c>
      <c r="L520" s="41" t="str">
        <f t="shared" si="23"/>
        <v/>
      </c>
      <c r="N520" s="97"/>
      <c r="O520" s="98"/>
      <c r="P520" s="99"/>
    </row>
    <row r="521" spans="2:16" x14ac:dyDescent="0.25">
      <c r="B521" s="97"/>
      <c r="C521" s="98"/>
      <c r="D521" s="98"/>
      <c r="E521" s="98"/>
      <c r="F521" s="99"/>
      <c r="H521" s="41" t="str">
        <f t="shared" si="21"/>
        <v/>
      </c>
      <c r="J521" s="41" t="str">
        <f t="shared" si="22"/>
        <v/>
      </c>
      <c r="L521" s="41" t="str">
        <f t="shared" si="23"/>
        <v/>
      </c>
      <c r="N521" s="97"/>
      <c r="O521" s="98"/>
      <c r="P521" s="99"/>
    </row>
    <row r="522" spans="2:16" x14ac:dyDescent="0.25">
      <c r="B522" s="97"/>
      <c r="C522" s="98"/>
      <c r="D522" s="98"/>
      <c r="E522" s="98"/>
      <c r="F522" s="99"/>
      <c r="H522" s="41" t="str">
        <f t="shared" si="21"/>
        <v/>
      </c>
      <c r="J522" s="41" t="str">
        <f t="shared" si="22"/>
        <v/>
      </c>
      <c r="L522" s="41" t="str">
        <f t="shared" si="23"/>
        <v/>
      </c>
      <c r="N522" s="97"/>
      <c r="O522" s="98"/>
      <c r="P522" s="99"/>
    </row>
    <row r="523" spans="2:16" x14ac:dyDescent="0.25">
      <c r="B523" s="97"/>
      <c r="C523" s="98"/>
      <c r="D523" s="98"/>
      <c r="E523" s="98"/>
      <c r="F523" s="99"/>
      <c r="H523" s="41" t="str">
        <f t="shared" ref="H523:H586" si="24">IF(C523="","",C523) &amp; IF(D523="",""," – " &amp; D523) &amp; IF(E523="",""," – " &amp; E523) &amp; IF(F523="",""," – " &amp; F523)</f>
        <v/>
      </c>
      <c r="J523" s="41" t="str">
        <f t="shared" ref="J523:J586" si="25">IF(C523="","",C523) &amp; IF(D523="",""," – " &amp; D523) &amp; IF(E523="",""," – " &amp; E523)</f>
        <v/>
      </c>
      <c r="L523" s="41" t="str">
        <f t="shared" ref="L523:L586" si="26">IF(C523="","",C523) &amp; IF(D523="",""," – " &amp; D523)</f>
        <v/>
      </c>
      <c r="N523" s="97"/>
      <c r="O523" s="98"/>
      <c r="P523" s="99"/>
    </row>
    <row r="524" spans="2:16" x14ac:dyDescent="0.25">
      <c r="B524" s="97"/>
      <c r="C524" s="98"/>
      <c r="D524" s="98"/>
      <c r="E524" s="98"/>
      <c r="F524" s="99"/>
      <c r="H524" s="41" t="str">
        <f t="shared" si="24"/>
        <v/>
      </c>
      <c r="J524" s="41" t="str">
        <f t="shared" si="25"/>
        <v/>
      </c>
      <c r="L524" s="41" t="str">
        <f t="shared" si="26"/>
        <v/>
      </c>
      <c r="N524" s="97"/>
      <c r="O524" s="98"/>
      <c r="P524" s="99"/>
    </row>
    <row r="525" spans="2:16" x14ac:dyDescent="0.25">
      <c r="B525" s="97"/>
      <c r="C525" s="98"/>
      <c r="D525" s="98"/>
      <c r="E525" s="98"/>
      <c r="F525" s="99"/>
      <c r="H525" s="41" t="str">
        <f t="shared" si="24"/>
        <v/>
      </c>
      <c r="J525" s="41" t="str">
        <f t="shared" si="25"/>
        <v/>
      </c>
      <c r="L525" s="41" t="str">
        <f t="shared" si="26"/>
        <v/>
      </c>
      <c r="N525" s="97"/>
      <c r="O525" s="98"/>
      <c r="P525" s="99"/>
    </row>
    <row r="526" spans="2:16" x14ac:dyDescent="0.25">
      <c r="B526" s="97"/>
      <c r="C526" s="98"/>
      <c r="D526" s="98"/>
      <c r="E526" s="98"/>
      <c r="F526" s="99"/>
      <c r="H526" s="41" t="str">
        <f t="shared" si="24"/>
        <v/>
      </c>
      <c r="J526" s="41" t="str">
        <f t="shared" si="25"/>
        <v/>
      </c>
      <c r="L526" s="41" t="str">
        <f t="shared" si="26"/>
        <v/>
      </c>
      <c r="N526" s="97"/>
      <c r="O526" s="98"/>
      <c r="P526" s="99"/>
    </row>
    <row r="527" spans="2:16" x14ac:dyDescent="0.25">
      <c r="B527" s="97"/>
      <c r="C527" s="98"/>
      <c r="D527" s="98"/>
      <c r="E527" s="98"/>
      <c r="F527" s="99"/>
      <c r="H527" s="41" t="str">
        <f t="shared" si="24"/>
        <v/>
      </c>
      <c r="J527" s="41" t="str">
        <f t="shared" si="25"/>
        <v/>
      </c>
      <c r="L527" s="41" t="str">
        <f t="shared" si="26"/>
        <v/>
      </c>
      <c r="N527" s="97"/>
      <c r="O527" s="98"/>
      <c r="P527" s="99"/>
    </row>
    <row r="528" spans="2:16" x14ac:dyDescent="0.25">
      <c r="B528" s="97"/>
      <c r="C528" s="98"/>
      <c r="D528" s="98"/>
      <c r="E528" s="98"/>
      <c r="F528" s="99"/>
      <c r="H528" s="41" t="str">
        <f t="shared" si="24"/>
        <v/>
      </c>
      <c r="J528" s="41" t="str">
        <f t="shared" si="25"/>
        <v/>
      </c>
      <c r="L528" s="41" t="str">
        <f t="shared" si="26"/>
        <v/>
      </c>
      <c r="N528" s="97"/>
      <c r="O528" s="98"/>
      <c r="P528" s="99"/>
    </row>
    <row r="529" spans="2:16" x14ac:dyDescent="0.25">
      <c r="B529" s="97"/>
      <c r="C529" s="98"/>
      <c r="D529" s="98"/>
      <c r="E529" s="98"/>
      <c r="F529" s="99"/>
      <c r="H529" s="41" t="str">
        <f t="shared" si="24"/>
        <v/>
      </c>
      <c r="J529" s="41" t="str">
        <f t="shared" si="25"/>
        <v/>
      </c>
      <c r="L529" s="41" t="str">
        <f t="shared" si="26"/>
        <v/>
      </c>
      <c r="N529" s="97"/>
      <c r="O529" s="98"/>
      <c r="P529" s="99"/>
    </row>
    <row r="530" spans="2:16" x14ac:dyDescent="0.25">
      <c r="B530" s="97"/>
      <c r="C530" s="98"/>
      <c r="D530" s="98"/>
      <c r="E530" s="98"/>
      <c r="F530" s="99"/>
      <c r="H530" s="41" t="str">
        <f t="shared" si="24"/>
        <v/>
      </c>
      <c r="J530" s="41" t="str">
        <f t="shared" si="25"/>
        <v/>
      </c>
      <c r="L530" s="41" t="str">
        <f t="shared" si="26"/>
        <v/>
      </c>
      <c r="N530" s="97"/>
      <c r="O530" s="98"/>
      <c r="P530" s="99"/>
    </row>
    <row r="531" spans="2:16" x14ac:dyDescent="0.25">
      <c r="B531" s="97"/>
      <c r="C531" s="98"/>
      <c r="D531" s="98"/>
      <c r="E531" s="98"/>
      <c r="F531" s="99"/>
      <c r="H531" s="41" t="str">
        <f t="shared" si="24"/>
        <v/>
      </c>
      <c r="J531" s="41" t="str">
        <f t="shared" si="25"/>
        <v/>
      </c>
      <c r="L531" s="41" t="str">
        <f t="shared" si="26"/>
        <v/>
      </c>
      <c r="N531" s="97"/>
      <c r="O531" s="98"/>
      <c r="P531" s="99"/>
    </row>
    <row r="532" spans="2:16" x14ac:dyDescent="0.25">
      <c r="B532" s="97"/>
      <c r="C532" s="98"/>
      <c r="D532" s="98"/>
      <c r="E532" s="98"/>
      <c r="F532" s="99"/>
      <c r="H532" s="41" t="str">
        <f t="shared" si="24"/>
        <v/>
      </c>
      <c r="J532" s="41" t="str">
        <f t="shared" si="25"/>
        <v/>
      </c>
      <c r="L532" s="41" t="str">
        <f t="shared" si="26"/>
        <v/>
      </c>
      <c r="N532" s="97"/>
      <c r="O532" s="98"/>
      <c r="P532" s="99"/>
    </row>
    <row r="533" spans="2:16" x14ac:dyDescent="0.25">
      <c r="B533" s="97"/>
      <c r="C533" s="98"/>
      <c r="D533" s="98"/>
      <c r="E533" s="98"/>
      <c r="F533" s="99"/>
      <c r="H533" s="41" t="str">
        <f t="shared" si="24"/>
        <v/>
      </c>
      <c r="J533" s="41" t="str">
        <f t="shared" si="25"/>
        <v/>
      </c>
      <c r="L533" s="41" t="str">
        <f t="shared" si="26"/>
        <v/>
      </c>
      <c r="N533" s="97"/>
      <c r="O533" s="98"/>
      <c r="P533" s="99"/>
    </row>
    <row r="534" spans="2:16" x14ac:dyDescent="0.25">
      <c r="B534" s="97"/>
      <c r="C534" s="98"/>
      <c r="D534" s="98"/>
      <c r="E534" s="98"/>
      <c r="F534" s="99"/>
      <c r="H534" s="41" t="str">
        <f t="shared" si="24"/>
        <v/>
      </c>
      <c r="J534" s="41" t="str">
        <f t="shared" si="25"/>
        <v/>
      </c>
      <c r="L534" s="41" t="str">
        <f t="shared" si="26"/>
        <v/>
      </c>
      <c r="N534" s="97"/>
      <c r="O534" s="98"/>
      <c r="P534" s="99"/>
    </row>
    <row r="535" spans="2:16" x14ac:dyDescent="0.25">
      <c r="B535" s="97"/>
      <c r="C535" s="98"/>
      <c r="D535" s="98"/>
      <c r="E535" s="98"/>
      <c r="F535" s="99"/>
      <c r="H535" s="41" t="str">
        <f t="shared" si="24"/>
        <v/>
      </c>
      <c r="J535" s="41" t="str">
        <f t="shared" si="25"/>
        <v/>
      </c>
      <c r="L535" s="41" t="str">
        <f t="shared" si="26"/>
        <v/>
      </c>
      <c r="N535" s="97"/>
      <c r="O535" s="98"/>
      <c r="P535" s="99"/>
    </row>
    <row r="536" spans="2:16" x14ac:dyDescent="0.25">
      <c r="B536" s="97"/>
      <c r="C536" s="98"/>
      <c r="D536" s="98"/>
      <c r="E536" s="98"/>
      <c r="F536" s="99"/>
      <c r="H536" s="41" t="str">
        <f t="shared" si="24"/>
        <v/>
      </c>
      <c r="J536" s="41" t="str">
        <f t="shared" si="25"/>
        <v/>
      </c>
      <c r="L536" s="41" t="str">
        <f t="shared" si="26"/>
        <v/>
      </c>
      <c r="N536" s="97"/>
      <c r="O536" s="98"/>
      <c r="P536" s="99"/>
    </row>
    <row r="537" spans="2:16" x14ac:dyDescent="0.25">
      <c r="B537" s="97"/>
      <c r="C537" s="98"/>
      <c r="D537" s="98"/>
      <c r="E537" s="98"/>
      <c r="F537" s="99"/>
      <c r="H537" s="41" t="str">
        <f t="shared" si="24"/>
        <v/>
      </c>
      <c r="J537" s="41" t="str">
        <f t="shared" si="25"/>
        <v/>
      </c>
      <c r="L537" s="41" t="str">
        <f t="shared" si="26"/>
        <v/>
      </c>
      <c r="N537" s="97"/>
      <c r="O537" s="98"/>
      <c r="P537" s="99"/>
    </row>
    <row r="538" spans="2:16" x14ac:dyDescent="0.25">
      <c r="B538" s="97"/>
      <c r="C538" s="98"/>
      <c r="D538" s="98"/>
      <c r="E538" s="98"/>
      <c r="F538" s="99"/>
      <c r="H538" s="41" t="str">
        <f t="shared" si="24"/>
        <v/>
      </c>
      <c r="J538" s="41" t="str">
        <f t="shared" si="25"/>
        <v/>
      </c>
      <c r="L538" s="41" t="str">
        <f t="shared" si="26"/>
        <v/>
      </c>
      <c r="N538" s="97"/>
      <c r="O538" s="98"/>
      <c r="P538" s="99"/>
    </row>
    <row r="539" spans="2:16" x14ac:dyDescent="0.25">
      <c r="B539" s="97"/>
      <c r="C539" s="98"/>
      <c r="D539" s="98"/>
      <c r="E539" s="98"/>
      <c r="F539" s="99"/>
      <c r="H539" s="41" t="str">
        <f t="shared" si="24"/>
        <v/>
      </c>
      <c r="J539" s="41" t="str">
        <f t="shared" si="25"/>
        <v/>
      </c>
      <c r="L539" s="41" t="str">
        <f t="shared" si="26"/>
        <v/>
      </c>
      <c r="N539" s="97"/>
      <c r="O539" s="98"/>
      <c r="P539" s="99"/>
    </row>
    <row r="540" spans="2:16" x14ac:dyDescent="0.25">
      <c r="B540" s="97"/>
      <c r="C540" s="98"/>
      <c r="D540" s="98"/>
      <c r="E540" s="98"/>
      <c r="F540" s="99"/>
      <c r="H540" s="41" t="str">
        <f t="shared" si="24"/>
        <v/>
      </c>
      <c r="J540" s="41" t="str">
        <f t="shared" si="25"/>
        <v/>
      </c>
      <c r="L540" s="41" t="str">
        <f t="shared" si="26"/>
        <v/>
      </c>
      <c r="N540" s="97"/>
      <c r="O540" s="98"/>
      <c r="P540" s="99"/>
    </row>
    <row r="541" spans="2:16" x14ac:dyDescent="0.25">
      <c r="B541" s="97"/>
      <c r="C541" s="98"/>
      <c r="D541" s="98"/>
      <c r="E541" s="98"/>
      <c r="F541" s="99"/>
      <c r="H541" s="41" t="str">
        <f t="shared" si="24"/>
        <v/>
      </c>
      <c r="J541" s="41" t="str">
        <f t="shared" si="25"/>
        <v/>
      </c>
      <c r="L541" s="41" t="str">
        <f t="shared" si="26"/>
        <v/>
      </c>
      <c r="N541" s="97"/>
      <c r="O541" s="98"/>
      <c r="P541" s="99"/>
    </row>
    <row r="542" spans="2:16" x14ac:dyDescent="0.25">
      <c r="B542" s="97"/>
      <c r="C542" s="98"/>
      <c r="D542" s="98"/>
      <c r="E542" s="98"/>
      <c r="F542" s="99"/>
      <c r="H542" s="41" t="str">
        <f t="shared" si="24"/>
        <v/>
      </c>
      <c r="J542" s="41" t="str">
        <f t="shared" si="25"/>
        <v/>
      </c>
      <c r="L542" s="41" t="str">
        <f t="shared" si="26"/>
        <v/>
      </c>
      <c r="N542" s="97"/>
      <c r="O542" s="98"/>
      <c r="P542" s="99"/>
    </row>
    <row r="543" spans="2:16" x14ac:dyDescent="0.25">
      <c r="B543" s="97"/>
      <c r="C543" s="98"/>
      <c r="D543" s="98"/>
      <c r="E543" s="98"/>
      <c r="F543" s="99"/>
      <c r="H543" s="41" t="str">
        <f t="shared" si="24"/>
        <v/>
      </c>
      <c r="J543" s="41" t="str">
        <f t="shared" si="25"/>
        <v/>
      </c>
      <c r="L543" s="41" t="str">
        <f t="shared" si="26"/>
        <v/>
      </c>
      <c r="N543" s="97"/>
      <c r="O543" s="98"/>
      <c r="P543" s="99"/>
    </row>
    <row r="544" spans="2:16" x14ac:dyDescent="0.25">
      <c r="B544" s="97"/>
      <c r="C544" s="98"/>
      <c r="D544" s="98"/>
      <c r="E544" s="98"/>
      <c r="F544" s="99"/>
      <c r="H544" s="41" t="str">
        <f t="shared" si="24"/>
        <v/>
      </c>
      <c r="J544" s="41" t="str">
        <f t="shared" si="25"/>
        <v/>
      </c>
      <c r="L544" s="41" t="str">
        <f t="shared" si="26"/>
        <v/>
      </c>
      <c r="N544" s="97"/>
      <c r="O544" s="98"/>
      <c r="P544" s="99"/>
    </row>
    <row r="545" spans="2:16" x14ac:dyDescent="0.25">
      <c r="B545" s="97"/>
      <c r="C545" s="98"/>
      <c r="D545" s="98"/>
      <c r="E545" s="98"/>
      <c r="F545" s="99"/>
      <c r="H545" s="41" t="str">
        <f t="shared" si="24"/>
        <v/>
      </c>
      <c r="J545" s="41" t="str">
        <f t="shared" si="25"/>
        <v/>
      </c>
      <c r="L545" s="41" t="str">
        <f t="shared" si="26"/>
        <v/>
      </c>
      <c r="N545" s="97"/>
      <c r="O545" s="98"/>
      <c r="P545" s="99"/>
    </row>
    <row r="546" spans="2:16" x14ac:dyDescent="0.25">
      <c r="B546" s="97"/>
      <c r="C546" s="98"/>
      <c r="D546" s="98"/>
      <c r="E546" s="98"/>
      <c r="F546" s="99"/>
      <c r="H546" s="41" t="str">
        <f t="shared" si="24"/>
        <v/>
      </c>
      <c r="J546" s="41" t="str">
        <f t="shared" si="25"/>
        <v/>
      </c>
      <c r="L546" s="41" t="str">
        <f t="shared" si="26"/>
        <v/>
      </c>
      <c r="N546" s="97"/>
      <c r="O546" s="98"/>
      <c r="P546" s="99"/>
    </row>
    <row r="547" spans="2:16" x14ac:dyDescent="0.25">
      <c r="B547" s="97"/>
      <c r="C547" s="98"/>
      <c r="D547" s="98"/>
      <c r="E547" s="98"/>
      <c r="F547" s="99"/>
      <c r="H547" s="41" t="str">
        <f t="shared" si="24"/>
        <v/>
      </c>
      <c r="J547" s="41" t="str">
        <f t="shared" si="25"/>
        <v/>
      </c>
      <c r="L547" s="41" t="str">
        <f t="shared" si="26"/>
        <v/>
      </c>
      <c r="N547" s="97"/>
      <c r="O547" s="98"/>
      <c r="P547" s="99"/>
    </row>
    <row r="548" spans="2:16" x14ac:dyDescent="0.25">
      <c r="B548" s="97"/>
      <c r="C548" s="98"/>
      <c r="D548" s="98"/>
      <c r="E548" s="98"/>
      <c r="F548" s="99"/>
      <c r="H548" s="41" t="str">
        <f t="shared" si="24"/>
        <v/>
      </c>
      <c r="J548" s="41" t="str">
        <f t="shared" si="25"/>
        <v/>
      </c>
      <c r="L548" s="41" t="str">
        <f t="shared" si="26"/>
        <v/>
      </c>
      <c r="N548" s="97"/>
      <c r="O548" s="98"/>
      <c r="P548" s="99"/>
    </row>
    <row r="549" spans="2:16" x14ac:dyDescent="0.25">
      <c r="B549" s="97"/>
      <c r="C549" s="98"/>
      <c r="D549" s="98"/>
      <c r="E549" s="98"/>
      <c r="F549" s="99"/>
      <c r="H549" s="41" t="str">
        <f t="shared" si="24"/>
        <v/>
      </c>
      <c r="J549" s="41" t="str">
        <f t="shared" si="25"/>
        <v/>
      </c>
      <c r="L549" s="41" t="str">
        <f t="shared" si="26"/>
        <v/>
      </c>
      <c r="N549" s="97"/>
      <c r="O549" s="98"/>
      <c r="P549" s="99"/>
    </row>
    <row r="550" spans="2:16" x14ac:dyDescent="0.25">
      <c r="B550" s="97"/>
      <c r="C550" s="98"/>
      <c r="D550" s="98"/>
      <c r="E550" s="98"/>
      <c r="F550" s="99"/>
      <c r="H550" s="41" t="str">
        <f t="shared" si="24"/>
        <v/>
      </c>
      <c r="J550" s="41" t="str">
        <f t="shared" si="25"/>
        <v/>
      </c>
      <c r="L550" s="41" t="str">
        <f t="shared" si="26"/>
        <v/>
      </c>
      <c r="N550" s="97"/>
      <c r="O550" s="98"/>
      <c r="P550" s="99"/>
    </row>
    <row r="551" spans="2:16" x14ac:dyDescent="0.25">
      <c r="B551" s="97"/>
      <c r="C551" s="98"/>
      <c r="D551" s="98"/>
      <c r="E551" s="98"/>
      <c r="F551" s="99"/>
      <c r="H551" s="41" t="str">
        <f t="shared" si="24"/>
        <v/>
      </c>
      <c r="J551" s="41" t="str">
        <f t="shared" si="25"/>
        <v/>
      </c>
      <c r="L551" s="41" t="str">
        <f t="shared" si="26"/>
        <v/>
      </c>
      <c r="N551" s="97"/>
      <c r="O551" s="98"/>
      <c r="P551" s="99"/>
    </row>
    <row r="552" spans="2:16" x14ac:dyDescent="0.25">
      <c r="B552" s="97"/>
      <c r="C552" s="98"/>
      <c r="D552" s="98"/>
      <c r="E552" s="98"/>
      <c r="F552" s="99"/>
      <c r="H552" s="41" t="str">
        <f t="shared" si="24"/>
        <v/>
      </c>
      <c r="J552" s="41" t="str">
        <f t="shared" si="25"/>
        <v/>
      </c>
      <c r="L552" s="41" t="str">
        <f t="shared" si="26"/>
        <v/>
      </c>
      <c r="N552" s="97"/>
      <c r="O552" s="98"/>
      <c r="P552" s="99"/>
    </row>
    <row r="553" spans="2:16" x14ac:dyDescent="0.25">
      <c r="B553" s="97"/>
      <c r="C553" s="98"/>
      <c r="D553" s="98"/>
      <c r="E553" s="98"/>
      <c r="F553" s="99"/>
      <c r="H553" s="41" t="str">
        <f t="shared" si="24"/>
        <v/>
      </c>
      <c r="J553" s="41" t="str">
        <f t="shared" si="25"/>
        <v/>
      </c>
      <c r="L553" s="41" t="str">
        <f t="shared" si="26"/>
        <v/>
      </c>
      <c r="N553" s="97"/>
      <c r="O553" s="98"/>
      <c r="P553" s="99"/>
    </row>
    <row r="554" spans="2:16" x14ac:dyDescent="0.25">
      <c r="B554" s="97"/>
      <c r="C554" s="98"/>
      <c r="D554" s="98"/>
      <c r="E554" s="98"/>
      <c r="F554" s="99"/>
      <c r="H554" s="41" t="str">
        <f t="shared" si="24"/>
        <v/>
      </c>
      <c r="J554" s="41" t="str">
        <f t="shared" si="25"/>
        <v/>
      </c>
      <c r="L554" s="41" t="str">
        <f t="shared" si="26"/>
        <v/>
      </c>
      <c r="N554" s="97"/>
      <c r="O554" s="98"/>
      <c r="P554" s="99"/>
    </row>
    <row r="555" spans="2:16" x14ac:dyDescent="0.25">
      <c r="B555" s="97"/>
      <c r="C555" s="98"/>
      <c r="D555" s="98"/>
      <c r="E555" s="98"/>
      <c r="F555" s="99"/>
      <c r="H555" s="41" t="str">
        <f t="shared" si="24"/>
        <v/>
      </c>
      <c r="J555" s="41" t="str">
        <f t="shared" si="25"/>
        <v/>
      </c>
      <c r="L555" s="41" t="str">
        <f t="shared" si="26"/>
        <v/>
      </c>
      <c r="N555" s="97"/>
      <c r="O555" s="98"/>
      <c r="P555" s="99"/>
    </row>
    <row r="556" spans="2:16" x14ac:dyDescent="0.25">
      <c r="B556" s="97"/>
      <c r="C556" s="98"/>
      <c r="D556" s="98"/>
      <c r="E556" s="98"/>
      <c r="F556" s="99"/>
      <c r="H556" s="41" t="str">
        <f t="shared" si="24"/>
        <v/>
      </c>
      <c r="J556" s="41" t="str">
        <f t="shared" si="25"/>
        <v/>
      </c>
      <c r="L556" s="41" t="str">
        <f t="shared" si="26"/>
        <v/>
      </c>
      <c r="N556" s="97"/>
      <c r="O556" s="98"/>
      <c r="P556" s="99"/>
    </row>
    <row r="557" spans="2:16" x14ac:dyDescent="0.25">
      <c r="B557" s="97"/>
      <c r="C557" s="98"/>
      <c r="D557" s="98"/>
      <c r="E557" s="98"/>
      <c r="F557" s="99"/>
      <c r="H557" s="41" t="str">
        <f t="shared" si="24"/>
        <v/>
      </c>
      <c r="J557" s="41" t="str">
        <f t="shared" si="25"/>
        <v/>
      </c>
      <c r="L557" s="41" t="str">
        <f t="shared" si="26"/>
        <v/>
      </c>
      <c r="N557" s="97"/>
      <c r="O557" s="98"/>
      <c r="P557" s="99"/>
    </row>
    <row r="558" spans="2:16" x14ac:dyDescent="0.25">
      <c r="B558" s="97"/>
      <c r="C558" s="98"/>
      <c r="D558" s="98"/>
      <c r="E558" s="98"/>
      <c r="F558" s="99"/>
      <c r="H558" s="41" t="str">
        <f t="shared" si="24"/>
        <v/>
      </c>
      <c r="J558" s="41" t="str">
        <f t="shared" si="25"/>
        <v/>
      </c>
      <c r="L558" s="41" t="str">
        <f t="shared" si="26"/>
        <v/>
      </c>
      <c r="N558" s="97"/>
      <c r="O558" s="98"/>
      <c r="P558" s="99"/>
    </row>
    <row r="559" spans="2:16" x14ac:dyDescent="0.25">
      <c r="B559" s="97"/>
      <c r="C559" s="98"/>
      <c r="D559" s="98"/>
      <c r="E559" s="98"/>
      <c r="F559" s="99"/>
      <c r="H559" s="41" t="str">
        <f t="shared" si="24"/>
        <v/>
      </c>
      <c r="J559" s="41" t="str">
        <f t="shared" si="25"/>
        <v/>
      </c>
      <c r="L559" s="41" t="str">
        <f t="shared" si="26"/>
        <v/>
      </c>
      <c r="N559" s="97"/>
      <c r="O559" s="98"/>
      <c r="P559" s="99"/>
    </row>
    <row r="560" spans="2:16" x14ac:dyDescent="0.25">
      <c r="B560" s="97"/>
      <c r="C560" s="98"/>
      <c r="D560" s="98"/>
      <c r="E560" s="98"/>
      <c r="F560" s="99"/>
      <c r="H560" s="41" t="str">
        <f t="shared" si="24"/>
        <v/>
      </c>
      <c r="J560" s="41" t="str">
        <f t="shared" si="25"/>
        <v/>
      </c>
      <c r="L560" s="41" t="str">
        <f t="shared" si="26"/>
        <v/>
      </c>
      <c r="N560" s="97"/>
      <c r="O560" s="98"/>
      <c r="P560" s="99"/>
    </row>
    <row r="561" spans="2:16" x14ac:dyDescent="0.25">
      <c r="B561" s="97"/>
      <c r="C561" s="98"/>
      <c r="D561" s="98"/>
      <c r="E561" s="98"/>
      <c r="F561" s="99"/>
      <c r="H561" s="41" t="str">
        <f t="shared" si="24"/>
        <v/>
      </c>
      <c r="J561" s="41" t="str">
        <f t="shared" si="25"/>
        <v/>
      </c>
      <c r="L561" s="41" t="str">
        <f t="shared" si="26"/>
        <v/>
      </c>
      <c r="N561" s="97"/>
      <c r="O561" s="98"/>
      <c r="P561" s="99"/>
    </row>
    <row r="562" spans="2:16" x14ac:dyDescent="0.25">
      <c r="B562" s="97"/>
      <c r="C562" s="98"/>
      <c r="D562" s="98"/>
      <c r="E562" s="98"/>
      <c r="F562" s="99"/>
      <c r="H562" s="41" t="str">
        <f t="shared" si="24"/>
        <v/>
      </c>
      <c r="J562" s="41" t="str">
        <f t="shared" si="25"/>
        <v/>
      </c>
      <c r="L562" s="41" t="str">
        <f t="shared" si="26"/>
        <v/>
      </c>
      <c r="N562" s="97"/>
      <c r="O562" s="98"/>
      <c r="P562" s="99"/>
    </row>
    <row r="563" spans="2:16" x14ac:dyDescent="0.25">
      <c r="B563" s="97"/>
      <c r="C563" s="98"/>
      <c r="D563" s="98"/>
      <c r="E563" s="98"/>
      <c r="F563" s="99"/>
      <c r="H563" s="41" t="str">
        <f t="shared" si="24"/>
        <v/>
      </c>
      <c r="J563" s="41" t="str">
        <f t="shared" si="25"/>
        <v/>
      </c>
      <c r="L563" s="41" t="str">
        <f t="shared" si="26"/>
        <v/>
      </c>
      <c r="N563" s="97"/>
      <c r="O563" s="98"/>
      <c r="P563" s="99"/>
    </row>
    <row r="564" spans="2:16" x14ac:dyDescent="0.25">
      <c r="B564" s="97"/>
      <c r="C564" s="98"/>
      <c r="D564" s="98"/>
      <c r="E564" s="98"/>
      <c r="F564" s="99"/>
      <c r="H564" s="41" t="str">
        <f t="shared" si="24"/>
        <v/>
      </c>
      <c r="J564" s="41" t="str">
        <f t="shared" si="25"/>
        <v/>
      </c>
      <c r="L564" s="41" t="str">
        <f t="shared" si="26"/>
        <v/>
      </c>
      <c r="N564" s="97"/>
      <c r="O564" s="98"/>
      <c r="P564" s="99"/>
    </row>
    <row r="565" spans="2:16" x14ac:dyDescent="0.25">
      <c r="B565" s="97"/>
      <c r="C565" s="98"/>
      <c r="D565" s="98"/>
      <c r="E565" s="98"/>
      <c r="F565" s="99"/>
      <c r="H565" s="41" t="str">
        <f t="shared" si="24"/>
        <v/>
      </c>
      <c r="J565" s="41" t="str">
        <f t="shared" si="25"/>
        <v/>
      </c>
      <c r="L565" s="41" t="str">
        <f t="shared" si="26"/>
        <v/>
      </c>
      <c r="N565" s="97"/>
      <c r="O565" s="98"/>
      <c r="P565" s="99"/>
    </row>
    <row r="566" spans="2:16" x14ac:dyDescent="0.25">
      <c r="B566" s="97"/>
      <c r="C566" s="98"/>
      <c r="D566" s="98"/>
      <c r="E566" s="98"/>
      <c r="F566" s="99"/>
      <c r="H566" s="41" t="str">
        <f t="shared" si="24"/>
        <v/>
      </c>
      <c r="J566" s="41" t="str">
        <f t="shared" si="25"/>
        <v/>
      </c>
      <c r="L566" s="41" t="str">
        <f t="shared" si="26"/>
        <v/>
      </c>
      <c r="N566" s="97"/>
      <c r="O566" s="98"/>
      <c r="P566" s="99"/>
    </row>
    <row r="567" spans="2:16" x14ac:dyDescent="0.25">
      <c r="B567" s="97"/>
      <c r="C567" s="98"/>
      <c r="D567" s="98"/>
      <c r="E567" s="98"/>
      <c r="F567" s="99"/>
      <c r="H567" s="41" t="str">
        <f t="shared" si="24"/>
        <v/>
      </c>
      <c r="J567" s="41" t="str">
        <f t="shared" si="25"/>
        <v/>
      </c>
      <c r="L567" s="41" t="str">
        <f t="shared" si="26"/>
        <v/>
      </c>
      <c r="N567" s="97"/>
      <c r="O567" s="98"/>
      <c r="P567" s="99"/>
    </row>
    <row r="568" spans="2:16" x14ac:dyDescent="0.25">
      <c r="B568" s="97"/>
      <c r="C568" s="98"/>
      <c r="D568" s="98"/>
      <c r="E568" s="98"/>
      <c r="F568" s="99"/>
      <c r="H568" s="41" t="str">
        <f t="shared" si="24"/>
        <v/>
      </c>
      <c r="J568" s="41" t="str">
        <f t="shared" si="25"/>
        <v/>
      </c>
      <c r="L568" s="41" t="str">
        <f t="shared" si="26"/>
        <v/>
      </c>
      <c r="N568" s="97"/>
      <c r="O568" s="98"/>
      <c r="P568" s="99"/>
    </row>
    <row r="569" spans="2:16" x14ac:dyDescent="0.25">
      <c r="B569" s="97"/>
      <c r="C569" s="98"/>
      <c r="D569" s="98"/>
      <c r="E569" s="98"/>
      <c r="F569" s="99"/>
      <c r="H569" s="41" t="str">
        <f t="shared" si="24"/>
        <v/>
      </c>
      <c r="J569" s="41" t="str">
        <f t="shared" si="25"/>
        <v/>
      </c>
      <c r="L569" s="41" t="str">
        <f t="shared" si="26"/>
        <v/>
      </c>
      <c r="N569" s="97"/>
      <c r="O569" s="98"/>
      <c r="P569" s="99"/>
    </row>
    <row r="570" spans="2:16" x14ac:dyDescent="0.25">
      <c r="B570" s="97"/>
      <c r="C570" s="98"/>
      <c r="D570" s="98"/>
      <c r="E570" s="98"/>
      <c r="F570" s="99"/>
      <c r="H570" s="41" t="str">
        <f t="shared" si="24"/>
        <v/>
      </c>
      <c r="J570" s="41" t="str">
        <f t="shared" si="25"/>
        <v/>
      </c>
      <c r="L570" s="41" t="str">
        <f t="shared" si="26"/>
        <v/>
      </c>
      <c r="N570" s="97"/>
      <c r="O570" s="98"/>
      <c r="P570" s="99"/>
    </row>
    <row r="571" spans="2:16" x14ac:dyDescent="0.25">
      <c r="B571" s="97"/>
      <c r="C571" s="98"/>
      <c r="D571" s="98"/>
      <c r="E571" s="98"/>
      <c r="F571" s="99"/>
      <c r="H571" s="41" t="str">
        <f t="shared" si="24"/>
        <v/>
      </c>
      <c r="J571" s="41" t="str">
        <f t="shared" si="25"/>
        <v/>
      </c>
      <c r="L571" s="41" t="str">
        <f t="shared" si="26"/>
        <v/>
      </c>
      <c r="N571" s="97"/>
      <c r="O571" s="98"/>
      <c r="P571" s="99"/>
    </row>
    <row r="572" spans="2:16" x14ac:dyDescent="0.25">
      <c r="B572" s="97"/>
      <c r="C572" s="98"/>
      <c r="D572" s="98"/>
      <c r="E572" s="98"/>
      <c r="F572" s="99"/>
      <c r="H572" s="41" t="str">
        <f t="shared" si="24"/>
        <v/>
      </c>
      <c r="J572" s="41" t="str">
        <f t="shared" si="25"/>
        <v/>
      </c>
      <c r="L572" s="41" t="str">
        <f t="shared" si="26"/>
        <v/>
      </c>
      <c r="N572" s="97"/>
      <c r="O572" s="98"/>
      <c r="P572" s="99"/>
    </row>
    <row r="573" spans="2:16" x14ac:dyDescent="0.25">
      <c r="B573" s="97"/>
      <c r="C573" s="98"/>
      <c r="D573" s="98"/>
      <c r="E573" s="98"/>
      <c r="F573" s="99"/>
      <c r="H573" s="41" t="str">
        <f t="shared" si="24"/>
        <v/>
      </c>
      <c r="J573" s="41" t="str">
        <f t="shared" si="25"/>
        <v/>
      </c>
      <c r="L573" s="41" t="str">
        <f t="shared" si="26"/>
        <v/>
      </c>
      <c r="N573" s="97"/>
      <c r="O573" s="98"/>
      <c r="P573" s="99"/>
    </row>
    <row r="574" spans="2:16" x14ac:dyDescent="0.25">
      <c r="B574" s="97"/>
      <c r="C574" s="98"/>
      <c r="D574" s="98"/>
      <c r="E574" s="98"/>
      <c r="F574" s="99"/>
      <c r="H574" s="41" t="str">
        <f t="shared" si="24"/>
        <v/>
      </c>
      <c r="J574" s="41" t="str">
        <f t="shared" si="25"/>
        <v/>
      </c>
      <c r="L574" s="41" t="str">
        <f t="shared" si="26"/>
        <v/>
      </c>
      <c r="N574" s="97"/>
      <c r="O574" s="98"/>
      <c r="P574" s="99"/>
    </row>
    <row r="575" spans="2:16" x14ac:dyDescent="0.25">
      <c r="B575" s="97"/>
      <c r="C575" s="98"/>
      <c r="D575" s="98"/>
      <c r="E575" s="98"/>
      <c r="F575" s="99"/>
      <c r="H575" s="41" t="str">
        <f t="shared" si="24"/>
        <v/>
      </c>
      <c r="J575" s="41" t="str">
        <f t="shared" si="25"/>
        <v/>
      </c>
      <c r="L575" s="41" t="str">
        <f t="shared" si="26"/>
        <v/>
      </c>
      <c r="N575" s="97"/>
      <c r="O575" s="98"/>
      <c r="P575" s="99"/>
    </row>
    <row r="576" spans="2:16" x14ac:dyDescent="0.25">
      <c r="B576" s="97"/>
      <c r="C576" s="98"/>
      <c r="D576" s="98"/>
      <c r="E576" s="98"/>
      <c r="F576" s="99"/>
      <c r="H576" s="41" t="str">
        <f t="shared" si="24"/>
        <v/>
      </c>
      <c r="J576" s="41" t="str">
        <f t="shared" si="25"/>
        <v/>
      </c>
      <c r="L576" s="41" t="str">
        <f t="shared" si="26"/>
        <v/>
      </c>
      <c r="N576" s="97"/>
      <c r="O576" s="98"/>
      <c r="P576" s="99"/>
    </row>
    <row r="577" spans="2:16" x14ac:dyDescent="0.25">
      <c r="B577" s="97"/>
      <c r="C577" s="98"/>
      <c r="D577" s="98"/>
      <c r="E577" s="98"/>
      <c r="F577" s="99"/>
      <c r="H577" s="41" t="str">
        <f t="shared" si="24"/>
        <v/>
      </c>
      <c r="J577" s="41" t="str">
        <f t="shared" si="25"/>
        <v/>
      </c>
      <c r="L577" s="41" t="str">
        <f t="shared" si="26"/>
        <v/>
      </c>
      <c r="N577" s="97"/>
      <c r="O577" s="98"/>
      <c r="P577" s="99"/>
    </row>
    <row r="578" spans="2:16" x14ac:dyDescent="0.25">
      <c r="B578" s="97"/>
      <c r="C578" s="98"/>
      <c r="D578" s="98"/>
      <c r="E578" s="98"/>
      <c r="F578" s="99"/>
      <c r="H578" s="41" t="str">
        <f t="shared" si="24"/>
        <v/>
      </c>
      <c r="J578" s="41" t="str">
        <f t="shared" si="25"/>
        <v/>
      </c>
      <c r="L578" s="41" t="str">
        <f t="shared" si="26"/>
        <v/>
      </c>
      <c r="N578" s="97"/>
      <c r="O578" s="98"/>
      <c r="P578" s="99"/>
    </row>
    <row r="579" spans="2:16" x14ac:dyDescent="0.25">
      <c r="B579" s="97"/>
      <c r="C579" s="98"/>
      <c r="D579" s="98"/>
      <c r="E579" s="98"/>
      <c r="F579" s="99"/>
      <c r="H579" s="41" t="str">
        <f t="shared" si="24"/>
        <v/>
      </c>
      <c r="J579" s="41" t="str">
        <f t="shared" si="25"/>
        <v/>
      </c>
      <c r="L579" s="41" t="str">
        <f t="shared" si="26"/>
        <v/>
      </c>
      <c r="N579" s="97"/>
      <c r="O579" s="98"/>
      <c r="P579" s="99"/>
    </row>
    <row r="580" spans="2:16" x14ac:dyDescent="0.25">
      <c r="B580" s="97"/>
      <c r="C580" s="98"/>
      <c r="D580" s="98"/>
      <c r="E580" s="98"/>
      <c r="F580" s="99"/>
      <c r="H580" s="41" t="str">
        <f t="shared" si="24"/>
        <v/>
      </c>
      <c r="J580" s="41" t="str">
        <f t="shared" si="25"/>
        <v/>
      </c>
      <c r="L580" s="41" t="str">
        <f t="shared" si="26"/>
        <v/>
      </c>
      <c r="N580" s="97"/>
      <c r="O580" s="98"/>
      <c r="P580" s="99"/>
    </row>
    <row r="581" spans="2:16" x14ac:dyDescent="0.25">
      <c r="B581" s="97"/>
      <c r="C581" s="98"/>
      <c r="D581" s="98"/>
      <c r="E581" s="98"/>
      <c r="F581" s="99"/>
      <c r="H581" s="41" t="str">
        <f t="shared" si="24"/>
        <v/>
      </c>
      <c r="J581" s="41" t="str">
        <f t="shared" si="25"/>
        <v/>
      </c>
      <c r="L581" s="41" t="str">
        <f t="shared" si="26"/>
        <v/>
      </c>
      <c r="N581" s="97"/>
      <c r="O581" s="98"/>
      <c r="P581" s="99"/>
    </row>
    <row r="582" spans="2:16" x14ac:dyDescent="0.25">
      <c r="B582" s="97"/>
      <c r="C582" s="98"/>
      <c r="D582" s="98"/>
      <c r="E582" s="98"/>
      <c r="F582" s="99"/>
      <c r="H582" s="41" t="str">
        <f t="shared" si="24"/>
        <v/>
      </c>
      <c r="J582" s="41" t="str">
        <f t="shared" si="25"/>
        <v/>
      </c>
      <c r="L582" s="41" t="str">
        <f t="shared" si="26"/>
        <v/>
      </c>
      <c r="N582" s="97"/>
      <c r="O582" s="98"/>
      <c r="P582" s="99"/>
    </row>
    <row r="583" spans="2:16" x14ac:dyDescent="0.25">
      <c r="B583" s="97"/>
      <c r="C583" s="98"/>
      <c r="D583" s="98"/>
      <c r="E583" s="98"/>
      <c r="F583" s="99"/>
      <c r="H583" s="41" t="str">
        <f t="shared" si="24"/>
        <v/>
      </c>
      <c r="J583" s="41" t="str">
        <f t="shared" si="25"/>
        <v/>
      </c>
      <c r="L583" s="41" t="str">
        <f t="shared" si="26"/>
        <v/>
      </c>
      <c r="N583" s="97"/>
      <c r="O583" s="98"/>
      <c r="P583" s="99"/>
    </row>
    <row r="584" spans="2:16" x14ac:dyDescent="0.25">
      <c r="B584" s="97"/>
      <c r="C584" s="98"/>
      <c r="D584" s="98"/>
      <c r="E584" s="98"/>
      <c r="F584" s="99"/>
      <c r="H584" s="41" t="str">
        <f t="shared" si="24"/>
        <v/>
      </c>
      <c r="J584" s="41" t="str">
        <f t="shared" si="25"/>
        <v/>
      </c>
      <c r="L584" s="41" t="str">
        <f t="shared" si="26"/>
        <v/>
      </c>
      <c r="N584" s="97"/>
      <c r="O584" s="98"/>
      <c r="P584" s="99"/>
    </row>
    <row r="585" spans="2:16" x14ac:dyDescent="0.25">
      <c r="B585" s="97"/>
      <c r="C585" s="98"/>
      <c r="D585" s="98"/>
      <c r="E585" s="98"/>
      <c r="F585" s="99"/>
      <c r="H585" s="41" t="str">
        <f t="shared" si="24"/>
        <v/>
      </c>
      <c r="J585" s="41" t="str">
        <f t="shared" si="25"/>
        <v/>
      </c>
      <c r="L585" s="41" t="str">
        <f t="shared" si="26"/>
        <v/>
      </c>
      <c r="N585" s="97"/>
      <c r="O585" s="98"/>
      <c r="P585" s="99"/>
    </row>
    <row r="586" spans="2:16" x14ac:dyDescent="0.25">
      <c r="B586" s="97"/>
      <c r="C586" s="98"/>
      <c r="D586" s="98"/>
      <c r="E586" s="98"/>
      <c r="F586" s="99"/>
      <c r="H586" s="41" t="str">
        <f t="shared" si="24"/>
        <v/>
      </c>
      <c r="J586" s="41" t="str">
        <f t="shared" si="25"/>
        <v/>
      </c>
      <c r="L586" s="41" t="str">
        <f t="shared" si="26"/>
        <v/>
      </c>
      <c r="N586" s="97"/>
      <c r="O586" s="98"/>
      <c r="P586" s="99"/>
    </row>
    <row r="587" spans="2:16" x14ac:dyDescent="0.25">
      <c r="B587" s="97"/>
      <c r="C587" s="98"/>
      <c r="D587" s="98"/>
      <c r="E587" s="98"/>
      <c r="F587" s="99"/>
      <c r="H587" s="41" t="str">
        <f t="shared" ref="H587:H650" si="27">IF(C587="","",C587) &amp; IF(D587="",""," – " &amp; D587) &amp; IF(E587="",""," – " &amp; E587) &amp; IF(F587="",""," – " &amp; F587)</f>
        <v/>
      </c>
      <c r="J587" s="41" t="str">
        <f t="shared" ref="J587:J650" si="28">IF(C587="","",C587) &amp; IF(D587="",""," – " &amp; D587) &amp; IF(E587="",""," – " &amp; E587)</f>
        <v/>
      </c>
      <c r="L587" s="41" t="str">
        <f t="shared" ref="L587:L650" si="29">IF(C587="","",C587) &amp; IF(D587="",""," – " &amp; D587)</f>
        <v/>
      </c>
      <c r="N587" s="97"/>
      <c r="O587" s="98"/>
      <c r="P587" s="99"/>
    </row>
    <row r="588" spans="2:16" x14ac:dyDescent="0.25">
      <c r="B588" s="97"/>
      <c r="C588" s="98"/>
      <c r="D588" s="98"/>
      <c r="E588" s="98"/>
      <c r="F588" s="99"/>
      <c r="H588" s="41" t="str">
        <f t="shared" si="27"/>
        <v/>
      </c>
      <c r="J588" s="41" t="str">
        <f t="shared" si="28"/>
        <v/>
      </c>
      <c r="L588" s="41" t="str">
        <f t="shared" si="29"/>
        <v/>
      </c>
      <c r="N588" s="97"/>
      <c r="O588" s="98"/>
      <c r="P588" s="99"/>
    </row>
    <row r="589" spans="2:16" x14ac:dyDescent="0.25">
      <c r="B589" s="97"/>
      <c r="C589" s="98"/>
      <c r="D589" s="98"/>
      <c r="E589" s="98"/>
      <c r="F589" s="99"/>
      <c r="H589" s="41" t="str">
        <f t="shared" si="27"/>
        <v/>
      </c>
      <c r="J589" s="41" t="str">
        <f t="shared" si="28"/>
        <v/>
      </c>
      <c r="L589" s="41" t="str">
        <f t="shared" si="29"/>
        <v/>
      </c>
      <c r="N589" s="97"/>
      <c r="O589" s="98"/>
      <c r="P589" s="99"/>
    </row>
    <row r="590" spans="2:16" x14ac:dyDescent="0.25">
      <c r="B590" s="97"/>
      <c r="C590" s="98"/>
      <c r="D590" s="98"/>
      <c r="E590" s="98"/>
      <c r="F590" s="99"/>
      <c r="H590" s="41" t="str">
        <f t="shared" si="27"/>
        <v/>
      </c>
      <c r="J590" s="41" t="str">
        <f t="shared" si="28"/>
        <v/>
      </c>
      <c r="L590" s="41" t="str">
        <f t="shared" si="29"/>
        <v/>
      </c>
      <c r="N590" s="97"/>
      <c r="O590" s="98"/>
      <c r="P590" s="99"/>
    </row>
    <row r="591" spans="2:16" x14ac:dyDescent="0.25">
      <c r="B591" s="97"/>
      <c r="C591" s="98"/>
      <c r="D591" s="98"/>
      <c r="E591" s="98"/>
      <c r="F591" s="99"/>
      <c r="H591" s="41" t="str">
        <f t="shared" si="27"/>
        <v/>
      </c>
      <c r="J591" s="41" t="str">
        <f t="shared" si="28"/>
        <v/>
      </c>
      <c r="L591" s="41" t="str">
        <f t="shared" si="29"/>
        <v/>
      </c>
      <c r="N591" s="97"/>
      <c r="O591" s="98"/>
      <c r="P591" s="99"/>
    </row>
    <row r="592" spans="2:16" x14ac:dyDescent="0.25">
      <c r="B592" s="97"/>
      <c r="C592" s="98"/>
      <c r="D592" s="98"/>
      <c r="E592" s="98"/>
      <c r="F592" s="99"/>
      <c r="H592" s="41" t="str">
        <f t="shared" si="27"/>
        <v/>
      </c>
      <c r="J592" s="41" t="str">
        <f t="shared" si="28"/>
        <v/>
      </c>
      <c r="L592" s="41" t="str">
        <f t="shared" si="29"/>
        <v/>
      </c>
      <c r="N592" s="97"/>
      <c r="O592" s="98"/>
      <c r="P592" s="99"/>
    </row>
    <row r="593" spans="2:16" x14ac:dyDescent="0.25">
      <c r="B593" s="97"/>
      <c r="C593" s="98"/>
      <c r="D593" s="98"/>
      <c r="E593" s="98"/>
      <c r="F593" s="99"/>
      <c r="H593" s="41" t="str">
        <f t="shared" si="27"/>
        <v/>
      </c>
      <c r="J593" s="41" t="str">
        <f t="shared" si="28"/>
        <v/>
      </c>
      <c r="L593" s="41" t="str">
        <f t="shared" si="29"/>
        <v/>
      </c>
      <c r="N593" s="97"/>
      <c r="O593" s="98"/>
      <c r="P593" s="99"/>
    </row>
    <row r="594" spans="2:16" x14ac:dyDescent="0.25">
      <c r="B594" s="97"/>
      <c r="C594" s="98"/>
      <c r="D594" s="98"/>
      <c r="E594" s="98"/>
      <c r="F594" s="99"/>
      <c r="H594" s="41" t="str">
        <f t="shared" si="27"/>
        <v/>
      </c>
      <c r="J594" s="41" t="str">
        <f t="shared" si="28"/>
        <v/>
      </c>
      <c r="L594" s="41" t="str">
        <f t="shared" si="29"/>
        <v/>
      </c>
      <c r="N594" s="97"/>
      <c r="O594" s="98"/>
      <c r="P594" s="99"/>
    </row>
    <row r="595" spans="2:16" x14ac:dyDescent="0.25">
      <c r="B595" s="97"/>
      <c r="C595" s="98"/>
      <c r="D595" s="98"/>
      <c r="E595" s="98"/>
      <c r="F595" s="99"/>
      <c r="H595" s="41" t="str">
        <f t="shared" si="27"/>
        <v/>
      </c>
      <c r="J595" s="41" t="str">
        <f t="shared" si="28"/>
        <v/>
      </c>
      <c r="L595" s="41" t="str">
        <f t="shared" si="29"/>
        <v/>
      </c>
      <c r="N595" s="97"/>
      <c r="O595" s="98"/>
      <c r="P595" s="99"/>
    </row>
    <row r="596" spans="2:16" x14ac:dyDescent="0.25">
      <c r="B596" s="97"/>
      <c r="C596" s="98"/>
      <c r="D596" s="98"/>
      <c r="E596" s="98"/>
      <c r="F596" s="99"/>
      <c r="H596" s="41" t="str">
        <f t="shared" si="27"/>
        <v/>
      </c>
      <c r="J596" s="41" t="str">
        <f t="shared" si="28"/>
        <v/>
      </c>
      <c r="L596" s="41" t="str">
        <f t="shared" si="29"/>
        <v/>
      </c>
      <c r="N596" s="97"/>
      <c r="O596" s="98"/>
      <c r="P596" s="99"/>
    </row>
    <row r="597" spans="2:16" x14ac:dyDescent="0.25">
      <c r="B597" s="97"/>
      <c r="C597" s="98"/>
      <c r="D597" s="98"/>
      <c r="E597" s="98"/>
      <c r="F597" s="99"/>
      <c r="H597" s="41" t="str">
        <f t="shared" si="27"/>
        <v/>
      </c>
      <c r="J597" s="41" t="str">
        <f t="shared" si="28"/>
        <v/>
      </c>
      <c r="L597" s="41" t="str">
        <f t="shared" si="29"/>
        <v/>
      </c>
      <c r="N597" s="97"/>
      <c r="O597" s="98"/>
      <c r="P597" s="99"/>
    </row>
    <row r="598" spans="2:16" x14ac:dyDescent="0.25">
      <c r="B598" s="97"/>
      <c r="C598" s="98"/>
      <c r="D598" s="98"/>
      <c r="E598" s="98"/>
      <c r="F598" s="99"/>
      <c r="H598" s="41" t="str">
        <f t="shared" si="27"/>
        <v/>
      </c>
      <c r="J598" s="41" t="str">
        <f t="shared" si="28"/>
        <v/>
      </c>
      <c r="L598" s="41" t="str">
        <f t="shared" si="29"/>
        <v/>
      </c>
      <c r="N598" s="97"/>
      <c r="O598" s="98"/>
      <c r="P598" s="99"/>
    </row>
    <row r="599" spans="2:16" x14ac:dyDescent="0.25">
      <c r="B599" s="97"/>
      <c r="C599" s="98"/>
      <c r="D599" s="98"/>
      <c r="E599" s="98"/>
      <c r="F599" s="99"/>
      <c r="H599" s="41" t="str">
        <f t="shared" si="27"/>
        <v/>
      </c>
      <c r="J599" s="41" t="str">
        <f t="shared" si="28"/>
        <v/>
      </c>
      <c r="L599" s="41" t="str">
        <f t="shared" si="29"/>
        <v/>
      </c>
      <c r="N599" s="97"/>
      <c r="O599" s="98"/>
      <c r="P599" s="99"/>
    </row>
    <row r="600" spans="2:16" x14ac:dyDescent="0.25">
      <c r="B600" s="97"/>
      <c r="C600" s="98"/>
      <c r="D600" s="98"/>
      <c r="E600" s="98"/>
      <c r="F600" s="99"/>
      <c r="H600" s="41" t="str">
        <f t="shared" si="27"/>
        <v/>
      </c>
      <c r="J600" s="41" t="str">
        <f t="shared" si="28"/>
        <v/>
      </c>
      <c r="L600" s="41" t="str">
        <f t="shared" si="29"/>
        <v/>
      </c>
      <c r="N600" s="97"/>
      <c r="O600" s="98"/>
      <c r="P600" s="99"/>
    </row>
    <row r="601" spans="2:16" x14ac:dyDescent="0.25">
      <c r="B601" s="97"/>
      <c r="C601" s="98"/>
      <c r="D601" s="98"/>
      <c r="E601" s="98"/>
      <c r="F601" s="99"/>
      <c r="H601" s="41" t="str">
        <f t="shared" si="27"/>
        <v/>
      </c>
      <c r="J601" s="41" t="str">
        <f t="shared" si="28"/>
        <v/>
      </c>
      <c r="L601" s="41" t="str">
        <f t="shared" si="29"/>
        <v/>
      </c>
      <c r="N601" s="97"/>
      <c r="O601" s="98"/>
      <c r="P601" s="99"/>
    </row>
    <row r="602" spans="2:16" x14ac:dyDescent="0.25">
      <c r="B602" s="97"/>
      <c r="C602" s="98"/>
      <c r="D602" s="98"/>
      <c r="E602" s="98"/>
      <c r="F602" s="99"/>
      <c r="H602" s="41" t="str">
        <f t="shared" si="27"/>
        <v/>
      </c>
      <c r="J602" s="41" t="str">
        <f t="shared" si="28"/>
        <v/>
      </c>
      <c r="L602" s="41" t="str">
        <f t="shared" si="29"/>
        <v/>
      </c>
      <c r="N602" s="97"/>
      <c r="O602" s="98"/>
      <c r="P602" s="99"/>
    </row>
    <row r="603" spans="2:16" x14ac:dyDescent="0.25">
      <c r="B603" s="97"/>
      <c r="C603" s="98"/>
      <c r="D603" s="98"/>
      <c r="E603" s="98"/>
      <c r="F603" s="99"/>
      <c r="H603" s="41" t="str">
        <f t="shared" si="27"/>
        <v/>
      </c>
      <c r="J603" s="41" t="str">
        <f t="shared" si="28"/>
        <v/>
      </c>
      <c r="L603" s="41" t="str">
        <f t="shared" si="29"/>
        <v/>
      </c>
      <c r="N603" s="97"/>
      <c r="O603" s="98"/>
      <c r="P603" s="99"/>
    </row>
    <row r="604" spans="2:16" x14ac:dyDescent="0.25">
      <c r="B604" s="97"/>
      <c r="C604" s="98"/>
      <c r="D604" s="98"/>
      <c r="E604" s="98"/>
      <c r="F604" s="99"/>
      <c r="H604" s="41" t="str">
        <f t="shared" si="27"/>
        <v/>
      </c>
      <c r="J604" s="41" t="str">
        <f t="shared" si="28"/>
        <v/>
      </c>
      <c r="L604" s="41" t="str">
        <f t="shared" si="29"/>
        <v/>
      </c>
      <c r="N604" s="97"/>
      <c r="O604" s="98"/>
      <c r="P604" s="99"/>
    </row>
    <row r="605" spans="2:16" x14ac:dyDescent="0.25">
      <c r="B605" s="97"/>
      <c r="C605" s="98"/>
      <c r="D605" s="98"/>
      <c r="E605" s="98"/>
      <c r="F605" s="99"/>
      <c r="H605" s="41" t="str">
        <f t="shared" si="27"/>
        <v/>
      </c>
      <c r="J605" s="41" t="str">
        <f t="shared" si="28"/>
        <v/>
      </c>
      <c r="L605" s="41" t="str">
        <f t="shared" si="29"/>
        <v/>
      </c>
      <c r="N605" s="97"/>
      <c r="O605" s="98"/>
      <c r="P605" s="99"/>
    </row>
    <row r="606" spans="2:16" x14ac:dyDescent="0.25">
      <c r="B606" s="97"/>
      <c r="C606" s="98"/>
      <c r="D606" s="98"/>
      <c r="E606" s="98"/>
      <c r="F606" s="99"/>
      <c r="H606" s="41" t="str">
        <f t="shared" si="27"/>
        <v/>
      </c>
      <c r="J606" s="41" t="str">
        <f t="shared" si="28"/>
        <v/>
      </c>
      <c r="L606" s="41" t="str">
        <f t="shared" si="29"/>
        <v/>
      </c>
      <c r="N606" s="97"/>
      <c r="O606" s="98"/>
      <c r="P606" s="99"/>
    </row>
    <row r="607" spans="2:16" x14ac:dyDescent="0.25">
      <c r="B607" s="97"/>
      <c r="C607" s="98"/>
      <c r="D607" s="98"/>
      <c r="E607" s="98"/>
      <c r="F607" s="99"/>
      <c r="H607" s="41" t="str">
        <f t="shared" si="27"/>
        <v/>
      </c>
      <c r="J607" s="41" t="str">
        <f t="shared" si="28"/>
        <v/>
      </c>
      <c r="L607" s="41" t="str">
        <f t="shared" si="29"/>
        <v/>
      </c>
      <c r="N607" s="97"/>
      <c r="O607" s="98"/>
      <c r="P607" s="99"/>
    </row>
    <row r="608" spans="2:16" x14ac:dyDescent="0.25">
      <c r="B608" s="97"/>
      <c r="C608" s="98"/>
      <c r="D608" s="98"/>
      <c r="E608" s="98"/>
      <c r="F608" s="99"/>
      <c r="H608" s="41" t="str">
        <f t="shared" si="27"/>
        <v/>
      </c>
      <c r="J608" s="41" t="str">
        <f t="shared" si="28"/>
        <v/>
      </c>
      <c r="L608" s="41" t="str">
        <f t="shared" si="29"/>
        <v/>
      </c>
      <c r="N608" s="97"/>
      <c r="O608" s="98"/>
      <c r="P608" s="99"/>
    </row>
    <row r="609" spans="2:16" x14ac:dyDescent="0.25">
      <c r="B609" s="97"/>
      <c r="C609" s="98"/>
      <c r="D609" s="98"/>
      <c r="E609" s="98"/>
      <c r="F609" s="99"/>
      <c r="H609" s="41" t="str">
        <f t="shared" si="27"/>
        <v/>
      </c>
      <c r="J609" s="41" t="str">
        <f t="shared" si="28"/>
        <v/>
      </c>
      <c r="L609" s="41" t="str">
        <f t="shared" si="29"/>
        <v/>
      </c>
      <c r="N609" s="97"/>
      <c r="O609" s="98"/>
      <c r="P609" s="99"/>
    </row>
    <row r="610" spans="2:16" x14ac:dyDescent="0.25">
      <c r="B610" s="97"/>
      <c r="C610" s="98"/>
      <c r="D610" s="98"/>
      <c r="E610" s="98"/>
      <c r="F610" s="99"/>
      <c r="H610" s="41" t="str">
        <f t="shared" si="27"/>
        <v/>
      </c>
      <c r="J610" s="41" t="str">
        <f t="shared" si="28"/>
        <v/>
      </c>
      <c r="L610" s="41" t="str">
        <f t="shared" si="29"/>
        <v/>
      </c>
      <c r="N610" s="97"/>
      <c r="O610" s="98"/>
      <c r="P610" s="99"/>
    </row>
    <row r="611" spans="2:16" x14ac:dyDescent="0.25">
      <c r="B611" s="97"/>
      <c r="C611" s="98"/>
      <c r="D611" s="98"/>
      <c r="E611" s="98"/>
      <c r="F611" s="99"/>
      <c r="H611" s="41" t="str">
        <f t="shared" si="27"/>
        <v/>
      </c>
      <c r="J611" s="41" t="str">
        <f t="shared" si="28"/>
        <v/>
      </c>
      <c r="L611" s="41" t="str">
        <f t="shared" si="29"/>
        <v/>
      </c>
      <c r="N611" s="97"/>
      <c r="O611" s="98"/>
      <c r="P611" s="99"/>
    </row>
    <row r="612" spans="2:16" x14ac:dyDescent="0.25">
      <c r="B612" s="97"/>
      <c r="C612" s="98"/>
      <c r="D612" s="98"/>
      <c r="E612" s="98"/>
      <c r="F612" s="99"/>
      <c r="H612" s="41" t="str">
        <f t="shared" si="27"/>
        <v/>
      </c>
      <c r="J612" s="41" t="str">
        <f t="shared" si="28"/>
        <v/>
      </c>
      <c r="L612" s="41" t="str">
        <f t="shared" si="29"/>
        <v/>
      </c>
      <c r="N612" s="97"/>
      <c r="O612" s="98"/>
      <c r="P612" s="99"/>
    </row>
    <row r="613" spans="2:16" x14ac:dyDescent="0.25">
      <c r="B613" s="97"/>
      <c r="C613" s="98"/>
      <c r="D613" s="98"/>
      <c r="E613" s="98"/>
      <c r="F613" s="99"/>
      <c r="H613" s="41" t="str">
        <f t="shared" si="27"/>
        <v/>
      </c>
      <c r="J613" s="41" t="str">
        <f t="shared" si="28"/>
        <v/>
      </c>
      <c r="L613" s="41" t="str">
        <f t="shared" si="29"/>
        <v/>
      </c>
      <c r="N613" s="97"/>
      <c r="O613" s="98"/>
      <c r="P613" s="99"/>
    </row>
    <row r="614" spans="2:16" x14ac:dyDescent="0.25">
      <c r="B614" s="97"/>
      <c r="C614" s="98"/>
      <c r="D614" s="98"/>
      <c r="E614" s="98"/>
      <c r="F614" s="99"/>
      <c r="H614" s="41" t="str">
        <f t="shared" si="27"/>
        <v/>
      </c>
      <c r="J614" s="41" t="str">
        <f t="shared" si="28"/>
        <v/>
      </c>
      <c r="L614" s="41" t="str">
        <f t="shared" si="29"/>
        <v/>
      </c>
      <c r="N614" s="97"/>
      <c r="O614" s="98"/>
      <c r="P614" s="99"/>
    </row>
    <row r="615" spans="2:16" x14ac:dyDescent="0.25">
      <c r="B615" s="97"/>
      <c r="C615" s="98"/>
      <c r="D615" s="98"/>
      <c r="E615" s="98"/>
      <c r="F615" s="99"/>
      <c r="H615" s="41" t="str">
        <f t="shared" si="27"/>
        <v/>
      </c>
      <c r="J615" s="41" t="str">
        <f t="shared" si="28"/>
        <v/>
      </c>
      <c r="L615" s="41" t="str">
        <f t="shared" si="29"/>
        <v/>
      </c>
      <c r="N615" s="97"/>
      <c r="O615" s="98"/>
      <c r="P615" s="99"/>
    </row>
    <row r="616" spans="2:16" x14ac:dyDescent="0.25">
      <c r="B616" s="97"/>
      <c r="C616" s="98"/>
      <c r="D616" s="98"/>
      <c r="E616" s="98"/>
      <c r="F616" s="99"/>
      <c r="H616" s="41" t="str">
        <f t="shared" si="27"/>
        <v/>
      </c>
      <c r="J616" s="41" t="str">
        <f t="shared" si="28"/>
        <v/>
      </c>
      <c r="L616" s="41" t="str">
        <f t="shared" si="29"/>
        <v/>
      </c>
      <c r="N616" s="97"/>
      <c r="O616" s="98"/>
      <c r="P616" s="99"/>
    </row>
    <row r="617" spans="2:16" x14ac:dyDescent="0.25">
      <c r="B617" s="97"/>
      <c r="C617" s="98"/>
      <c r="D617" s="98"/>
      <c r="E617" s="98"/>
      <c r="F617" s="99"/>
      <c r="H617" s="41" t="str">
        <f t="shared" si="27"/>
        <v/>
      </c>
      <c r="J617" s="41" t="str">
        <f t="shared" si="28"/>
        <v/>
      </c>
      <c r="L617" s="41" t="str">
        <f t="shared" si="29"/>
        <v/>
      </c>
      <c r="N617" s="97"/>
      <c r="O617" s="98"/>
      <c r="P617" s="99"/>
    </row>
    <row r="618" spans="2:16" x14ac:dyDescent="0.25">
      <c r="B618" s="97"/>
      <c r="C618" s="98"/>
      <c r="D618" s="98"/>
      <c r="E618" s="98"/>
      <c r="F618" s="99"/>
      <c r="H618" s="41" t="str">
        <f t="shared" si="27"/>
        <v/>
      </c>
      <c r="J618" s="41" t="str">
        <f t="shared" si="28"/>
        <v/>
      </c>
      <c r="L618" s="41" t="str">
        <f t="shared" si="29"/>
        <v/>
      </c>
      <c r="N618" s="97"/>
      <c r="O618" s="103"/>
      <c r="P618" s="99"/>
    </row>
    <row r="619" spans="2:16" x14ac:dyDescent="0.25">
      <c r="B619" s="97"/>
      <c r="C619" s="98"/>
      <c r="D619" s="98"/>
      <c r="E619" s="98"/>
      <c r="F619" s="99"/>
      <c r="H619" s="41" t="str">
        <f t="shared" si="27"/>
        <v/>
      </c>
      <c r="J619" s="41" t="str">
        <f t="shared" si="28"/>
        <v/>
      </c>
      <c r="L619" s="41" t="str">
        <f t="shared" si="29"/>
        <v/>
      </c>
      <c r="N619" s="97"/>
      <c r="O619" s="98"/>
      <c r="P619" s="99"/>
    </row>
    <row r="620" spans="2:16" x14ac:dyDescent="0.25">
      <c r="B620" s="97"/>
      <c r="C620" s="98"/>
      <c r="D620" s="98"/>
      <c r="E620" s="98"/>
      <c r="F620" s="99"/>
      <c r="H620" s="41" t="str">
        <f t="shared" si="27"/>
        <v/>
      </c>
      <c r="J620" s="41" t="str">
        <f t="shared" si="28"/>
        <v/>
      </c>
      <c r="L620" s="41" t="str">
        <f t="shared" si="29"/>
        <v/>
      </c>
      <c r="N620" s="97"/>
      <c r="O620" s="98"/>
      <c r="P620" s="99"/>
    </row>
    <row r="621" spans="2:16" x14ac:dyDescent="0.25">
      <c r="B621" s="97"/>
      <c r="C621" s="98"/>
      <c r="D621" s="98"/>
      <c r="E621" s="98"/>
      <c r="F621" s="99"/>
      <c r="H621" s="41" t="str">
        <f t="shared" si="27"/>
        <v/>
      </c>
      <c r="J621" s="41" t="str">
        <f t="shared" si="28"/>
        <v/>
      </c>
      <c r="L621" s="41" t="str">
        <f t="shared" si="29"/>
        <v/>
      </c>
      <c r="N621" s="97"/>
      <c r="O621" s="98"/>
      <c r="P621" s="99"/>
    </row>
    <row r="622" spans="2:16" x14ac:dyDescent="0.25">
      <c r="B622" s="97"/>
      <c r="C622" s="98"/>
      <c r="D622" s="98"/>
      <c r="E622" s="98"/>
      <c r="F622" s="99"/>
      <c r="H622" s="41" t="str">
        <f t="shared" si="27"/>
        <v/>
      </c>
      <c r="J622" s="41" t="str">
        <f t="shared" si="28"/>
        <v/>
      </c>
      <c r="L622" s="41" t="str">
        <f t="shared" si="29"/>
        <v/>
      </c>
      <c r="N622" s="97"/>
      <c r="O622" s="98"/>
      <c r="P622" s="99"/>
    </row>
    <row r="623" spans="2:16" x14ac:dyDescent="0.25">
      <c r="B623" s="97"/>
      <c r="C623" s="98"/>
      <c r="D623" s="98"/>
      <c r="E623" s="98"/>
      <c r="F623" s="99"/>
      <c r="H623" s="41" t="str">
        <f t="shared" si="27"/>
        <v/>
      </c>
      <c r="J623" s="41" t="str">
        <f t="shared" si="28"/>
        <v/>
      </c>
      <c r="L623" s="41" t="str">
        <f t="shared" si="29"/>
        <v/>
      </c>
      <c r="N623" s="97"/>
      <c r="O623" s="98"/>
      <c r="P623" s="99"/>
    </row>
    <row r="624" spans="2:16" x14ac:dyDescent="0.25">
      <c r="B624" s="97"/>
      <c r="C624" s="98"/>
      <c r="D624" s="98"/>
      <c r="E624" s="98"/>
      <c r="F624" s="99"/>
      <c r="H624" s="41" t="str">
        <f t="shared" si="27"/>
        <v/>
      </c>
      <c r="J624" s="41" t="str">
        <f t="shared" si="28"/>
        <v/>
      </c>
      <c r="L624" s="41" t="str">
        <f t="shared" si="29"/>
        <v/>
      </c>
      <c r="N624" s="97"/>
      <c r="O624" s="98"/>
      <c r="P624" s="99"/>
    </row>
    <row r="625" spans="2:16" x14ac:dyDescent="0.25">
      <c r="B625" s="97"/>
      <c r="C625" s="98"/>
      <c r="D625" s="98"/>
      <c r="E625" s="98"/>
      <c r="F625" s="99"/>
      <c r="H625" s="41" t="str">
        <f t="shared" si="27"/>
        <v/>
      </c>
      <c r="J625" s="41" t="str">
        <f t="shared" si="28"/>
        <v/>
      </c>
      <c r="L625" s="41" t="str">
        <f t="shared" si="29"/>
        <v/>
      </c>
      <c r="N625" s="97"/>
      <c r="O625" s="98"/>
      <c r="P625" s="99"/>
    </row>
    <row r="626" spans="2:16" x14ac:dyDescent="0.25">
      <c r="B626" s="97"/>
      <c r="C626" s="98"/>
      <c r="D626" s="98"/>
      <c r="E626" s="98"/>
      <c r="F626" s="99"/>
      <c r="H626" s="41" t="str">
        <f t="shared" si="27"/>
        <v/>
      </c>
      <c r="J626" s="41" t="str">
        <f t="shared" si="28"/>
        <v/>
      </c>
      <c r="L626" s="41" t="str">
        <f t="shared" si="29"/>
        <v/>
      </c>
      <c r="N626" s="97"/>
      <c r="O626" s="98"/>
      <c r="P626" s="99"/>
    </row>
    <row r="627" spans="2:16" x14ac:dyDescent="0.25">
      <c r="B627" s="97"/>
      <c r="C627" s="98"/>
      <c r="D627" s="98"/>
      <c r="E627" s="98"/>
      <c r="F627" s="99"/>
      <c r="H627" s="41" t="str">
        <f t="shared" si="27"/>
        <v/>
      </c>
      <c r="J627" s="41" t="str">
        <f t="shared" si="28"/>
        <v/>
      </c>
      <c r="L627" s="41" t="str">
        <f t="shared" si="29"/>
        <v/>
      </c>
      <c r="N627" s="97"/>
      <c r="O627" s="98"/>
      <c r="P627" s="99"/>
    </row>
    <row r="628" spans="2:16" x14ac:dyDescent="0.25">
      <c r="B628" s="97"/>
      <c r="C628" s="98"/>
      <c r="D628" s="98"/>
      <c r="E628" s="98"/>
      <c r="F628" s="99"/>
      <c r="H628" s="41" t="str">
        <f t="shared" si="27"/>
        <v/>
      </c>
      <c r="J628" s="41" t="str">
        <f t="shared" si="28"/>
        <v/>
      </c>
      <c r="L628" s="41" t="str">
        <f t="shared" si="29"/>
        <v/>
      </c>
      <c r="N628" s="97"/>
      <c r="O628" s="98"/>
      <c r="P628" s="99"/>
    </row>
    <row r="629" spans="2:16" x14ac:dyDescent="0.25">
      <c r="B629" s="97"/>
      <c r="C629" s="98"/>
      <c r="D629" s="98"/>
      <c r="E629" s="98"/>
      <c r="F629" s="99"/>
      <c r="H629" s="41" t="str">
        <f t="shared" si="27"/>
        <v/>
      </c>
      <c r="J629" s="41" t="str">
        <f t="shared" si="28"/>
        <v/>
      </c>
      <c r="L629" s="41" t="str">
        <f t="shared" si="29"/>
        <v/>
      </c>
      <c r="N629" s="97"/>
      <c r="O629" s="98"/>
      <c r="P629" s="99"/>
    </row>
    <row r="630" spans="2:16" x14ac:dyDescent="0.25">
      <c r="B630" s="97"/>
      <c r="C630" s="98"/>
      <c r="D630" s="98"/>
      <c r="E630" s="98"/>
      <c r="F630" s="99"/>
      <c r="H630" s="41" t="str">
        <f t="shared" si="27"/>
        <v/>
      </c>
      <c r="J630" s="41" t="str">
        <f t="shared" si="28"/>
        <v/>
      </c>
      <c r="L630" s="41" t="str">
        <f t="shared" si="29"/>
        <v/>
      </c>
      <c r="N630" s="97"/>
      <c r="O630" s="98"/>
      <c r="P630" s="99"/>
    </row>
    <row r="631" spans="2:16" x14ac:dyDescent="0.25">
      <c r="B631" s="97"/>
      <c r="C631" s="98"/>
      <c r="D631" s="98"/>
      <c r="E631" s="98"/>
      <c r="F631" s="99"/>
      <c r="H631" s="41" t="str">
        <f t="shared" si="27"/>
        <v/>
      </c>
      <c r="J631" s="41" t="str">
        <f t="shared" si="28"/>
        <v/>
      </c>
      <c r="L631" s="41" t="str">
        <f t="shared" si="29"/>
        <v/>
      </c>
      <c r="N631" s="97"/>
      <c r="O631" s="98"/>
      <c r="P631" s="99"/>
    </row>
    <row r="632" spans="2:16" x14ac:dyDescent="0.25">
      <c r="B632" s="97"/>
      <c r="C632" s="98"/>
      <c r="D632" s="98"/>
      <c r="E632" s="98"/>
      <c r="F632" s="99"/>
      <c r="H632" s="41" t="str">
        <f t="shared" si="27"/>
        <v/>
      </c>
      <c r="J632" s="41" t="str">
        <f t="shared" si="28"/>
        <v/>
      </c>
      <c r="L632" s="41" t="str">
        <f t="shared" si="29"/>
        <v/>
      </c>
      <c r="N632" s="97"/>
      <c r="O632" s="98"/>
      <c r="P632" s="99"/>
    </row>
    <row r="633" spans="2:16" x14ac:dyDescent="0.25">
      <c r="B633" s="97"/>
      <c r="C633" s="98"/>
      <c r="D633" s="98"/>
      <c r="E633" s="98"/>
      <c r="F633" s="99"/>
      <c r="H633" s="41" t="str">
        <f t="shared" si="27"/>
        <v/>
      </c>
      <c r="J633" s="41" t="str">
        <f t="shared" si="28"/>
        <v/>
      </c>
      <c r="L633" s="41" t="str">
        <f t="shared" si="29"/>
        <v/>
      </c>
      <c r="N633" s="97"/>
      <c r="O633" s="98"/>
      <c r="P633" s="99"/>
    </row>
    <row r="634" spans="2:16" x14ac:dyDescent="0.25">
      <c r="B634" s="97"/>
      <c r="C634" s="98"/>
      <c r="D634" s="98"/>
      <c r="E634" s="98"/>
      <c r="F634" s="99"/>
      <c r="H634" s="41" t="str">
        <f t="shared" si="27"/>
        <v/>
      </c>
      <c r="J634" s="41" t="str">
        <f t="shared" si="28"/>
        <v/>
      </c>
      <c r="L634" s="41" t="str">
        <f t="shared" si="29"/>
        <v/>
      </c>
      <c r="N634" s="97"/>
      <c r="O634" s="98"/>
      <c r="P634" s="99"/>
    </row>
    <row r="635" spans="2:16" x14ac:dyDescent="0.25">
      <c r="B635" s="97"/>
      <c r="C635" s="98"/>
      <c r="D635" s="98"/>
      <c r="E635" s="98"/>
      <c r="F635" s="99"/>
      <c r="H635" s="41" t="str">
        <f t="shared" si="27"/>
        <v/>
      </c>
      <c r="J635" s="41" t="str">
        <f t="shared" si="28"/>
        <v/>
      </c>
      <c r="L635" s="41" t="str">
        <f t="shared" si="29"/>
        <v/>
      </c>
      <c r="N635" s="97"/>
      <c r="O635" s="98"/>
      <c r="P635" s="99"/>
    </row>
    <row r="636" spans="2:16" x14ac:dyDescent="0.25">
      <c r="B636" s="97"/>
      <c r="C636" s="98"/>
      <c r="D636" s="98"/>
      <c r="E636" s="98"/>
      <c r="F636" s="99"/>
      <c r="H636" s="41" t="str">
        <f t="shared" si="27"/>
        <v/>
      </c>
      <c r="J636" s="41" t="str">
        <f t="shared" si="28"/>
        <v/>
      </c>
      <c r="L636" s="41" t="str">
        <f t="shared" si="29"/>
        <v/>
      </c>
      <c r="N636" s="97"/>
      <c r="O636" s="98"/>
      <c r="P636" s="99"/>
    </row>
    <row r="637" spans="2:16" x14ac:dyDescent="0.25">
      <c r="B637" s="97"/>
      <c r="C637" s="98"/>
      <c r="D637" s="98"/>
      <c r="E637" s="98"/>
      <c r="F637" s="99"/>
      <c r="H637" s="41" t="str">
        <f t="shared" si="27"/>
        <v/>
      </c>
      <c r="J637" s="41" t="str">
        <f t="shared" si="28"/>
        <v/>
      </c>
      <c r="L637" s="41" t="str">
        <f t="shared" si="29"/>
        <v/>
      </c>
      <c r="N637" s="97"/>
      <c r="O637" s="98"/>
      <c r="P637" s="99"/>
    </row>
    <row r="638" spans="2:16" x14ac:dyDescent="0.25">
      <c r="B638" s="97"/>
      <c r="C638" s="98"/>
      <c r="D638" s="98"/>
      <c r="E638" s="98"/>
      <c r="F638" s="99"/>
      <c r="H638" s="41" t="str">
        <f t="shared" si="27"/>
        <v/>
      </c>
      <c r="J638" s="41" t="str">
        <f t="shared" si="28"/>
        <v/>
      </c>
      <c r="L638" s="41" t="str">
        <f t="shared" si="29"/>
        <v/>
      </c>
      <c r="N638" s="97"/>
      <c r="O638" s="98"/>
      <c r="P638" s="99"/>
    </row>
    <row r="639" spans="2:16" x14ac:dyDescent="0.25">
      <c r="B639" s="97"/>
      <c r="C639" s="98"/>
      <c r="D639" s="98"/>
      <c r="E639" s="98"/>
      <c r="F639" s="99"/>
      <c r="H639" s="41" t="str">
        <f t="shared" si="27"/>
        <v/>
      </c>
      <c r="J639" s="41" t="str">
        <f t="shared" si="28"/>
        <v/>
      </c>
      <c r="L639" s="41" t="str">
        <f t="shared" si="29"/>
        <v/>
      </c>
      <c r="N639" s="97"/>
      <c r="O639" s="98"/>
      <c r="P639" s="99"/>
    </row>
    <row r="640" spans="2:16" x14ac:dyDescent="0.25">
      <c r="B640" s="97"/>
      <c r="C640" s="98"/>
      <c r="D640" s="98"/>
      <c r="E640" s="98"/>
      <c r="F640" s="99"/>
      <c r="H640" s="41" t="str">
        <f t="shared" si="27"/>
        <v/>
      </c>
      <c r="J640" s="41" t="str">
        <f t="shared" si="28"/>
        <v/>
      </c>
      <c r="L640" s="41" t="str">
        <f t="shared" si="29"/>
        <v/>
      </c>
      <c r="N640" s="97"/>
      <c r="O640" s="98"/>
      <c r="P640" s="99"/>
    </row>
    <row r="641" spans="2:16" x14ac:dyDescent="0.25">
      <c r="B641" s="97"/>
      <c r="C641" s="98"/>
      <c r="D641" s="98"/>
      <c r="E641" s="98"/>
      <c r="F641" s="99"/>
      <c r="H641" s="41" t="str">
        <f t="shared" si="27"/>
        <v/>
      </c>
      <c r="J641" s="41" t="str">
        <f t="shared" si="28"/>
        <v/>
      </c>
      <c r="L641" s="41" t="str">
        <f t="shared" si="29"/>
        <v/>
      </c>
      <c r="N641" s="97"/>
      <c r="O641" s="98"/>
      <c r="P641" s="99"/>
    </row>
    <row r="642" spans="2:16" x14ac:dyDescent="0.25">
      <c r="B642" s="97"/>
      <c r="C642" s="98"/>
      <c r="D642" s="98"/>
      <c r="E642" s="98"/>
      <c r="F642" s="99"/>
      <c r="H642" s="41" t="str">
        <f t="shared" si="27"/>
        <v/>
      </c>
      <c r="J642" s="41" t="str">
        <f t="shared" si="28"/>
        <v/>
      </c>
      <c r="L642" s="41" t="str">
        <f t="shared" si="29"/>
        <v/>
      </c>
      <c r="N642" s="97"/>
      <c r="O642" s="98"/>
      <c r="P642" s="99"/>
    </row>
    <row r="643" spans="2:16" x14ac:dyDescent="0.25">
      <c r="B643" s="97"/>
      <c r="C643" s="98"/>
      <c r="D643" s="98"/>
      <c r="E643" s="98"/>
      <c r="F643" s="99"/>
      <c r="H643" s="41" t="str">
        <f t="shared" si="27"/>
        <v/>
      </c>
      <c r="J643" s="41" t="str">
        <f t="shared" si="28"/>
        <v/>
      </c>
      <c r="L643" s="41" t="str">
        <f t="shared" si="29"/>
        <v/>
      </c>
      <c r="N643" s="97"/>
      <c r="O643" s="98"/>
      <c r="P643" s="99"/>
    </row>
    <row r="644" spans="2:16" x14ac:dyDescent="0.25">
      <c r="B644" s="97"/>
      <c r="C644" s="98"/>
      <c r="D644" s="98"/>
      <c r="E644" s="98"/>
      <c r="F644" s="99"/>
      <c r="H644" s="41" t="str">
        <f t="shared" si="27"/>
        <v/>
      </c>
      <c r="J644" s="41" t="str">
        <f t="shared" si="28"/>
        <v/>
      </c>
      <c r="L644" s="41" t="str">
        <f t="shared" si="29"/>
        <v/>
      </c>
      <c r="N644" s="97"/>
      <c r="O644" s="98"/>
      <c r="P644" s="99"/>
    </row>
    <row r="645" spans="2:16" x14ac:dyDescent="0.25">
      <c r="B645" s="97"/>
      <c r="C645" s="98"/>
      <c r="D645" s="98"/>
      <c r="E645" s="98"/>
      <c r="F645" s="99"/>
      <c r="H645" s="41" t="str">
        <f t="shared" si="27"/>
        <v/>
      </c>
      <c r="J645" s="41" t="str">
        <f t="shared" si="28"/>
        <v/>
      </c>
      <c r="L645" s="41" t="str">
        <f t="shared" si="29"/>
        <v/>
      </c>
      <c r="N645" s="97"/>
      <c r="O645" s="98"/>
      <c r="P645" s="99"/>
    </row>
    <row r="646" spans="2:16" x14ac:dyDescent="0.25">
      <c r="B646" s="97"/>
      <c r="C646" s="98"/>
      <c r="D646" s="98"/>
      <c r="E646" s="98"/>
      <c r="F646" s="99"/>
      <c r="H646" s="41" t="str">
        <f t="shared" si="27"/>
        <v/>
      </c>
      <c r="J646" s="41" t="str">
        <f t="shared" si="28"/>
        <v/>
      </c>
      <c r="L646" s="41" t="str">
        <f t="shared" si="29"/>
        <v/>
      </c>
      <c r="N646" s="97"/>
      <c r="O646" s="98"/>
      <c r="P646" s="99"/>
    </row>
    <row r="647" spans="2:16" x14ac:dyDescent="0.25">
      <c r="B647" s="97"/>
      <c r="C647" s="98"/>
      <c r="D647" s="98"/>
      <c r="E647" s="98"/>
      <c r="F647" s="99"/>
      <c r="H647" s="41" t="str">
        <f t="shared" si="27"/>
        <v/>
      </c>
      <c r="J647" s="41" t="str">
        <f t="shared" si="28"/>
        <v/>
      </c>
      <c r="L647" s="41" t="str">
        <f t="shared" si="29"/>
        <v/>
      </c>
      <c r="N647" s="97"/>
      <c r="O647" s="98"/>
      <c r="P647" s="99"/>
    </row>
    <row r="648" spans="2:16" x14ac:dyDescent="0.25">
      <c r="B648" s="97"/>
      <c r="C648" s="98"/>
      <c r="D648" s="98"/>
      <c r="E648" s="98"/>
      <c r="F648" s="99"/>
      <c r="H648" s="41" t="str">
        <f t="shared" si="27"/>
        <v/>
      </c>
      <c r="J648" s="41" t="str">
        <f t="shared" si="28"/>
        <v/>
      </c>
      <c r="L648" s="41" t="str">
        <f t="shared" si="29"/>
        <v/>
      </c>
      <c r="N648" s="97"/>
      <c r="O648" s="98"/>
      <c r="P648" s="99"/>
    </row>
    <row r="649" spans="2:16" x14ac:dyDescent="0.25">
      <c r="B649" s="97"/>
      <c r="C649" s="98"/>
      <c r="D649" s="98"/>
      <c r="E649" s="98"/>
      <c r="F649" s="99"/>
      <c r="H649" s="41" t="str">
        <f t="shared" si="27"/>
        <v/>
      </c>
      <c r="J649" s="41" t="str">
        <f t="shared" si="28"/>
        <v/>
      </c>
      <c r="L649" s="41" t="str">
        <f t="shared" si="29"/>
        <v/>
      </c>
      <c r="N649" s="97"/>
      <c r="O649" s="98"/>
      <c r="P649" s="99"/>
    </row>
    <row r="650" spans="2:16" x14ac:dyDescent="0.25">
      <c r="B650" s="97"/>
      <c r="C650" s="98"/>
      <c r="D650" s="98"/>
      <c r="E650" s="98"/>
      <c r="F650" s="99"/>
      <c r="H650" s="41" t="str">
        <f t="shared" si="27"/>
        <v/>
      </c>
      <c r="J650" s="41" t="str">
        <f t="shared" si="28"/>
        <v/>
      </c>
      <c r="L650" s="41" t="str">
        <f t="shared" si="29"/>
        <v/>
      </c>
      <c r="N650" s="97"/>
      <c r="O650" s="98"/>
      <c r="P650" s="99"/>
    </row>
    <row r="651" spans="2:16" x14ac:dyDescent="0.25">
      <c r="B651" s="97"/>
      <c r="C651" s="98"/>
      <c r="D651" s="98"/>
      <c r="E651" s="98"/>
      <c r="F651" s="99"/>
      <c r="H651" s="41" t="str">
        <f t="shared" ref="H651:H714" si="30">IF(C651="","",C651) &amp; IF(D651="",""," – " &amp; D651) &amp; IF(E651="",""," – " &amp; E651) &amp; IF(F651="",""," – " &amp; F651)</f>
        <v/>
      </c>
      <c r="J651" s="41" t="str">
        <f t="shared" ref="J651:J714" si="31">IF(C651="","",C651) &amp; IF(D651="",""," – " &amp; D651) &amp; IF(E651="",""," – " &amp; E651)</f>
        <v/>
      </c>
      <c r="L651" s="41" t="str">
        <f t="shared" ref="L651:L714" si="32">IF(C651="","",C651) &amp; IF(D651="",""," – " &amp; D651)</f>
        <v/>
      </c>
      <c r="N651" s="97"/>
      <c r="O651" s="98"/>
      <c r="P651" s="99"/>
    </row>
    <row r="652" spans="2:16" x14ac:dyDescent="0.25">
      <c r="B652" s="97"/>
      <c r="C652" s="98"/>
      <c r="D652" s="98"/>
      <c r="E652" s="98"/>
      <c r="F652" s="99"/>
      <c r="H652" s="41" t="str">
        <f t="shared" si="30"/>
        <v/>
      </c>
      <c r="J652" s="41" t="str">
        <f t="shared" si="31"/>
        <v/>
      </c>
      <c r="L652" s="41" t="str">
        <f t="shared" si="32"/>
        <v/>
      </c>
      <c r="N652" s="97"/>
      <c r="O652" s="98"/>
      <c r="P652" s="99"/>
    </row>
    <row r="653" spans="2:16" x14ac:dyDescent="0.25">
      <c r="B653" s="97"/>
      <c r="C653" s="98"/>
      <c r="D653" s="98"/>
      <c r="E653" s="98"/>
      <c r="F653" s="99"/>
      <c r="H653" s="41" t="str">
        <f t="shared" si="30"/>
        <v/>
      </c>
      <c r="J653" s="41" t="str">
        <f t="shared" si="31"/>
        <v/>
      </c>
      <c r="L653" s="41" t="str">
        <f t="shared" si="32"/>
        <v/>
      </c>
      <c r="N653" s="97"/>
      <c r="O653" s="98"/>
      <c r="P653" s="99"/>
    </row>
    <row r="654" spans="2:16" x14ac:dyDescent="0.25">
      <c r="B654" s="97"/>
      <c r="C654" s="98"/>
      <c r="D654" s="98"/>
      <c r="E654" s="98"/>
      <c r="F654" s="99"/>
      <c r="H654" s="41" t="str">
        <f t="shared" si="30"/>
        <v/>
      </c>
      <c r="J654" s="41" t="str">
        <f t="shared" si="31"/>
        <v/>
      </c>
      <c r="L654" s="41" t="str">
        <f t="shared" si="32"/>
        <v/>
      </c>
      <c r="N654" s="97"/>
      <c r="O654" s="98"/>
      <c r="P654" s="99"/>
    </row>
    <row r="655" spans="2:16" x14ac:dyDescent="0.25">
      <c r="B655" s="97"/>
      <c r="C655" s="98"/>
      <c r="D655" s="98"/>
      <c r="E655" s="98"/>
      <c r="F655" s="99"/>
      <c r="H655" s="41" t="str">
        <f t="shared" si="30"/>
        <v/>
      </c>
      <c r="J655" s="41" t="str">
        <f t="shared" si="31"/>
        <v/>
      </c>
      <c r="L655" s="41" t="str">
        <f t="shared" si="32"/>
        <v/>
      </c>
      <c r="N655" s="97"/>
      <c r="O655" s="98"/>
      <c r="P655" s="99"/>
    </row>
    <row r="656" spans="2:16" x14ac:dyDescent="0.25">
      <c r="B656" s="97"/>
      <c r="C656" s="98"/>
      <c r="D656" s="98"/>
      <c r="E656" s="98"/>
      <c r="F656" s="99"/>
      <c r="H656" s="41" t="str">
        <f t="shared" si="30"/>
        <v/>
      </c>
      <c r="J656" s="41" t="str">
        <f t="shared" si="31"/>
        <v/>
      </c>
      <c r="L656" s="41" t="str">
        <f t="shared" si="32"/>
        <v/>
      </c>
      <c r="N656" s="97"/>
      <c r="O656" s="98"/>
      <c r="P656" s="99"/>
    </row>
    <row r="657" spans="2:16" x14ac:dyDescent="0.25">
      <c r="B657" s="97"/>
      <c r="C657" s="98"/>
      <c r="D657" s="98"/>
      <c r="E657" s="98"/>
      <c r="F657" s="99"/>
      <c r="H657" s="41" t="str">
        <f t="shared" si="30"/>
        <v/>
      </c>
      <c r="J657" s="41" t="str">
        <f t="shared" si="31"/>
        <v/>
      </c>
      <c r="L657" s="41" t="str">
        <f t="shared" si="32"/>
        <v/>
      </c>
      <c r="N657" s="97"/>
      <c r="O657" s="98"/>
      <c r="P657" s="99"/>
    </row>
    <row r="658" spans="2:16" x14ac:dyDescent="0.25">
      <c r="B658" s="97"/>
      <c r="C658" s="98"/>
      <c r="D658" s="98"/>
      <c r="E658" s="98"/>
      <c r="F658" s="99"/>
      <c r="H658" s="41" t="str">
        <f t="shared" si="30"/>
        <v/>
      </c>
      <c r="J658" s="41" t="str">
        <f t="shared" si="31"/>
        <v/>
      </c>
      <c r="L658" s="41" t="str">
        <f t="shared" si="32"/>
        <v/>
      </c>
      <c r="N658" s="97"/>
      <c r="O658" s="98"/>
      <c r="P658" s="99"/>
    </row>
    <row r="659" spans="2:16" x14ac:dyDescent="0.25">
      <c r="B659" s="97"/>
      <c r="C659" s="98"/>
      <c r="D659" s="98"/>
      <c r="E659" s="98"/>
      <c r="F659" s="99"/>
      <c r="H659" s="41" t="str">
        <f t="shared" si="30"/>
        <v/>
      </c>
      <c r="J659" s="41" t="str">
        <f t="shared" si="31"/>
        <v/>
      </c>
      <c r="L659" s="41" t="str">
        <f t="shared" si="32"/>
        <v/>
      </c>
      <c r="N659" s="97"/>
      <c r="O659" s="98"/>
      <c r="P659" s="99"/>
    </row>
    <row r="660" spans="2:16" x14ac:dyDescent="0.25">
      <c r="B660" s="97"/>
      <c r="C660" s="98"/>
      <c r="D660" s="98"/>
      <c r="E660" s="98"/>
      <c r="F660" s="99"/>
      <c r="H660" s="41" t="str">
        <f t="shared" si="30"/>
        <v/>
      </c>
      <c r="J660" s="41" t="str">
        <f t="shared" si="31"/>
        <v/>
      </c>
      <c r="L660" s="41" t="str">
        <f t="shared" si="32"/>
        <v/>
      </c>
      <c r="N660" s="97"/>
      <c r="O660" s="98"/>
      <c r="P660" s="99"/>
    </row>
    <row r="661" spans="2:16" x14ac:dyDescent="0.25">
      <c r="B661" s="97"/>
      <c r="C661" s="98"/>
      <c r="D661" s="98"/>
      <c r="E661" s="98"/>
      <c r="F661" s="99"/>
      <c r="H661" s="41" t="str">
        <f t="shared" si="30"/>
        <v/>
      </c>
      <c r="J661" s="41" t="str">
        <f t="shared" si="31"/>
        <v/>
      </c>
      <c r="L661" s="41" t="str">
        <f t="shared" si="32"/>
        <v/>
      </c>
      <c r="N661" s="97"/>
      <c r="O661" s="98"/>
      <c r="P661" s="99"/>
    </row>
    <row r="662" spans="2:16" x14ac:dyDescent="0.25">
      <c r="B662" s="97"/>
      <c r="C662" s="98"/>
      <c r="D662" s="98"/>
      <c r="E662" s="98"/>
      <c r="F662" s="99"/>
      <c r="H662" s="41" t="str">
        <f t="shared" si="30"/>
        <v/>
      </c>
      <c r="J662" s="41" t="str">
        <f t="shared" si="31"/>
        <v/>
      </c>
      <c r="L662" s="41" t="str">
        <f t="shared" si="32"/>
        <v/>
      </c>
      <c r="N662" s="97"/>
      <c r="O662" s="98"/>
      <c r="P662" s="99"/>
    </row>
    <row r="663" spans="2:16" x14ac:dyDescent="0.25">
      <c r="B663" s="97"/>
      <c r="C663" s="98"/>
      <c r="D663" s="98"/>
      <c r="E663" s="98"/>
      <c r="F663" s="99"/>
      <c r="H663" s="41" t="str">
        <f t="shared" si="30"/>
        <v/>
      </c>
      <c r="J663" s="41" t="str">
        <f t="shared" si="31"/>
        <v/>
      </c>
      <c r="L663" s="41" t="str">
        <f t="shared" si="32"/>
        <v/>
      </c>
      <c r="N663" s="97"/>
      <c r="O663" s="98"/>
      <c r="P663" s="99"/>
    </row>
    <row r="664" spans="2:16" x14ac:dyDescent="0.25">
      <c r="B664" s="97"/>
      <c r="C664" s="98"/>
      <c r="D664" s="98"/>
      <c r="E664" s="98"/>
      <c r="F664" s="99"/>
      <c r="H664" s="41" t="str">
        <f t="shared" si="30"/>
        <v/>
      </c>
      <c r="J664" s="41" t="str">
        <f t="shared" si="31"/>
        <v/>
      </c>
      <c r="L664" s="41" t="str">
        <f t="shared" si="32"/>
        <v/>
      </c>
      <c r="N664" s="97"/>
      <c r="O664" s="98"/>
      <c r="P664" s="99"/>
    </row>
    <row r="665" spans="2:16" x14ac:dyDescent="0.25">
      <c r="B665" s="97"/>
      <c r="C665" s="98"/>
      <c r="D665" s="98"/>
      <c r="E665" s="98"/>
      <c r="F665" s="99"/>
      <c r="H665" s="41" t="str">
        <f t="shared" si="30"/>
        <v/>
      </c>
      <c r="J665" s="41" t="str">
        <f t="shared" si="31"/>
        <v/>
      </c>
      <c r="L665" s="41" t="str">
        <f t="shared" si="32"/>
        <v/>
      </c>
      <c r="N665" s="97"/>
      <c r="O665" s="98"/>
      <c r="P665" s="99"/>
    </row>
    <row r="666" spans="2:16" x14ac:dyDescent="0.25">
      <c r="B666" s="97"/>
      <c r="C666" s="98"/>
      <c r="D666" s="98"/>
      <c r="E666" s="98"/>
      <c r="F666" s="99"/>
      <c r="H666" s="41" t="str">
        <f t="shared" si="30"/>
        <v/>
      </c>
      <c r="J666" s="41" t="str">
        <f t="shared" si="31"/>
        <v/>
      </c>
      <c r="L666" s="41" t="str">
        <f t="shared" si="32"/>
        <v/>
      </c>
      <c r="N666" s="97"/>
      <c r="O666" s="98"/>
      <c r="P666" s="99"/>
    </row>
    <row r="667" spans="2:16" x14ac:dyDescent="0.25">
      <c r="B667" s="97"/>
      <c r="C667" s="98"/>
      <c r="D667" s="98"/>
      <c r="E667" s="98"/>
      <c r="F667" s="99"/>
      <c r="H667" s="41" t="str">
        <f t="shared" si="30"/>
        <v/>
      </c>
      <c r="J667" s="41" t="str">
        <f t="shared" si="31"/>
        <v/>
      </c>
      <c r="L667" s="41" t="str">
        <f t="shared" si="32"/>
        <v/>
      </c>
      <c r="N667" s="97"/>
      <c r="O667" s="98"/>
      <c r="P667" s="99"/>
    </row>
    <row r="668" spans="2:16" x14ac:dyDescent="0.25">
      <c r="B668" s="97"/>
      <c r="C668" s="98"/>
      <c r="D668" s="98"/>
      <c r="E668" s="98"/>
      <c r="F668" s="99"/>
      <c r="H668" s="41" t="str">
        <f t="shared" si="30"/>
        <v/>
      </c>
      <c r="J668" s="41" t="str">
        <f t="shared" si="31"/>
        <v/>
      </c>
      <c r="L668" s="41" t="str">
        <f t="shared" si="32"/>
        <v/>
      </c>
      <c r="N668" s="97"/>
      <c r="O668" s="98"/>
      <c r="P668" s="99"/>
    </row>
    <row r="669" spans="2:16" x14ac:dyDescent="0.25">
      <c r="B669" s="97"/>
      <c r="C669" s="98"/>
      <c r="D669" s="98"/>
      <c r="E669" s="98"/>
      <c r="F669" s="99"/>
      <c r="H669" s="41" t="str">
        <f t="shared" si="30"/>
        <v/>
      </c>
      <c r="J669" s="41" t="str">
        <f t="shared" si="31"/>
        <v/>
      </c>
      <c r="L669" s="41" t="str">
        <f t="shared" si="32"/>
        <v/>
      </c>
      <c r="N669" s="97"/>
      <c r="O669" s="98"/>
      <c r="P669" s="99"/>
    </row>
    <row r="670" spans="2:16" x14ac:dyDescent="0.25">
      <c r="B670" s="97"/>
      <c r="C670" s="98"/>
      <c r="D670" s="98"/>
      <c r="E670" s="98"/>
      <c r="F670" s="99"/>
      <c r="H670" s="41" t="str">
        <f t="shared" si="30"/>
        <v/>
      </c>
      <c r="J670" s="41" t="str">
        <f t="shared" si="31"/>
        <v/>
      </c>
      <c r="L670" s="41" t="str">
        <f t="shared" si="32"/>
        <v/>
      </c>
      <c r="N670" s="97"/>
      <c r="O670" s="98"/>
      <c r="P670" s="99"/>
    </row>
    <row r="671" spans="2:16" x14ac:dyDescent="0.25">
      <c r="B671" s="97"/>
      <c r="C671" s="98"/>
      <c r="D671" s="98"/>
      <c r="E671" s="98"/>
      <c r="F671" s="99"/>
      <c r="H671" s="41" t="str">
        <f t="shared" si="30"/>
        <v/>
      </c>
      <c r="J671" s="41" t="str">
        <f t="shared" si="31"/>
        <v/>
      </c>
      <c r="L671" s="41" t="str">
        <f t="shared" si="32"/>
        <v/>
      </c>
      <c r="N671" s="97"/>
      <c r="O671" s="98"/>
      <c r="P671" s="99"/>
    </row>
    <row r="672" spans="2:16" x14ac:dyDescent="0.25">
      <c r="B672" s="97"/>
      <c r="C672" s="98"/>
      <c r="D672" s="98"/>
      <c r="E672" s="98"/>
      <c r="F672" s="99"/>
      <c r="H672" s="41" t="str">
        <f t="shared" si="30"/>
        <v/>
      </c>
      <c r="J672" s="41" t="str">
        <f t="shared" si="31"/>
        <v/>
      </c>
      <c r="L672" s="41" t="str">
        <f t="shared" si="32"/>
        <v/>
      </c>
      <c r="N672" s="97"/>
      <c r="O672" s="98"/>
      <c r="P672" s="99"/>
    </row>
    <row r="673" spans="2:16" x14ac:dyDescent="0.25">
      <c r="B673" s="97"/>
      <c r="C673" s="98"/>
      <c r="D673" s="98"/>
      <c r="E673" s="98"/>
      <c r="F673" s="99"/>
      <c r="H673" s="41" t="str">
        <f t="shared" si="30"/>
        <v/>
      </c>
      <c r="J673" s="41" t="str">
        <f t="shared" si="31"/>
        <v/>
      </c>
      <c r="L673" s="41" t="str">
        <f t="shared" si="32"/>
        <v/>
      </c>
      <c r="N673" s="97"/>
      <c r="O673" s="98"/>
      <c r="P673" s="99"/>
    </row>
    <row r="674" spans="2:16" x14ac:dyDescent="0.25">
      <c r="B674" s="97"/>
      <c r="C674" s="98"/>
      <c r="D674" s="98"/>
      <c r="E674" s="98"/>
      <c r="F674" s="99"/>
      <c r="H674" s="41" t="str">
        <f t="shared" si="30"/>
        <v/>
      </c>
      <c r="J674" s="41" t="str">
        <f t="shared" si="31"/>
        <v/>
      </c>
      <c r="L674" s="41" t="str">
        <f t="shared" si="32"/>
        <v/>
      </c>
      <c r="N674" s="97"/>
      <c r="O674" s="98"/>
      <c r="P674" s="99"/>
    </row>
    <row r="675" spans="2:16" x14ac:dyDescent="0.25">
      <c r="B675" s="97"/>
      <c r="C675" s="98"/>
      <c r="D675" s="98"/>
      <c r="E675" s="98"/>
      <c r="F675" s="99"/>
      <c r="H675" s="41" t="str">
        <f t="shared" si="30"/>
        <v/>
      </c>
      <c r="J675" s="41" t="str">
        <f t="shared" si="31"/>
        <v/>
      </c>
      <c r="L675" s="41" t="str">
        <f t="shared" si="32"/>
        <v/>
      </c>
      <c r="N675" s="97"/>
      <c r="O675" s="98"/>
      <c r="P675" s="99"/>
    </row>
    <row r="676" spans="2:16" x14ac:dyDescent="0.25">
      <c r="B676" s="97"/>
      <c r="C676" s="98"/>
      <c r="D676" s="98"/>
      <c r="E676" s="98"/>
      <c r="F676" s="99"/>
      <c r="H676" s="41" t="str">
        <f t="shared" si="30"/>
        <v/>
      </c>
      <c r="J676" s="41" t="str">
        <f t="shared" si="31"/>
        <v/>
      </c>
      <c r="L676" s="41" t="str">
        <f t="shared" si="32"/>
        <v/>
      </c>
      <c r="N676" s="97"/>
      <c r="O676" s="98"/>
      <c r="P676" s="99"/>
    </row>
    <row r="677" spans="2:16" x14ac:dyDescent="0.25">
      <c r="B677" s="97"/>
      <c r="C677" s="98"/>
      <c r="D677" s="98"/>
      <c r="E677" s="98"/>
      <c r="F677" s="99"/>
      <c r="H677" s="41" t="str">
        <f t="shared" si="30"/>
        <v/>
      </c>
      <c r="J677" s="41" t="str">
        <f t="shared" si="31"/>
        <v/>
      </c>
      <c r="L677" s="41" t="str">
        <f t="shared" si="32"/>
        <v/>
      </c>
      <c r="N677" s="97"/>
      <c r="O677" s="98"/>
      <c r="P677" s="99"/>
    </row>
    <row r="678" spans="2:16" x14ac:dyDescent="0.25">
      <c r="B678" s="97"/>
      <c r="C678" s="98"/>
      <c r="D678" s="98"/>
      <c r="E678" s="98"/>
      <c r="F678" s="99"/>
      <c r="H678" s="41" t="str">
        <f t="shared" si="30"/>
        <v/>
      </c>
      <c r="J678" s="41" t="str">
        <f t="shared" si="31"/>
        <v/>
      </c>
      <c r="L678" s="41" t="str">
        <f t="shared" si="32"/>
        <v/>
      </c>
      <c r="N678" s="97"/>
      <c r="O678" s="98"/>
      <c r="P678" s="99"/>
    </row>
    <row r="679" spans="2:16" x14ac:dyDescent="0.25">
      <c r="B679" s="97"/>
      <c r="C679" s="98"/>
      <c r="D679" s="98"/>
      <c r="E679" s="98"/>
      <c r="F679" s="99"/>
      <c r="H679" s="41" t="str">
        <f t="shared" si="30"/>
        <v/>
      </c>
      <c r="J679" s="41" t="str">
        <f t="shared" si="31"/>
        <v/>
      </c>
      <c r="L679" s="41" t="str">
        <f t="shared" si="32"/>
        <v/>
      </c>
      <c r="N679" s="97"/>
      <c r="O679" s="98"/>
      <c r="P679" s="99"/>
    </row>
    <row r="680" spans="2:16" x14ac:dyDescent="0.25">
      <c r="B680" s="97"/>
      <c r="C680" s="98"/>
      <c r="D680" s="98"/>
      <c r="E680" s="98"/>
      <c r="F680" s="99"/>
      <c r="H680" s="41" t="str">
        <f t="shared" si="30"/>
        <v/>
      </c>
      <c r="J680" s="41" t="str">
        <f t="shared" si="31"/>
        <v/>
      </c>
      <c r="L680" s="41" t="str">
        <f t="shared" si="32"/>
        <v/>
      </c>
      <c r="N680" s="97"/>
      <c r="O680" s="98"/>
      <c r="P680" s="99"/>
    </row>
    <row r="681" spans="2:16" x14ac:dyDescent="0.25">
      <c r="B681" s="97"/>
      <c r="C681" s="98"/>
      <c r="D681" s="98"/>
      <c r="E681" s="98"/>
      <c r="F681" s="99"/>
      <c r="H681" s="41" t="str">
        <f t="shared" si="30"/>
        <v/>
      </c>
      <c r="J681" s="41" t="str">
        <f t="shared" si="31"/>
        <v/>
      </c>
      <c r="L681" s="41" t="str">
        <f t="shared" si="32"/>
        <v/>
      </c>
      <c r="N681" s="97"/>
      <c r="O681" s="98"/>
      <c r="P681" s="99"/>
    </row>
    <row r="682" spans="2:16" x14ac:dyDescent="0.25">
      <c r="B682" s="97"/>
      <c r="C682" s="98"/>
      <c r="D682" s="98"/>
      <c r="E682" s="98"/>
      <c r="F682" s="99"/>
      <c r="H682" s="41" t="str">
        <f t="shared" si="30"/>
        <v/>
      </c>
      <c r="J682" s="41" t="str">
        <f t="shared" si="31"/>
        <v/>
      </c>
      <c r="L682" s="41" t="str">
        <f t="shared" si="32"/>
        <v/>
      </c>
      <c r="N682" s="97"/>
      <c r="O682" s="98"/>
      <c r="P682" s="99"/>
    </row>
    <row r="683" spans="2:16" x14ac:dyDescent="0.25">
      <c r="B683" s="97"/>
      <c r="C683" s="98"/>
      <c r="D683" s="98"/>
      <c r="E683" s="98"/>
      <c r="F683" s="99"/>
      <c r="H683" s="41" t="str">
        <f t="shared" si="30"/>
        <v/>
      </c>
      <c r="J683" s="41" t="str">
        <f t="shared" si="31"/>
        <v/>
      </c>
      <c r="L683" s="41" t="str">
        <f t="shared" si="32"/>
        <v/>
      </c>
      <c r="N683" s="97"/>
      <c r="O683" s="98"/>
      <c r="P683" s="99"/>
    </row>
    <row r="684" spans="2:16" x14ac:dyDescent="0.25">
      <c r="B684" s="97"/>
      <c r="C684" s="98"/>
      <c r="D684" s="98"/>
      <c r="E684" s="98"/>
      <c r="F684" s="99"/>
      <c r="H684" s="41" t="str">
        <f t="shared" si="30"/>
        <v/>
      </c>
      <c r="J684" s="41" t="str">
        <f t="shared" si="31"/>
        <v/>
      </c>
      <c r="L684" s="41" t="str">
        <f t="shared" si="32"/>
        <v/>
      </c>
      <c r="N684" s="97"/>
      <c r="O684" s="98"/>
      <c r="P684" s="99"/>
    </row>
    <row r="685" spans="2:16" x14ac:dyDescent="0.25">
      <c r="B685" s="97"/>
      <c r="C685" s="98"/>
      <c r="D685" s="98"/>
      <c r="E685" s="98"/>
      <c r="F685" s="99"/>
      <c r="H685" s="41" t="str">
        <f t="shared" si="30"/>
        <v/>
      </c>
      <c r="J685" s="41" t="str">
        <f t="shared" si="31"/>
        <v/>
      </c>
      <c r="L685" s="41" t="str">
        <f t="shared" si="32"/>
        <v/>
      </c>
      <c r="N685" s="97"/>
      <c r="O685" s="98"/>
      <c r="P685" s="99"/>
    </row>
    <row r="686" spans="2:16" x14ac:dyDescent="0.25">
      <c r="B686" s="97"/>
      <c r="C686" s="98"/>
      <c r="D686" s="98"/>
      <c r="E686" s="98"/>
      <c r="F686" s="99"/>
      <c r="H686" s="41" t="str">
        <f t="shared" si="30"/>
        <v/>
      </c>
      <c r="J686" s="41" t="str">
        <f t="shared" si="31"/>
        <v/>
      </c>
      <c r="L686" s="41" t="str">
        <f t="shared" si="32"/>
        <v/>
      </c>
      <c r="N686" s="97"/>
      <c r="O686" s="98"/>
      <c r="P686" s="99"/>
    </row>
    <row r="687" spans="2:16" x14ac:dyDescent="0.25">
      <c r="B687" s="97"/>
      <c r="C687" s="98"/>
      <c r="D687" s="98"/>
      <c r="E687" s="98"/>
      <c r="F687" s="99"/>
      <c r="H687" s="41" t="str">
        <f t="shared" si="30"/>
        <v/>
      </c>
      <c r="J687" s="41" t="str">
        <f t="shared" si="31"/>
        <v/>
      </c>
      <c r="L687" s="41" t="str">
        <f t="shared" si="32"/>
        <v/>
      </c>
      <c r="N687" s="97"/>
      <c r="O687" s="98"/>
      <c r="P687" s="99"/>
    </row>
    <row r="688" spans="2:16" x14ac:dyDescent="0.25">
      <c r="B688" s="97"/>
      <c r="C688" s="98"/>
      <c r="D688" s="98"/>
      <c r="E688" s="98"/>
      <c r="F688" s="99"/>
      <c r="H688" s="41" t="str">
        <f t="shared" si="30"/>
        <v/>
      </c>
      <c r="J688" s="41" t="str">
        <f t="shared" si="31"/>
        <v/>
      </c>
      <c r="L688" s="41" t="str">
        <f t="shared" si="32"/>
        <v/>
      </c>
      <c r="N688" s="97"/>
      <c r="O688" s="98"/>
      <c r="P688" s="99"/>
    </row>
    <row r="689" spans="2:16" x14ac:dyDescent="0.25">
      <c r="B689" s="97"/>
      <c r="C689" s="98"/>
      <c r="D689" s="98"/>
      <c r="E689" s="98"/>
      <c r="F689" s="99"/>
      <c r="H689" s="41" t="str">
        <f t="shared" si="30"/>
        <v/>
      </c>
      <c r="J689" s="41" t="str">
        <f t="shared" si="31"/>
        <v/>
      </c>
      <c r="L689" s="41" t="str">
        <f t="shared" si="32"/>
        <v/>
      </c>
      <c r="N689" s="97"/>
      <c r="O689" s="98"/>
      <c r="P689" s="99"/>
    </row>
    <row r="690" spans="2:16" x14ac:dyDescent="0.25">
      <c r="B690" s="97"/>
      <c r="C690" s="98"/>
      <c r="D690" s="98"/>
      <c r="E690" s="98"/>
      <c r="F690" s="99"/>
      <c r="H690" s="41" t="str">
        <f t="shared" si="30"/>
        <v/>
      </c>
      <c r="J690" s="41" t="str">
        <f t="shared" si="31"/>
        <v/>
      </c>
      <c r="L690" s="41" t="str">
        <f t="shared" si="32"/>
        <v/>
      </c>
      <c r="N690" s="97"/>
      <c r="O690" s="98"/>
      <c r="P690" s="99"/>
    </row>
    <row r="691" spans="2:16" x14ac:dyDescent="0.25">
      <c r="B691" s="97"/>
      <c r="C691" s="98"/>
      <c r="D691" s="98"/>
      <c r="E691" s="98"/>
      <c r="F691" s="99"/>
      <c r="H691" s="41" t="str">
        <f t="shared" si="30"/>
        <v/>
      </c>
      <c r="J691" s="41" t="str">
        <f t="shared" si="31"/>
        <v/>
      </c>
      <c r="L691" s="41" t="str">
        <f t="shared" si="32"/>
        <v/>
      </c>
      <c r="N691" s="97"/>
      <c r="O691" s="98"/>
      <c r="P691" s="99"/>
    </row>
    <row r="692" spans="2:16" x14ac:dyDescent="0.25">
      <c r="B692" s="97"/>
      <c r="C692" s="98"/>
      <c r="D692" s="98"/>
      <c r="E692" s="98"/>
      <c r="F692" s="99"/>
      <c r="H692" s="41" t="str">
        <f t="shared" si="30"/>
        <v/>
      </c>
      <c r="J692" s="41" t="str">
        <f t="shared" si="31"/>
        <v/>
      </c>
      <c r="L692" s="41" t="str">
        <f t="shared" si="32"/>
        <v/>
      </c>
      <c r="N692" s="97"/>
      <c r="O692" s="98"/>
      <c r="P692" s="99"/>
    </row>
    <row r="693" spans="2:16" x14ac:dyDescent="0.25">
      <c r="B693" s="97"/>
      <c r="C693" s="98"/>
      <c r="D693" s="98"/>
      <c r="E693" s="98"/>
      <c r="F693" s="99"/>
      <c r="H693" s="41" t="str">
        <f t="shared" si="30"/>
        <v/>
      </c>
      <c r="J693" s="41" t="str">
        <f t="shared" si="31"/>
        <v/>
      </c>
      <c r="L693" s="41" t="str">
        <f t="shared" si="32"/>
        <v/>
      </c>
      <c r="N693" s="97"/>
      <c r="O693" s="98"/>
      <c r="P693" s="99"/>
    </row>
    <row r="694" spans="2:16" x14ac:dyDescent="0.25">
      <c r="B694" s="97"/>
      <c r="C694" s="98"/>
      <c r="D694" s="98"/>
      <c r="E694" s="98"/>
      <c r="F694" s="99"/>
      <c r="H694" s="41" t="str">
        <f t="shared" si="30"/>
        <v/>
      </c>
      <c r="J694" s="41" t="str">
        <f t="shared" si="31"/>
        <v/>
      </c>
      <c r="L694" s="41" t="str">
        <f t="shared" si="32"/>
        <v/>
      </c>
      <c r="N694" s="97"/>
      <c r="O694" s="98"/>
      <c r="P694" s="99"/>
    </row>
    <row r="695" spans="2:16" x14ac:dyDescent="0.25">
      <c r="B695" s="97"/>
      <c r="C695" s="98"/>
      <c r="D695" s="98"/>
      <c r="E695" s="98"/>
      <c r="F695" s="99"/>
      <c r="H695" s="41" t="str">
        <f t="shared" si="30"/>
        <v/>
      </c>
      <c r="J695" s="41" t="str">
        <f t="shared" si="31"/>
        <v/>
      </c>
      <c r="L695" s="41" t="str">
        <f t="shared" si="32"/>
        <v/>
      </c>
      <c r="N695" s="97"/>
      <c r="O695" s="98"/>
      <c r="P695" s="99"/>
    </row>
    <row r="696" spans="2:16" x14ac:dyDescent="0.25">
      <c r="B696" s="97"/>
      <c r="C696" s="98"/>
      <c r="D696" s="98"/>
      <c r="E696" s="98"/>
      <c r="F696" s="99"/>
      <c r="H696" s="41" t="str">
        <f t="shared" si="30"/>
        <v/>
      </c>
      <c r="J696" s="41" t="str">
        <f t="shared" si="31"/>
        <v/>
      </c>
      <c r="L696" s="41" t="str">
        <f t="shared" si="32"/>
        <v/>
      </c>
      <c r="N696" s="97"/>
      <c r="O696" s="98"/>
      <c r="P696" s="99"/>
    </row>
    <row r="697" spans="2:16" x14ac:dyDescent="0.25">
      <c r="B697" s="97"/>
      <c r="C697" s="98"/>
      <c r="D697" s="98"/>
      <c r="E697" s="98"/>
      <c r="F697" s="99"/>
      <c r="H697" s="41" t="str">
        <f t="shared" si="30"/>
        <v/>
      </c>
      <c r="J697" s="41" t="str">
        <f t="shared" si="31"/>
        <v/>
      </c>
      <c r="L697" s="41" t="str">
        <f t="shared" si="32"/>
        <v/>
      </c>
      <c r="N697" s="97"/>
      <c r="O697" s="98"/>
      <c r="P697" s="99"/>
    </row>
    <row r="698" spans="2:16" x14ac:dyDescent="0.25">
      <c r="B698" s="97"/>
      <c r="C698" s="98"/>
      <c r="D698" s="98"/>
      <c r="E698" s="98"/>
      <c r="F698" s="99"/>
      <c r="H698" s="41" t="str">
        <f t="shared" si="30"/>
        <v/>
      </c>
      <c r="J698" s="41" t="str">
        <f t="shared" si="31"/>
        <v/>
      </c>
      <c r="L698" s="41" t="str">
        <f t="shared" si="32"/>
        <v/>
      </c>
      <c r="N698" s="97"/>
      <c r="O698" s="98"/>
      <c r="P698" s="99"/>
    </row>
    <row r="699" spans="2:16" x14ac:dyDescent="0.25">
      <c r="B699" s="97"/>
      <c r="C699" s="98"/>
      <c r="D699" s="98"/>
      <c r="E699" s="98"/>
      <c r="F699" s="99"/>
      <c r="H699" s="41" t="str">
        <f t="shared" si="30"/>
        <v/>
      </c>
      <c r="J699" s="41" t="str">
        <f t="shared" si="31"/>
        <v/>
      </c>
      <c r="L699" s="41" t="str">
        <f t="shared" si="32"/>
        <v/>
      </c>
      <c r="N699" s="97"/>
      <c r="O699" s="98"/>
      <c r="P699" s="99"/>
    </row>
    <row r="700" spans="2:16" x14ac:dyDescent="0.25">
      <c r="B700" s="97"/>
      <c r="C700" s="98"/>
      <c r="D700" s="98"/>
      <c r="E700" s="98"/>
      <c r="F700" s="99"/>
      <c r="H700" s="41" t="str">
        <f t="shared" si="30"/>
        <v/>
      </c>
      <c r="J700" s="41" t="str">
        <f t="shared" si="31"/>
        <v/>
      </c>
      <c r="L700" s="41" t="str">
        <f t="shared" si="32"/>
        <v/>
      </c>
      <c r="N700" s="97"/>
      <c r="O700" s="98"/>
      <c r="P700" s="99"/>
    </row>
    <row r="701" spans="2:16" x14ac:dyDescent="0.25">
      <c r="B701" s="97"/>
      <c r="C701" s="98"/>
      <c r="D701" s="98"/>
      <c r="E701" s="98"/>
      <c r="F701" s="99"/>
      <c r="H701" s="41" t="str">
        <f t="shared" si="30"/>
        <v/>
      </c>
      <c r="J701" s="41" t="str">
        <f t="shared" si="31"/>
        <v/>
      </c>
      <c r="L701" s="41" t="str">
        <f t="shared" si="32"/>
        <v/>
      </c>
      <c r="N701" s="97"/>
      <c r="O701" s="98"/>
      <c r="P701" s="99"/>
    </row>
    <row r="702" spans="2:16" x14ac:dyDescent="0.25">
      <c r="B702" s="97"/>
      <c r="C702" s="98"/>
      <c r="D702" s="98"/>
      <c r="E702" s="98"/>
      <c r="F702" s="99"/>
      <c r="H702" s="41" t="str">
        <f t="shared" si="30"/>
        <v/>
      </c>
      <c r="J702" s="41" t="str">
        <f t="shared" si="31"/>
        <v/>
      </c>
      <c r="L702" s="41" t="str">
        <f t="shared" si="32"/>
        <v/>
      </c>
      <c r="N702" s="97"/>
      <c r="O702" s="98"/>
      <c r="P702" s="99"/>
    </row>
    <row r="703" spans="2:16" x14ac:dyDescent="0.25">
      <c r="B703" s="97"/>
      <c r="C703" s="98"/>
      <c r="D703" s="98"/>
      <c r="E703" s="98"/>
      <c r="F703" s="99"/>
      <c r="H703" s="41" t="str">
        <f t="shared" si="30"/>
        <v/>
      </c>
      <c r="J703" s="41" t="str">
        <f t="shared" si="31"/>
        <v/>
      </c>
      <c r="L703" s="41" t="str">
        <f t="shared" si="32"/>
        <v/>
      </c>
      <c r="N703" s="97"/>
      <c r="O703" s="98"/>
      <c r="P703" s="99"/>
    </row>
    <row r="704" spans="2:16" x14ac:dyDescent="0.25">
      <c r="B704" s="97"/>
      <c r="C704" s="98"/>
      <c r="D704" s="98"/>
      <c r="E704" s="98"/>
      <c r="F704" s="99"/>
      <c r="H704" s="41" t="str">
        <f t="shared" si="30"/>
        <v/>
      </c>
      <c r="J704" s="41" t="str">
        <f t="shared" si="31"/>
        <v/>
      </c>
      <c r="L704" s="41" t="str">
        <f t="shared" si="32"/>
        <v/>
      </c>
      <c r="N704" s="97"/>
      <c r="O704" s="98"/>
      <c r="P704" s="99"/>
    </row>
    <row r="705" spans="2:16" x14ac:dyDescent="0.25">
      <c r="B705" s="97"/>
      <c r="C705" s="98"/>
      <c r="D705" s="98"/>
      <c r="E705" s="98"/>
      <c r="F705" s="99"/>
      <c r="H705" s="41" t="str">
        <f t="shared" si="30"/>
        <v/>
      </c>
      <c r="J705" s="41" t="str">
        <f t="shared" si="31"/>
        <v/>
      </c>
      <c r="L705" s="41" t="str">
        <f t="shared" si="32"/>
        <v/>
      </c>
      <c r="N705" s="97"/>
      <c r="O705" s="98"/>
      <c r="P705" s="99"/>
    </row>
    <row r="706" spans="2:16" x14ac:dyDescent="0.25">
      <c r="B706" s="97"/>
      <c r="C706" s="98"/>
      <c r="D706" s="98"/>
      <c r="E706" s="98"/>
      <c r="F706" s="99"/>
      <c r="H706" s="41" t="str">
        <f t="shared" si="30"/>
        <v/>
      </c>
      <c r="J706" s="41" t="str">
        <f t="shared" si="31"/>
        <v/>
      </c>
      <c r="L706" s="41" t="str">
        <f t="shared" si="32"/>
        <v/>
      </c>
      <c r="N706" s="97"/>
      <c r="O706" s="98"/>
      <c r="P706" s="99"/>
    </row>
    <row r="707" spans="2:16" x14ac:dyDescent="0.25">
      <c r="B707" s="97"/>
      <c r="C707" s="98"/>
      <c r="D707" s="98"/>
      <c r="E707" s="98"/>
      <c r="F707" s="99"/>
      <c r="H707" s="41" t="str">
        <f t="shared" si="30"/>
        <v/>
      </c>
      <c r="J707" s="41" t="str">
        <f t="shared" si="31"/>
        <v/>
      </c>
      <c r="L707" s="41" t="str">
        <f t="shared" si="32"/>
        <v/>
      </c>
      <c r="N707" s="97"/>
      <c r="O707" s="98"/>
      <c r="P707" s="99"/>
    </row>
    <row r="708" spans="2:16" x14ac:dyDescent="0.25">
      <c r="B708" s="97"/>
      <c r="C708" s="98"/>
      <c r="D708" s="98"/>
      <c r="E708" s="98"/>
      <c r="F708" s="99"/>
      <c r="H708" s="41" t="str">
        <f t="shared" si="30"/>
        <v/>
      </c>
      <c r="J708" s="41" t="str">
        <f t="shared" si="31"/>
        <v/>
      </c>
      <c r="L708" s="41" t="str">
        <f t="shared" si="32"/>
        <v/>
      </c>
      <c r="N708" s="97"/>
      <c r="O708" s="98"/>
      <c r="P708" s="99"/>
    </row>
    <row r="709" spans="2:16" x14ac:dyDescent="0.25">
      <c r="B709" s="97"/>
      <c r="C709" s="98"/>
      <c r="D709" s="98"/>
      <c r="E709" s="98"/>
      <c r="F709" s="99"/>
      <c r="H709" s="41" t="str">
        <f t="shared" si="30"/>
        <v/>
      </c>
      <c r="J709" s="41" t="str">
        <f t="shared" si="31"/>
        <v/>
      </c>
      <c r="L709" s="41" t="str">
        <f t="shared" si="32"/>
        <v/>
      </c>
      <c r="N709" s="97"/>
      <c r="O709" s="98"/>
      <c r="P709" s="99"/>
    </row>
    <row r="710" spans="2:16" x14ac:dyDescent="0.25">
      <c r="B710" s="97"/>
      <c r="C710" s="98"/>
      <c r="D710" s="98"/>
      <c r="E710" s="98"/>
      <c r="F710" s="99"/>
      <c r="H710" s="41" t="str">
        <f t="shared" si="30"/>
        <v/>
      </c>
      <c r="J710" s="41" t="str">
        <f t="shared" si="31"/>
        <v/>
      </c>
      <c r="L710" s="41" t="str">
        <f t="shared" si="32"/>
        <v/>
      </c>
      <c r="N710" s="97"/>
      <c r="O710" s="98"/>
      <c r="P710" s="99"/>
    </row>
    <row r="711" spans="2:16" x14ac:dyDescent="0.25">
      <c r="B711" s="97"/>
      <c r="C711" s="98"/>
      <c r="D711" s="98"/>
      <c r="E711" s="98"/>
      <c r="F711" s="99"/>
      <c r="H711" s="41" t="str">
        <f t="shared" si="30"/>
        <v/>
      </c>
      <c r="J711" s="41" t="str">
        <f t="shared" si="31"/>
        <v/>
      </c>
      <c r="L711" s="41" t="str">
        <f t="shared" si="32"/>
        <v/>
      </c>
      <c r="N711" s="97"/>
      <c r="O711" s="98"/>
      <c r="P711" s="99"/>
    </row>
    <row r="712" spans="2:16" x14ac:dyDescent="0.25">
      <c r="B712" s="97"/>
      <c r="C712" s="98"/>
      <c r="D712" s="98"/>
      <c r="E712" s="98"/>
      <c r="F712" s="99"/>
      <c r="H712" s="41" t="str">
        <f t="shared" si="30"/>
        <v/>
      </c>
      <c r="J712" s="41" t="str">
        <f t="shared" si="31"/>
        <v/>
      </c>
      <c r="L712" s="41" t="str">
        <f t="shared" si="32"/>
        <v/>
      </c>
      <c r="N712" s="97"/>
      <c r="O712" s="98"/>
      <c r="P712" s="99"/>
    </row>
    <row r="713" spans="2:16" x14ac:dyDescent="0.25">
      <c r="B713" s="97"/>
      <c r="C713" s="98"/>
      <c r="D713" s="98"/>
      <c r="E713" s="98"/>
      <c r="F713" s="99"/>
      <c r="H713" s="41" t="str">
        <f t="shared" si="30"/>
        <v/>
      </c>
      <c r="J713" s="41" t="str">
        <f t="shared" si="31"/>
        <v/>
      </c>
      <c r="L713" s="41" t="str">
        <f t="shared" si="32"/>
        <v/>
      </c>
      <c r="N713" s="97"/>
      <c r="O713" s="98"/>
      <c r="P713" s="99"/>
    </row>
    <row r="714" spans="2:16" x14ac:dyDescent="0.25">
      <c r="B714" s="97"/>
      <c r="C714" s="98"/>
      <c r="D714" s="98"/>
      <c r="E714" s="98"/>
      <c r="F714" s="99"/>
      <c r="H714" s="41" t="str">
        <f t="shared" si="30"/>
        <v/>
      </c>
      <c r="J714" s="41" t="str">
        <f t="shared" si="31"/>
        <v/>
      </c>
      <c r="L714" s="41" t="str">
        <f t="shared" si="32"/>
        <v/>
      </c>
      <c r="N714" s="97"/>
      <c r="O714" s="98"/>
      <c r="P714" s="99"/>
    </row>
    <row r="715" spans="2:16" x14ac:dyDescent="0.25">
      <c r="B715" s="97"/>
      <c r="C715" s="98"/>
      <c r="D715" s="98"/>
      <c r="E715" s="98"/>
      <c r="F715" s="99"/>
      <c r="H715" s="41" t="str">
        <f t="shared" ref="H715:H778" si="33">IF(C715="","",C715) &amp; IF(D715="",""," – " &amp; D715) &amp; IF(E715="",""," – " &amp; E715) &amp; IF(F715="",""," – " &amp; F715)</f>
        <v/>
      </c>
      <c r="J715" s="41" t="str">
        <f t="shared" ref="J715:J778" si="34">IF(C715="","",C715) &amp; IF(D715="",""," – " &amp; D715) &amp; IF(E715="",""," – " &amp; E715)</f>
        <v/>
      </c>
      <c r="L715" s="41" t="str">
        <f t="shared" ref="L715:L778" si="35">IF(C715="","",C715) &amp; IF(D715="",""," – " &amp; D715)</f>
        <v/>
      </c>
      <c r="N715" s="97"/>
      <c r="O715" s="98"/>
      <c r="P715" s="99"/>
    </row>
    <row r="716" spans="2:16" x14ac:dyDescent="0.25">
      <c r="B716" s="97"/>
      <c r="C716" s="98"/>
      <c r="D716" s="98"/>
      <c r="E716" s="98"/>
      <c r="F716" s="99"/>
      <c r="H716" s="41" t="str">
        <f t="shared" si="33"/>
        <v/>
      </c>
      <c r="J716" s="41" t="str">
        <f t="shared" si="34"/>
        <v/>
      </c>
      <c r="L716" s="41" t="str">
        <f t="shared" si="35"/>
        <v/>
      </c>
      <c r="N716" s="97"/>
      <c r="O716" s="98"/>
      <c r="P716" s="99"/>
    </row>
    <row r="717" spans="2:16" x14ac:dyDescent="0.25">
      <c r="B717" s="97"/>
      <c r="C717" s="98"/>
      <c r="D717" s="98"/>
      <c r="E717" s="98"/>
      <c r="F717" s="99"/>
      <c r="H717" s="41" t="str">
        <f t="shared" si="33"/>
        <v/>
      </c>
      <c r="J717" s="41" t="str">
        <f t="shared" si="34"/>
        <v/>
      </c>
      <c r="L717" s="41" t="str">
        <f t="shared" si="35"/>
        <v/>
      </c>
      <c r="N717" s="97"/>
      <c r="O717" s="98"/>
      <c r="P717" s="99"/>
    </row>
    <row r="718" spans="2:16" x14ac:dyDescent="0.25">
      <c r="B718" s="97"/>
      <c r="C718" s="98"/>
      <c r="D718" s="98"/>
      <c r="E718" s="98"/>
      <c r="F718" s="99"/>
      <c r="H718" s="41" t="str">
        <f t="shared" si="33"/>
        <v/>
      </c>
      <c r="J718" s="41" t="str">
        <f t="shared" si="34"/>
        <v/>
      </c>
      <c r="L718" s="41" t="str">
        <f t="shared" si="35"/>
        <v/>
      </c>
      <c r="N718" s="97"/>
      <c r="O718" s="103"/>
      <c r="P718" s="99"/>
    </row>
    <row r="719" spans="2:16" x14ac:dyDescent="0.25">
      <c r="B719" s="97"/>
      <c r="C719" s="98"/>
      <c r="D719" s="98"/>
      <c r="E719" s="98"/>
      <c r="F719" s="99"/>
      <c r="H719" s="41" t="str">
        <f t="shared" si="33"/>
        <v/>
      </c>
      <c r="J719" s="41" t="str">
        <f t="shared" si="34"/>
        <v/>
      </c>
      <c r="L719" s="41" t="str">
        <f t="shared" si="35"/>
        <v/>
      </c>
      <c r="N719" s="97"/>
      <c r="O719" s="98"/>
      <c r="P719" s="99"/>
    </row>
    <row r="720" spans="2:16" x14ac:dyDescent="0.25">
      <c r="B720" s="97"/>
      <c r="C720" s="98"/>
      <c r="D720" s="98"/>
      <c r="E720" s="98"/>
      <c r="F720" s="99"/>
      <c r="H720" s="41" t="str">
        <f t="shared" si="33"/>
        <v/>
      </c>
      <c r="J720" s="41" t="str">
        <f t="shared" si="34"/>
        <v/>
      </c>
      <c r="L720" s="41" t="str">
        <f t="shared" si="35"/>
        <v/>
      </c>
      <c r="N720" s="97"/>
      <c r="O720" s="98"/>
      <c r="P720" s="99"/>
    </row>
    <row r="721" spans="2:16" x14ac:dyDescent="0.25">
      <c r="B721" s="97"/>
      <c r="C721" s="98"/>
      <c r="D721" s="98"/>
      <c r="E721" s="98"/>
      <c r="F721" s="99"/>
      <c r="H721" s="41" t="str">
        <f t="shared" si="33"/>
        <v/>
      </c>
      <c r="J721" s="41" t="str">
        <f t="shared" si="34"/>
        <v/>
      </c>
      <c r="L721" s="41" t="str">
        <f t="shared" si="35"/>
        <v/>
      </c>
      <c r="N721" s="97"/>
      <c r="O721" s="98"/>
      <c r="P721" s="99"/>
    </row>
    <row r="722" spans="2:16" x14ac:dyDescent="0.25">
      <c r="B722" s="97"/>
      <c r="C722" s="98"/>
      <c r="D722" s="98"/>
      <c r="E722" s="98"/>
      <c r="F722" s="99"/>
      <c r="H722" s="41" t="str">
        <f t="shared" si="33"/>
        <v/>
      </c>
      <c r="J722" s="41" t="str">
        <f t="shared" si="34"/>
        <v/>
      </c>
      <c r="L722" s="41" t="str">
        <f t="shared" si="35"/>
        <v/>
      </c>
      <c r="N722" s="97"/>
      <c r="O722" s="98"/>
      <c r="P722" s="99"/>
    </row>
    <row r="723" spans="2:16" x14ac:dyDescent="0.25">
      <c r="B723" s="97"/>
      <c r="C723" s="98"/>
      <c r="D723" s="98"/>
      <c r="E723" s="98"/>
      <c r="F723" s="99"/>
      <c r="H723" s="41" t="str">
        <f t="shared" si="33"/>
        <v/>
      </c>
      <c r="J723" s="41" t="str">
        <f t="shared" si="34"/>
        <v/>
      </c>
      <c r="L723" s="41" t="str">
        <f t="shared" si="35"/>
        <v/>
      </c>
      <c r="N723" s="97"/>
      <c r="O723" s="98"/>
      <c r="P723" s="99"/>
    </row>
    <row r="724" spans="2:16" x14ac:dyDescent="0.25">
      <c r="B724" s="97"/>
      <c r="C724" s="98"/>
      <c r="D724" s="98"/>
      <c r="E724" s="98"/>
      <c r="F724" s="99"/>
      <c r="H724" s="41" t="str">
        <f t="shared" si="33"/>
        <v/>
      </c>
      <c r="J724" s="41" t="str">
        <f t="shared" si="34"/>
        <v/>
      </c>
      <c r="L724" s="41" t="str">
        <f t="shared" si="35"/>
        <v/>
      </c>
      <c r="N724" s="97"/>
      <c r="O724" s="98"/>
      <c r="P724" s="99"/>
    </row>
    <row r="725" spans="2:16" x14ac:dyDescent="0.25">
      <c r="B725" s="97"/>
      <c r="C725" s="98"/>
      <c r="D725" s="98"/>
      <c r="E725" s="98"/>
      <c r="F725" s="99"/>
      <c r="H725" s="41" t="str">
        <f t="shared" si="33"/>
        <v/>
      </c>
      <c r="J725" s="41" t="str">
        <f t="shared" si="34"/>
        <v/>
      </c>
      <c r="L725" s="41" t="str">
        <f t="shared" si="35"/>
        <v/>
      </c>
      <c r="N725" s="97"/>
      <c r="O725" s="98"/>
      <c r="P725" s="99"/>
    </row>
    <row r="726" spans="2:16" x14ac:dyDescent="0.25">
      <c r="B726" s="97"/>
      <c r="C726" s="98"/>
      <c r="D726" s="98"/>
      <c r="E726" s="98"/>
      <c r="F726" s="99"/>
      <c r="H726" s="41" t="str">
        <f t="shared" si="33"/>
        <v/>
      </c>
      <c r="J726" s="41" t="str">
        <f t="shared" si="34"/>
        <v/>
      </c>
      <c r="L726" s="41" t="str">
        <f t="shared" si="35"/>
        <v/>
      </c>
      <c r="N726" s="97"/>
      <c r="O726" s="98"/>
      <c r="P726" s="99"/>
    </row>
    <row r="727" spans="2:16" x14ac:dyDescent="0.25">
      <c r="B727" s="97"/>
      <c r="C727" s="98"/>
      <c r="D727" s="98"/>
      <c r="E727" s="98"/>
      <c r="F727" s="99"/>
      <c r="H727" s="41" t="str">
        <f t="shared" si="33"/>
        <v/>
      </c>
      <c r="J727" s="41" t="str">
        <f t="shared" si="34"/>
        <v/>
      </c>
      <c r="L727" s="41" t="str">
        <f t="shared" si="35"/>
        <v/>
      </c>
      <c r="N727" s="97"/>
      <c r="O727" s="98"/>
      <c r="P727" s="99"/>
    </row>
    <row r="728" spans="2:16" x14ac:dyDescent="0.25">
      <c r="B728" s="97"/>
      <c r="C728" s="98"/>
      <c r="D728" s="98"/>
      <c r="E728" s="98"/>
      <c r="F728" s="99"/>
      <c r="H728" s="41" t="str">
        <f t="shared" si="33"/>
        <v/>
      </c>
      <c r="J728" s="41" t="str">
        <f t="shared" si="34"/>
        <v/>
      </c>
      <c r="L728" s="41" t="str">
        <f t="shared" si="35"/>
        <v/>
      </c>
      <c r="N728" s="97"/>
      <c r="O728" s="98"/>
      <c r="P728" s="99"/>
    </row>
    <row r="729" spans="2:16" x14ac:dyDescent="0.25">
      <c r="B729" s="97"/>
      <c r="C729" s="98"/>
      <c r="D729" s="98"/>
      <c r="E729" s="98"/>
      <c r="F729" s="99"/>
      <c r="H729" s="41" t="str">
        <f t="shared" si="33"/>
        <v/>
      </c>
      <c r="J729" s="41" t="str">
        <f t="shared" si="34"/>
        <v/>
      </c>
      <c r="L729" s="41" t="str">
        <f t="shared" si="35"/>
        <v/>
      </c>
      <c r="N729" s="97"/>
      <c r="O729" s="98"/>
      <c r="P729" s="99"/>
    </row>
    <row r="730" spans="2:16" x14ac:dyDescent="0.25">
      <c r="B730" s="97"/>
      <c r="C730" s="98"/>
      <c r="D730" s="98"/>
      <c r="E730" s="98"/>
      <c r="F730" s="99"/>
      <c r="H730" s="41" t="str">
        <f t="shared" si="33"/>
        <v/>
      </c>
      <c r="J730" s="41" t="str">
        <f t="shared" si="34"/>
        <v/>
      </c>
      <c r="L730" s="41" t="str">
        <f t="shared" si="35"/>
        <v/>
      </c>
      <c r="N730" s="97"/>
      <c r="O730" s="98"/>
      <c r="P730" s="99"/>
    </row>
    <row r="731" spans="2:16" x14ac:dyDescent="0.25">
      <c r="B731" s="97"/>
      <c r="C731" s="98"/>
      <c r="D731" s="98"/>
      <c r="E731" s="98"/>
      <c r="F731" s="99"/>
      <c r="H731" s="41" t="str">
        <f t="shared" si="33"/>
        <v/>
      </c>
      <c r="J731" s="41" t="str">
        <f t="shared" si="34"/>
        <v/>
      </c>
      <c r="L731" s="41" t="str">
        <f t="shared" si="35"/>
        <v/>
      </c>
      <c r="N731" s="97"/>
      <c r="O731" s="98"/>
      <c r="P731" s="99"/>
    </row>
    <row r="732" spans="2:16" x14ac:dyDescent="0.25">
      <c r="B732" s="97"/>
      <c r="C732" s="98"/>
      <c r="D732" s="98"/>
      <c r="E732" s="98"/>
      <c r="F732" s="99"/>
      <c r="H732" s="41" t="str">
        <f t="shared" si="33"/>
        <v/>
      </c>
      <c r="J732" s="41" t="str">
        <f t="shared" si="34"/>
        <v/>
      </c>
      <c r="L732" s="41" t="str">
        <f t="shared" si="35"/>
        <v/>
      </c>
      <c r="N732" s="97"/>
      <c r="O732" s="98"/>
      <c r="P732" s="99"/>
    </row>
    <row r="733" spans="2:16" x14ac:dyDescent="0.25">
      <c r="B733" s="97"/>
      <c r="C733" s="98"/>
      <c r="D733" s="98"/>
      <c r="E733" s="98"/>
      <c r="F733" s="99"/>
      <c r="H733" s="41" t="str">
        <f t="shared" si="33"/>
        <v/>
      </c>
      <c r="J733" s="41" t="str">
        <f t="shared" si="34"/>
        <v/>
      </c>
      <c r="L733" s="41" t="str">
        <f t="shared" si="35"/>
        <v/>
      </c>
      <c r="N733" s="97"/>
      <c r="O733" s="98"/>
      <c r="P733" s="99"/>
    </row>
    <row r="734" spans="2:16" x14ac:dyDescent="0.25">
      <c r="B734" s="97"/>
      <c r="C734" s="98"/>
      <c r="D734" s="98"/>
      <c r="E734" s="98"/>
      <c r="F734" s="99"/>
      <c r="H734" s="41" t="str">
        <f t="shared" si="33"/>
        <v/>
      </c>
      <c r="J734" s="41" t="str">
        <f t="shared" si="34"/>
        <v/>
      </c>
      <c r="L734" s="41" t="str">
        <f t="shared" si="35"/>
        <v/>
      </c>
      <c r="N734" s="97"/>
      <c r="O734" s="98"/>
      <c r="P734" s="99"/>
    </row>
    <row r="735" spans="2:16" x14ac:dyDescent="0.25">
      <c r="B735" s="97"/>
      <c r="C735" s="98"/>
      <c r="D735" s="98"/>
      <c r="E735" s="98"/>
      <c r="F735" s="99"/>
      <c r="H735" s="41" t="str">
        <f t="shared" si="33"/>
        <v/>
      </c>
      <c r="J735" s="41" t="str">
        <f t="shared" si="34"/>
        <v/>
      </c>
      <c r="L735" s="41" t="str">
        <f t="shared" si="35"/>
        <v/>
      </c>
      <c r="N735" s="97"/>
      <c r="O735" s="98"/>
      <c r="P735" s="99"/>
    </row>
    <row r="736" spans="2:16" x14ac:dyDescent="0.25">
      <c r="B736" s="97"/>
      <c r="C736" s="98"/>
      <c r="D736" s="98"/>
      <c r="E736" s="98"/>
      <c r="F736" s="99"/>
      <c r="H736" s="41" t="str">
        <f t="shared" si="33"/>
        <v/>
      </c>
      <c r="J736" s="41" t="str">
        <f t="shared" si="34"/>
        <v/>
      </c>
      <c r="L736" s="41" t="str">
        <f t="shared" si="35"/>
        <v/>
      </c>
      <c r="N736" s="97"/>
      <c r="O736" s="98"/>
      <c r="P736" s="99"/>
    </row>
    <row r="737" spans="2:16" x14ac:dyDescent="0.25">
      <c r="B737" s="97"/>
      <c r="C737" s="98"/>
      <c r="D737" s="98"/>
      <c r="E737" s="98"/>
      <c r="F737" s="99"/>
      <c r="H737" s="41" t="str">
        <f t="shared" si="33"/>
        <v/>
      </c>
      <c r="J737" s="41" t="str">
        <f t="shared" si="34"/>
        <v/>
      </c>
      <c r="L737" s="41" t="str">
        <f t="shared" si="35"/>
        <v/>
      </c>
      <c r="N737" s="97"/>
      <c r="O737" s="98"/>
      <c r="P737" s="99"/>
    </row>
    <row r="738" spans="2:16" x14ac:dyDescent="0.25">
      <c r="B738" s="97"/>
      <c r="C738" s="98"/>
      <c r="D738" s="98"/>
      <c r="E738" s="98"/>
      <c r="F738" s="99"/>
      <c r="H738" s="41" t="str">
        <f t="shared" si="33"/>
        <v/>
      </c>
      <c r="J738" s="41" t="str">
        <f t="shared" si="34"/>
        <v/>
      </c>
      <c r="L738" s="41" t="str">
        <f t="shared" si="35"/>
        <v/>
      </c>
      <c r="N738" s="97"/>
      <c r="O738" s="98"/>
      <c r="P738" s="99"/>
    </row>
    <row r="739" spans="2:16" x14ac:dyDescent="0.25">
      <c r="B739" s="97"/>
      <c r="C739" s="98"/>
      <c r="D739" s="98"/>
      <c r="E739" s="98"/>
      <c r="F739" s="99"/>
      <c r="H739" s="41" t="str">
        <f t="shared" si="33"/>
        <v/>
      </c>
      <c r="J739" s="41" t="str">
        <f t="shared" si="34"/>
        <v/>
      </c>
      <c r="L739" s="41" t="str">
        <f t="shared" si="35"/>
        <v/>
      </c>
      <c r="N739" s="97"/>
      <c r="O739" s="98"/>
      <c r="P739" s="99"/>
    </row>
    <row r="740" spans="2:16" x14ac:dyDescent="0.25">
      <c r="B740" s="97"/>
      <c r="C740" s="98"/>
      <c r="D740" s="98"/>
      <c r="E740" s="98"/>
      <c r="F740" s="99"/>
      <c r="H740" s="41" t="str">
        <f t="shared" si="33"/>
        <v/>
      </c>
      <c r="J740" s="41" t="str">
        <f t="shared" si="34"/>
        <v/>
      </c>
      <c r="L740" s="41" t="str">
        <f t="shared" si="35"/>
        <v/>
      </c>
      <c r="N740" s="97"/>
      <c r="O740" s="98"/>
      <c r="P740" s="99"/>
    </row>
    <row r="741" spans="2:16" x14ac:dyDescent="0.25">
      <c r="B741" s="97"/>
      <c r="C741" s="98"/>
      <c r="D741" s="98"/>
      <c r="E741" s="98"/>
      <c r="F741" s="99"/>
      <c r="H741" s="41" t="str">
        <f t="shared" si="33"/>
        <v/>
      </c>
      <c r="J741" s="41" t="str">
        <f t="shared" si="34"/>
        <v/>
      </c>
      <c r="L741" s="41" t="str">
        <f t="shared" si="35"/>
        <v/>
      </c>
      <c r="N741" s="97"/>
      <c r="O741" s="98"/>
      <c r="P741" s="99"/>
    </row>
    <row r="742" spans="2:16" x14ac:dyDescent="0.25">
      <c r="B742" s="97"/>
      <c r="C742" s="98"/>
      <c r="D742" s="98"/>
      <c r="E742" s="98"/>
      <c r="F742" s="99"/>
      <c r="H742" s="41" t="str">
        <f t="shared" si="33"/>
        <v/>
      </c>
      <c r="J742" s="41" t="str">
        <f t="shared" si="34"/>
        <v/>
      </c>
      <c r="L742" s="41" t="str">
        <f t="shared" si="35"/>
        <v/>
      </c>
      <c r="N742" s="97"/>
      <c r="O742" s="98"/>
      <c r="P742" s="99"/>
    </row>
    <row r="743" spans="2:16" x14ac:dyDescent="0.25">
      <c r="B743" s="97"/>
      <c r="C743" s="98"/>
      <c r="D743" s="98"/>
      <c r="E743" s="98"/>
      <c r="F743" s="99"/>
      <c r="H743" s="41" t="str">
        <f t="shared" si="33"/>
        <v/>
      </c>
      <c r="J743" s="41" t="str">
        <f t="shared" si="34"/>
        <v/>
      </c>
      <c r="L743" s="41" t="str">
        <f t="shared" si="35"/>
        <v/>
      </c>
      <c r="N743" s="97"/>
      <c r="O743" s="98"/>
      <c r="P743" s="99"/>
    </row>
    <row r="744" spans="2:16" x14ac:dyDescent="0.25">
      <c r="B744" s="97"/>
      <c r="C744" s="98"/>
      <c r="D744" s="98"/>
      <c r="E744" s="98"/>
      <c r="F744" s="99"/>
      <c r="H744" s="41" t="str">
        <f t="shared" si="33"/>
        <v/>
      </c>
      <c r="J744" s="41" t="str">
        <f t="shared" si="34"/>
        <v/>
      </c>
      <c r="L744" s="41" t="str">
        <f t="shared" si="35"/>
        <v/>
      </c>
      <c r="N744" s="97"/>
      <c r="O744" s="98"/>
      <c r="P744" s="99"/>
    </row>
    <row r="745" spans="2:16" x14ac:dyDescent="0.25">
      <c r="B745" s="97"/>
      <c r="C745" s="98"/>
      <c r="D745" s="98"/>
      <c r="E745" s="98"/>
      <c r="F745" s="99"/>
      <c r="H745" s="41" t="str">
        <f t="shared" si="33"/>
        <v/>
      </c>
      <c r="J745" s="41" t="str">
        <f t="shared" si="34"/>
        <v/>
      </c>
      <c r="L745" s="41" t="str">
        <f t="shared" si="35"/>
        <v/>
      </c>
      <c r="N745" s="97"/>
      <c r="O745" s="98"/>
      <c r="P745" s="99"/>
    </row>
    <row r="746" spans="2:16" x14ac:dyDescent="0.25">
      <c r="B746" s="97"/>
      <c r="C746" s="98"/>
      <c r="D746" s="98"/>
      <c r="E746" s="98"/>
      <c r="F746" s="99"/>
      <c r="H746" s="41" t="str">
        <f t="shared" si="33"/>
        <v/>
      </c>
      <c r="J746" s="41" t="str">
        <f t="shared" si="34"/>
        <v/>
      </c>
      <c r="L746" s="41" t="str">
        <f t="shared" si="35"/>
        <v/>
      </c>
      <c r="N746" s="97"/>
      <c r="O746" s="98"/>
      <c r="P746" s="99"/>
    </row>
    <row r="747" spans="2:16" x14ac:dyDescent="0.25">
      <c r="B747" s="97"/>
      <c r="C747" s="98"/>
      <c r="D747" s="98"/>
      <c r="E747" s="98"/>
      <c r="F747" s="99"/>
      <c r="H747" s="41" t="str">
        <f t="shared" si="33"/>
        <v/>
      </c>
      <c r="J747" s="41" t="str">
        <f t="shared" si="34"/>
        <v/>
      </c>
      <c r="L747" s="41" t="str">
        <f t="shared" si="35"/>
        <v/>
      </c>
      <c r="N747" s="97"/>
      <c r="O747" s="98"/>
      <c r="P747" s="99"/>
    </row>
    <row r="748" spans="2:16" x14ac:dyDescent="0.25">
      <c r="B748" s="97"/>
      <c r="C748" s="98"/>
      <c r="D748" s="98"/>
      <c r="E748" s="98"/>
      <c r="F748" s="99"/>
      <c r="H748" s="41" t="str">
        <f t="shared" si="33"/>
        <v/>
      </c>
      <c r="J748" s="41" t="str">
        <f t="shared" si="34"/>
        <v/>
      </c>
      <c r="L748" s="41" t="str">
        <f t="shared" si="35"/>
        <v/>
      </c>
      <c r="N748" s="97"/>
      <c r="O748" s="98"/>
      <c r="P748" s="99"/>
    </row>
    <row r="749" spans="2:16" x14ac:dyDescent="0.25">
      <c r="B749" s="97"/>
      <c r="C749" s="98"/>
      <c r="D749" s="98"/>
      <c r="E749" s="98"/>
      <c r="F749" s="99"/>
      <c r="H749" s="41" t="str">
        <f t="shared" si="33"/>
        <v/>
      </c>
      <c r="J749" s="41" t="str">
        <f t="shared" si="34"/>
        <v/>
      </c>
      <c r="L749" s="41" t="str">
        <f t="shared" si="35"/>
        <v/>
      </c>
      <c r="N749" s="97"/>
      <c r="O749" s="98"/>
      <c r="P749" s="99"/>
    </row>
    <row r="750" spans="2:16" x14ac:dyDescent="0.25">
      <c r="B750" s="97"/>
      <c r="C750" s="98"/>
      <c r="D750" s="98"/>
      <c r="E750" s="98"/>
      <c r="F750" s="99"/>
      <c r="H750" s="41" t="str">
        <f t="shared" si="33"/>
        <v/>
      </c>
      <c r="J750" s="41" t="str">
        <f t="shared" si="34"/>
        <v/>
      </c>
      <c r="L750" s="41" t="str">
        <f t="shared" si="35"/>
        <v/>
      </c>
      <c r="N750" s="97"/>
      <c r="O750" s="98"/>
      <c r="P750" s="99"/>
    </row>
    <row r="751" spans="2:16" x14ac:dyDescent="0.25">
      <c r="B751" s="97"/>
      <c r="C751" s="98"/>
      <c r="D751" s="98"/>
      <c r="E751" s="98"/>
      <c r="F751" s="99"/>
      <c r="H751" s="41" t="str">
        <f t="shared" si="33"/>
        <v/>
      </c>
      <c r="J751" s="41" t="str">
        <f t="shared" si="34"/>
        <v/>
      </c>
      <c r="L751" s="41" t="str">
        <f t="shared" si="35"/>
        <v/>
      </c>
      <c r="N751" s="97"/>
      <c r="O751" s="98"/>
      <c r="P751" s="99"/>
    </row>
    <row r="752" spans="2:16" x14ac:dyDescent="0.25">
      <c r="B752" s="97"/>
      <c r="C752" s="98"/>
      <c r="D752" s="98"/>
      <c r="E752" s="98"/>
      <c r="F752" s="99"/>
      <c r="H752" s="41" t="str">
        <f t="shared" si="33"/>
        <v/>
      </c>
      <c r="J752" s="41" t="str">
        <f t="shared" si="34"/>
        <v/>
      </c>
      <c r="L752" s="41" t="str">
        <f t="shared" si="35"/>
        <v/>
      </c>
      <c r="N752" s="97"/>
      <c r="O752" s="98"/>
      <c r="P752" s="99"/>
    </row>
    <row r="753" spans="2:16" x14ac:dyDescent="0.25">
      <c r="B753" s="97"/>
      <c r="C753" s="98"/>
      <c r="D753" s="98"/>
      <c r="E753" s="98"/>
      <c r="F753" s="99"/>
      <c r="H753" s="41" t="str">
        <f t="shared" si="33"/>
        <v/>
      </c>
      <c r="J753" s="41" t="str">
        <f t="shared" si="34"/>
        <v/>
      </c>
      <c r="L753" s="41" t="str">
        <f t="shared" si="35"/>
        <v/>
      </c>
      <c r="N753" s="97"/>
      <c r="O753" s="98"/>
      <c r="P753" s="99"/>
    </row>
    <row r="754" spans="2:16" x14ac:dyDescent="0.25">
      <c r="B754" s="97"/>
      <c r="C754" s="98"/>
      <c r="D754" s="98"/>
      <c r="E754" s="98"/>
      <c r="F754" s="99"/>
      <c r="H754" s="41" t="str">
        <f t="shared" si="33"/>
        <v/>
      </c>
      <c r="J754" s="41" t="str">
        <f t="shared" si="34"/>
        <v/>
      </c>
      <c r="L754" s="41" t="str">
        <f t="shared" si="35"/>
        <v/>
      </c>
      <c r="N754" s="97"/>
      <c r="O754" s="98"/>
      <c r="P754" s="99"/>
    </row>
    <row r="755" spans="2:16" x14ac:dyDescent="0.25">
      <c r="B755" s="97"/>
      <c r="C755" s="98"/>
      <c r="D755" s="98"/>
      <c r="E755" s="98"/>
      <c r="F755" s="99"/>
      <c r="H755" s="41" t="str">
        <f t="shared" si="33"/>
        <v/>
      </c>
      <c r="J755" s="41" t="str">
        <f t="shared" si="34"/>
        <v/>
      </c>
      <c r="L755" s="41" t="str">
        <f t="shared" si="35"/>
        <v/>
      </c>
      <c r="N755" s="97"/>
      <c r="O755" s="98"/>
      <c r="P755" s="99"/>
    </row>
    <row r="756" spans="2:16" x14ac:dyDescent="0.25">
      <c r="B756" s="97"/>
      <c r="C756" s="98"/>
      <c r="D756" s="98"/>
      <c r="E756" s="98"/>
      <c r="F756" s="99"/>
      <c r="H756" s="41" t="str">
        <f t="shared" si="33"/>
        <v/>
      </c>
      <c r="J756" s="41" t="str">
        <f t="shared" si="34"/>
        <v/>
      </c>
      <c r="L756" s="41" t="str">
        <f t="shared" si="35"/>
        <v/>
      </c>
      <c r="N756" s="97"/>
      <c r="O756" s="98"/>
      <c r="P756" s="99"/>
    </row>
    <row r="757" spans="2:16" x14ac:dyDescent="0.25">
      <c r="B757" s="97"/>
      <c r="C757" s="98"/>
      <c r="D757" s="98"/>
      <c r="E757" s="98"/>
      <c r="F757" s="99"/>
      <c r="H757" s="41" t="str">
        <f t="shared" si="33"/>
        <v/>
      </c>
      <c r="J757" s="41" t="str">
        <f t="shared" si="34"/>
        <v/>
      </c>
      <c r="L757" s="41" t="str">
        <f t="shared" si="35"/>
        <v/>
      </c>
      <c r="N757" s="97"/>
      <c r="O757" s="98"/>
      <c r="P757" s="99"/>
    </row>
    <row r="758" spans="2:16" x14ac:dyDescent="0.25">
      <c r="B758" s="97"/>
      <c r="C758" s="98"/>
      <c r="D758" s="98"/>
      <c r="E758" s="98"/>
      <c r="F758" s="99"/>
      <c r="H758" s="41" t="str">
        <f t="shared" si="33"/>
        <v/>
      </c>
      <c r="J758" s="41" t="str">
        <f t="shared" si="34"/>
        <v/>
      </c>
      <c r="L758" s="41" t="str">
        <f t="shared" si="35"/>
        <v/>
      </c>
      <c r="N758" s="97"/>
      <c r="O758" s="98"/>
      <c r="P758" s="99"/>
    </row>
    <row r="759" spans="2:16" x14ac:dyDescent="0.25">
      <c r="B759" s="97"/>
      <c r="C759" s="98"/>
      <c r="D759" s="98"/>
      <c r="E759" s="98"/>
      <c r="F759" s="99"/>
      <c r="H759" s="41" t="str">
        <f t="shared" si="33"/>
        <v/>
      </c>
      <c r="J759" s="41" t="str">
        <f t="shared" si="34"/>
        <v/>
      </c>
      <c r="L759" s="41" t="str">
        <f t="shared" si="35"/>
        <v/>
      </c>
      <c r="N759" s="97"/>
      <c r="O759" s="98"/>
      <c r="P759" s="99"/>
    </row>
    <row r="760" spans="2:16" x14ac:dyDescent="0.25">
      <c r="B760" s="97"/>
      <c r="C760" s="98"/>
      <c r="D760" s="98"/>
      <c r="E760" s="98"/>
      <c r="F760" s="99"/>
      <c r="H760" s="41" t="str">
        <f t="shared" si="33"/>
        <v/>
      </c>
      <c r="J760" s="41" t="str">
        <f t="shared" si="34"/>
        <v/>
      </c>
      <c r="L760" s="41" t="str">
        <f t="shared" si="35"/>
        <v/>
      </c>
      <c r="N760" s="97"/>
      <c r="O760" s="98"/>
      <c r="P760" s="99"/>
    </row>
    <row r="761" spans="2:16" x14ac:dyDescent="0.25">
      <c r="B761" s="97"/>
      <c r="C761" s="98"/>
      <c r="D761" s="98"/>
      <c r="E761" s="98"/>
      <c r="F761" s="99"/>
      <c r="H761" s="41" t="str">
        <f t="shared" si="33"/>
        <v/>
      </c>
      <c r="J761" s="41" t="str">
        <f t="shared" si="34"/>
        <v/>
      </c>
      <c r="L761" s="41" t="str">
        <f t="shared" si="35"/>
        <v/>
      </c>
      <c r="N761" s="97"/>
      <c r="O761" s="98"/>
      <c r="P761" s="99"/>
    </row>
    <row r="762" spans="2:16" x14ac:dyDescent="0.25">
      <c r="B762" s="97"/>
      <c r="C762" s="98"/>
      <c r="D762" s="98"/>
      <c r="E762" s="98"/>
      <c r="F762" s="99"/>
      <c r="H762" s="41" t="str">
        <f t="shared" si="33"/>
        <v/>
      </c>
      <c r="J762" s="41" t="str">
        <f t="shared" si="34"/>
        <v/>
      </c>
      <c r="L762" s="41" t="str">
        <f t="shared" si="35"/>
        <v/>
      </c>
      <c r="N762" s="97"/>
      <c r="O762" s="98"/>
      <c r="P762" s="99"/>
    </row>
    <row r="763" spans="2:16" x14ac:dyDescent="0.25">
      <c r="B763" s="97"/>
      <c r="C763" s="98"/>
      <c r="D763" s="98"/>
      <c r="E763" s="98"/>
      <c r="F763" s="99"/>
      <c r="H763" s="41" t="str">
        <f t="shared" si="33"/>
        <v/>
      </c>
      <c r="J763" s="41" t="str">
        <f t="shared" si="34"/>
        <v/>
      </c>
      <c r="L763" s="41" t="str">
        <f t="shared" si="35"/>
        <v/>
      </c>
      <c r="N763" s="97"/>
      <c r="O763" s="98"/>
      <c r="P763" s="99"/>
    </row>
    <row r="764" spans="2:16" x14ac:dyDescent="0.25">
      <c r="B764" s="97"/>
      <c r="C764" s="98"/>
      <c r="D764" s="98"/>
      <c r="E764" s="98"/>
      <c r="F764" s="99"/>
      <c r="H764" s="41" t="str">
        <f t="shared" si="33"/>
        <v/>
      </c>
      <c r="J764" s="41" t="str">
        <f t="shared" si="34"/>
        <v/>
      </c>
      <c r="L764" s="41" t="str">
        <f t="shared" si="35"/>
        <v/>
      </c>
      <c r="N764" s="97"/>
      <c r="O764" s="98"/>
      <c r="P764" s="99"/>
    </row>
    <row r="765" spans="2:16" x14ac:dyDescent="0.25">
      <c r="B765" s="97"/>
      <c r="C765" s="98"/>
      <c r="D765" s="98"/>
      <c r="E765" s="98"/>
      <c r="F765" s="99"/>
      <c r="H765" s="41" t="str">
        <f t="shared" si="33"/>
        <v/>
      </c>
      <c r="J765" s="41" t="str">
        <f t="shared" si="34"/>
        <v/>
      </c>
      <c r="L765" s="41" t="str">
        <f t="shared" si="35"/>
        <v/>
      </c>
      <c r="N765" s="97"/>
      <c r="O765" s="98"/>
      <c r="P765" s="99"/>
    </row>
    <row r="766" spans="2:16" x14ac:dyDescent="0.25">
      <c r="B766" s="97"/>
      <c r="C766" s="98"/>
      <c r="D766" s="98"/>
      <c r="E766" s="98"/>
      <c r="F766" s="99"/>
      <c r="H766" s="41" t="str">
        <f t="shared" si="33"/>
        <v/>
      </c>
      <c r="J766" s="41" t="str">
        <f t="shared" si="34"/>
        <v/>
      </c>
      <c r="L766" s="41" t="str">
        <f t="shared" si="35"/>
        <v/>
      </c>
      <c r="N766" s="97"/>
      <c r="O766" s="98"/>
      <c r="P766" s="99"/>
    </row>
    <row r="767" spans="2:16" x14ac:dyDescent="0.25">
      <c r="B767" s="97"/>
      <c r="C767" s="98"/>
      <c r="D767" s="98"/>
      <c r="E767" s="98"/>
      <c r="F767" s="99"/>
      <c r="H767" s="41" t="str">
        <f t="shared" si="33"/>
        <v/>
      </c>
      <c r="J767" s="41" t="str">
        <f t="shared" si="34"/>
        <v/>
      </c>
      <c r="L767" s="41" t="str">
        <f t="shared" si="35"/>
        <v/>
      </c>
      <c r="N767" s="97"/>
      <c r="O767" s="98"/>
      <c r="P767" s="99"/>
    </row>
    <row r="768" spans="2:16" x14ac:dyDescent="0.25">
      <c r="B768" s="97"/>
      <c r="C768" s="98"/>
      <c r="D768" s="98"/>
      <c r="E768" s="98"/>
      <c r="F768" s="99"/>
      <c r="H768" s="41" t="str">
        <f t="shared" si="33"/>
        <v/>
      </c>
      <c r="J768" s="41" t="str">
        <f t="shared" si="34"/>
        <v/>
      </c>
      <c r="L768" s="41" t="str">
        <f t="shared" si="35"/>
        <v/>
      </c>
      <c r="N768" s="97"/>
      <c r="O768" s="98"/>
      <c r="P768" s="99"/>
    </row>
    <row r="769" spans="2:16" x14ac:dyDescent="0.25">
      <c r="B769" s="97"/>
      <c r="C769" s="98"/>
      <c r="D769" s="98"/>
      <c r="E769" s="98"/>
      <c r="F769" s="99"/>
      <c r="H769" s="41" t="str">
        <f t="shared" si="33"/>
        <v/>
      </c>
      <c r="J769" s="41" t="str">
        <f t="shared" si="34"/>
        <v/>
      </c>
      <c r="L769" s="41" t="str">
        <f t="shared" si="35"/>
        <v/>
      </c>
      <c r="N769" s="97"/>
      <c r="O769" s="98"/>
      <c r="P769" s="99"/>
    </row>
    <row r="770" spans="2:16" x14ac:dyDescent="0.25">
      <c r="B770" s="97"/>
      <c r="C770" s="98"/>
      <c r="D770" s="98"/>
      <c r="E770" s="98"/>
      <c r="F770" s="99"/>
      <c r="H770" s="41" t="str">
        <f t="shared" si="33"/>
        <v/>
      </c>
      <c r="J770" s="41" t="str">
        <f t="shared" si="34"/>
        <v/>
      </c>
      <c r="L770" s="41" t="str">
        <f t="shared" si="35"/>
        <v/>
      </c>
      <c r="N770" s="97"/>
      <c r="O770" s="98"/>
      <c r="P770" s="99"/>
    </row>
    <row r="771" spans="2:16" x14ac:dyDescent="0.25">
      <c r="B771" s="97"/>
      <c r="C771" s="98"/>
      <c r="D771" s="98"/>
      <c r="E771" s="98"/>
      <c r="F771" s="99"/>
      <c r="H771" s="41" t="str">
        <f t="shared" si="33"/>
        <v/>
      </c>
      <c r="J771" s="41" t="str">
        <f t="shared" si="34"/>
        <v/>
      </c>
      <c r="L771" s="41" t="str">
        <f t="shared" si="35"/>
        <v/>
      </c>
      <c r="N771" s="97"/>
      <c r="O771" s="98"/>
      <c r="P771" s="99"/>
    </row>
    <row r="772" spans="2:16" x14ac:dyDescent="0.25">
      <c r="B772" s="97"/>
      <c r="C772" s="98"/>
      <c r="D772" s="98"/>
      <c r="E772" s="98"/>
      <c r="F772" s="99"/>
      <c r="H772" s="41" t="str">
        <f t="shared" si="33"/>
        <v/>
      </c>
      <c r="J772" s="41" t="str">
        <f t="shared" si="34"/>
        <v/>
      </c>
      <c r="L772" s="41" t="str">
        <f t="shared" si="35"/>
        <v/>
      </c>
      <c r="N772" s="97"/>
      <c r="O772" s="98"/>
      <c r="P772" s="99"/>
    </row>
    <row r="773" spans="2:16" x14ac:dyDescent="0.25">
      <c r="B773" s="97"/>
      <c r="C773" s="98"/>
      <c r="D773" s="98"/>
      <c r="E773" s="98"/>
      <c r="F773" s="99"/>
      <c r="H773" s="41" t="str">
        <f t="shared" si="33"/>
        <v/>
      </c>
      <c r="J773" s="41" t="str">
        <f t="shared" si="34"/>
        <v/>
      </c>
      <c r="L773" s="41" t="str">
        <f t="shared" si="35"/>
        <v/>
      </c>
      <c r="N773" s="97"/>
      <c r="O773" s="98"/>
      <c r="P773" s="99"/>
    </row>
    <row r="774" spans="2:16" x14ac:dyDescent="0.25">
      <c r="B774" s="97"/>
      <c r="C774" s="98"/>
      <c r="D774" s="98"/>
      <c r="E774" s="98"/>
      <c r="F774" s="99"/>
      <c r="H774" s="41" t="str">
        <f t="shared" si="33"/>
        <v/>
      </c>
      <c r="J774" s="41" t="str">
        <f t="shared" si="34"/>
        <v/>
      </c>
      <c r="L774" s="41" t="str">
        <f t="shared" si="35"/>
        <v/>
      </c>
      <c r="N774" s="97"/>
      <c r="O774" s="98"/>
      <c r="P774" s="99"/>
    </row>
    <row r="775" spans="2:16" x14ac:dyDescent="0.25">
      <c r="B775" s="97"/>
      <c r="C775" s="98"/>
      <c r="D775" s="98"/>
      <c r="E775" s="98"/>
      <c r="F775" s="99"/>
      <c r="H775" s="41" t="str">
        <f t="shared" si="33"/>
        <v/>
      </c>
      <c r="J775" s="41" t="str">
        <f t="shared" si="34"/>
        <v/>
      </c>
      <c r="L775" s="41" t="str">
        <f t="shared" si="35"/>
        <v/>
      </c>
      <c r="N775" s="97"/>
      <c r="O775" s="98"/>
      <c r="P775" s="99"/>
    </row>
    <row r="776" spans="2:16" x14ac:dyDescent="0.25">
      <c r="B776" s="97"/>
      <c r="C776" s="98"/>
      <c r="D776" s="98"/>
      <c r="E776" s="98"/>
      <c r="F776" s="99"/>
      <c r="H776" s="41" t="str">
        <f t="shared" si="33"/>
        <v/>
      </c>
      <c r="J776" s="41" t="str">
        <f t="shared" si="34"/>
        <v/>
      </c>
      <c r="L776" s="41" t="str">
        <f t="shared" si="35"/>
        <v/>
      </c>
      <c r="N776" s="97"/>
      <c r="O776" s="98"/>
      <c r="P776" s="99"/>
    </row>
    <row r="777" spans="2:16" x14ac:dyDescent="0.25">
      <c r="B777" s="97"/>
      <c r="C777" s="98"/>
      <c r="D777" s="98"/>
      <c r="E777" s="98"/>
      <c r="F777" s="99"/>
      <c r="H777" s="41" t="str">
        <f t="shared" si="33"/>
        <v/>
      </c>
      <c r="J777" s="41" t="str">
        <f t="shared" si="34"/>
        <v/>
      </c>
      <c r="L777" s="41" t="str">
        <f t="shared" si="35"/>
        <v/>
      </c>
      <c r="N777" s="97"/>
      <c r="O777" s="98"/>
      <c r="P777" s="99"/>
    </row>
    <row r="778" spans="2:16" x14ac:dyDescent="0.25">
      <c r="B778" s="97"/>
      <c r="C778" s="98"/>
      <c r="D778" s="98"/>
      <c r="E778" s="98"/>
      <c r="F778" s="99"/>
      <c r="H778" s="41" t="str">
        <f t="shared" si="33"/>
        <v/>
      </c>
      <c r="J778" s="41" t="str">
        <f t="shared" si="34"/>
        <v/>
      </c>
      <c r="L778" s="41" t="str">
        <f t="shared" si="35"/>
        <v/>
      </c>
      <c r="N778" s="97"/>
      <c r="O778" s="98"/>
      <c r="P778" s="99"/>
    </row>
    <row r="779" spans="2:16" x14ac:dyDescent="0.25">
      <c r="B779" s="97"/>
      <c r="C779" s="98"/>
      <c r="D779" s="98"/>
      <c r="E779" s="98"/>
      <c r="F779" s="99"/>
      <c r="H779" s="41" t="str">
        <f t="shared" ref="H779:H842" si="36">IF(C779="","",C779) &amp; IF(D779="",""," – " &amp; D779) &amp; IF(E779="",""," – " &amp; E779) &amp; IF(F779="",""," – " &amp; F779)</f>
        <v/>
      </c>
      <c r="J779" s="41" t="str">
        <f t="shared" ref="J779:J842" si="37">IF(C779="","",C779) &amp; IF(D779="",""," – " &amp; D779) &amp; IF(E779="",""," – " &amp; E779)</f>
        <v/>
      </c>
      <c r="L779" s="41" t="str">
        <f t="shared" ref="L779:L842" si="38">IF(C779="","",C779) &amp; IF(D779="",""," – " &amp; D779)</f>
        <v/>
      </c>
      <c r="N779" s="97"/>
      <c r="O779" s="98"/>
      <c r="P779" s="99"/>
    </row>
    <row r="780" spans="2:16" x14ac:dyDescent="0.25">
      <c r="B780" s="97"/>
      <c r="C780" s="98"/>
      <c r="D780" s="98"/>
      <c r="E780" s="98"/>
      <c r="F780" s="99"/>
      <c r="H780" s="41" t="str">
        <f t="shared" si="36"/>
        <v/>
      </c>
      <c r="J780" s="41" t="str">
        <f t="shared" si="37"/>
        <v/>
      </c>
      <c r="L780" s="41" t="str">
        <f t="shared" si="38"/>
        <v/>
      </c>
      <c r="N780" s="97"/>
      <c r="O780" s="98"/>
      <c r="P780" s="99"/>
    </row>
    <row r="781" spans="2:16" x14ac:dyDescent="0.25">
      <c r="B781" s="97"/>
      <c r="C781" s="98"/>
      <c r="D781" s="98"/>
      <c r="E781" s="98"/>
      <c r="F781" s="99"/>
      <c r="H781" s="41" t="str">
        <f t="shared" si="36"/>
        <v/>
      </c>
      <c r="J781" s="41" t="str">
        <f t="shared" si="37"/>
        <v/>
      </c>
      <c r="L781" s="41" t="str">
        <f t="shared" si="38"/>
        <v/>
      </c>
      <c r="N781" s="97"/>
      <c r="O781" s="98"/>
      <c r="P781" s="99"/>
    </row>
    <row r="782" spans="2:16" x14ac:dyDescent="0.25">
      <c r="B782" s="97"/>
      <c r="C782" s="98"/>
      <c r="D782" s="98"/>
      <c r="E782" s="98"/>
      <c r="F782" s="99"/>
      <c r="H782" s="41" t="str">
        <f t="shared" si="36"/>
        <v/>
      </c>
      <c r="J782" s="41" t="str">
        <f t="shared" si="37"/>
        <v/>
      </c>
      <c r="L782" s="41" t="str">
        <f t="shared" si="38"/>
        <v/>
      </c>
      <c r="N782" s="97"/>
      <c r="O782" s="98"/>
      <c r="P782" s="99"/>
    </row>
    <row r="783" spans="2:16" x14ac:dyDescent="0.25">
      <c r="B783" s="97"/>
      <c r="C783" s="98"/>
      <c r="D783" s="98"/>
      <c r="E783" s="98"/>
      <c r="F783" s="99"/>
      <c r="H783" s="41" t="str">
        <f t="shared" si="36"/>
        <v/>
      </c>
      <c r="J783" s="41" t="str">
        <f t="shared" si="37"/>
        <v/>
      </c>
      <c r="L783" s="41" t="str">
        <f t="shared" si="38"/>
        <v/>
      </c>
      <c r="N783" s="97"/>
      <c r="O783" s="98"/>
      <c r="P783" s="99"/>
    </row>
    <row r="784" spans="2:16" x14ac:dyDescent="0.25">
      <c r="B784" s="97"/>
      <c r="C784" s="98"/>
      <c r="D784" s="98"/>
      <c r="E784" s="98"/>
      <c r="F784" s="99"/>
      <c r="H784" s="41" t="str">
        <f t="shared" si="36"/>
        <v/>
      </c>
      <c r="J784" s="41" t="str">
        <f t="shared" si="37"/>
        <v/>
      </c>
      <c r="L784" s="41" t="str">
        <f t="shared" si="38"/>
        <v/>
      </c>
      <c r="N784" s="97"/>
      <c r="O784" s="98"/>
      <c r="P784" s="99"/>
    </row>
    <row r="785" spans="2:16" x14ac:dyDescent="0.25">
      <c r="B785" s="97"/>
      <c r="C785" s="98"/>
      <c r="D785" s="98"/>
      <c r="E785" s="98"/>
      <c r="F785" s="99"/>
      <c r="H785" s="41" t="str">
        <f t="shared" si="36"/>
        <v/>
      </c>
      <c r="J785" s="41" t="str">
        <f t="shared" si="37"/>
        <v/>
      </c>
      <c r="L785" s="41" t="str">
        <f t="shared" si="38"/>
        <v/>
      </c>
      <c r="N785" s="97"/>
      <c r="O785" s="98"/>
      <c r="P785" s="99"/>
    </row>
    <row r="786" spans="2:16" x14ac:dyDescent="0.25">
      <c r="B786" s="97"/>
      <c r="C786" s="98"/>
      <c r="D786" s="98"/>
      <c r="E786" s="98"/>
      <c r="F786" s="99"/>
      <c r="H786" s="41" t="str">
        <f t="shared" si="36"/>
        <v/>
      </c>
      <c r="J786" s="41" t="str">
        <f t="shared" si="37"/>
        <v/>
      </c>
      <c r="L786" s="41" t="str">
        <f t="shared" si="38"/>
        <v/>
      </c>
      <c r="N786" s="97"/>
      <c r="O786" s="98"/>
      <c r="P786" s="99"/>
    </row>
    <row r="787" spans="2:16" x14ac:dyDescent="0.25">
      <c r="B787" s="97"/>
      <c r="C787" s="98"/>
      <c r="D787" s="98"/>
      <c r="E787" s="98"/>
      <c r="F787" s="99"/>
      <c r="H787" s="41" t="str">
        <f t="shared" si="36"/>
        <v/>
      </c>
      <c r="J787" s="41" t="str">
        <f t="shared" si="37"/>
        <v/>
      </c>
      <c r="L787" s="41" t="str">
        <f t="shared" si="38"/>
        <v/>
      </c>
      <c r="N787" s="97"/>
      <c r="O787" s="98"/>
      <c r="P787" s="99"/>
    </row>
    <row r="788" spans="2:16" x14ac:dyDescent="0.25">
      <c r="B788" s="97"/>
      <c r="C788" s="98"/>
      <c r="D788" s="98"/>
      <c r="E788" s="98"/>
      <c r="F788" s="99"/>
      <c r="H788" s="41" t="str">
        <f t="shared" si="36"/>
        <v/>
      </c>
      <c r="J788" s="41" t="str">
        <f t="shared" si="37"/>
        <v/>
      </c>
      <c r="L788" s="41" t="str">
        <f t="shared" si="38"/>
        <v/>
      </c>
      <c r="N788" s="97"/>
      <c r="O788" s="98"/>
      <c r="P788" s="99"/>
    </row>
    <row r="789" spans="2:16" x14ac:dyDescent="0.25">
      <c r="B789" s="97"/>
      <c r="C789" s="98"/>
      <c r="D789" s="98"/>
      <c r="E789" s="98"/>
      <c r="F789" s="99"/>
      <c r="H789" s="41" t="str">
        <f t="shared" si="36"/>
        <v/>
      </c>
      <c r="J789" s="41" t="str">
        <f t="shared" si="37"/>
        <v/>
      </c>
      <c r="L789" s="41" t="str">
        <f t="shared" si="38"/>
        <v/>
      </c>
      <c r="N789" s="97"/>
      <c r="O789" s="98"/>
      <c r="P789" s="99"/>
    </row>
    <row r="790" spans="2:16" x14ac:dyDescent="0.25">
      <c r="B790" s="97"/>
      <c r="C790" s="98"/>
      <c r="D790" s="98"/>
      <c r="E790" s="98"/>
      <c r="F790" s="99"/>
      <c r="H790" s="41" t="str">
        <f t="shared" si="36"/>
        <v/>
      </c>
      <c r="J790" s="41" t="str">
        <f t="shared" si="37"/>
        <v/>
      </c>
      <c r="L790" s="41" t="str">
        <f t="shared" si="38"/>
        <v/>
      </c>
      <c r="N790" s="97"/>
      <c r="O790" s="98"/>
      <c r="P790" s="99"/>
    </row>
    <row r="791" spans="2:16" x14ac:dyDescent="0.25">
      <c r="B791" s="97"/>
      <c r="C791" s="98"/>
      <c r="D791" s="98"/>
      <c r="E791" s="98"/>
      <c r="F791" s="99"/>
      <c r="H791" s="41" t="str">
        <f t="shared" si="36"/>
        <v/>
      </c>
      <c r="J791" s="41" t="str">
        <f t="shared" si="37"/>
        <v/>
      </c>
      <c r="L791" s="41" t="str">
        <f t="shared" si="38"/>
        <v/>
      </c>
      <c r="N791" s="97"/>
      <c r="O791" s="98"/>
      <c r="P791" s="99"/>
    </row>
    <row r="792" spans="2:16" x14ac:dyDescent="0.25">
      <c r="B792" s="97"/>
      <c r="C792" s="98"/>
      <c r="D792" s="98"/>
      <c r="E792" s="98"/>
      <c r="F792" s="99"/>
      <c r="H792" s="41" t="str">
        <f t="shared" si="36"/>
        <v/>
      </c>
      <c r="J792" s="41" t="str">
        <f t="shared" si="37"/>
        <v/>
      </c>
      <c r="L792" s="41" t="str">
        <f t="shared" si="38"/>
        <v/>
      </c>
      <c r="N792" s="97"/>
      <c r="O792" s="98"/>
      <c r="P792" s="99"/>
    </row>
    <row r="793" spans="2:16" x14ac:dyDescent="0.25">
      <c r="B793" s="97"/>
      <c r="C793" s="98"/>
      <c r="D793" s="98"/>
      <c r="E793" s="98"/>
      <c r="F793" s="99"/>
      <c r="H793" s="41" t="str">
        <f t="shared" si="36"/>
        <v/>
      </c>
      <c r="J793" s="41" t="str">
        <f t="shared" si="37"/>
        <v/>
      </c>
      <c r="L793" s="41" t="str">
        <f t="shared" si="38"/>
        <v/>
      </c>
      <c r="N793" s="97"/>
      <c r="O793" s="98"/>
      <c r="P793" s="99"/>
    </row>
    <row r="794" spans="2:16" x14ac:dyDescent="0.25">
      <c r="B794" s="97"/>
      <c r="C794" s="98"/>
      <c r="D794" s="98"/>
      <c r="E794" s="98"/>
      <c r="F794" s="99"/>
      <c r="H794" s="41" t="str">
        <f t="shared" si="36"/>
        <v/>
      </c>
      <c r="J794" s="41" t="str">
        <f t="shared" si="37"/>
        <v/>
      </c>
      <c r="L794" s="41" t="str">
        <f t="shared" si="38"/>
        <v/>
      </c>
      <c r="N794" s="97"/>
      <c r="O794" s="98"/>
      <c r="P794" s="99"/>
    </row>
    <row r="795" spans="2:16" x14ac:dyDescent="0.25">
      <c r="B795" s="97"/>
      <c r="C795" s="98"/>
      <c r="D795" s="98"/>
      <c r="E795" s="98"/>
      <c r="F795" s="99"/>
      <c r="H795" s="41" t="str">
        <f t="shared" si="36"/>
        <v/>
      </c>
      <c r="J795" s="41" t="str">
        <f t="shared" si="37"/>
        <v/>
      </c>
      <c r="L795" s="41" t="str">
        <f t="shared" si="38"/>
        <v/>
      </c>
      <c r="N795" s="97"/>
      <c r="O795" s="98"/>
      <c r="P795" s="99"/>
    </row>
    <row r="796" spans="2:16" x14ac:dyDescent="0.25">
      <c r="B796" s="97"/>
      <c r="C796" s="98"/>
      <c r="D796" s="98"/>
      <c r="E796" s="98"/>
      <c r="F796" s="99"/>
      <c r="H796" s="41" t="str">
        <f t="shared" si="36"/>
        <v/>
      </c>
      <c r="J796" s="41" t="str">
        <f t="shared" si="37"/>
        <v/>
      </c>
      <c r="L796" s="41" t="str">
        <f t="shared" si="38"/>
        <v/>
      </c>
      <c r="N796" s="97"/>
      <c r="O796" s="98"/>
      <c r="P796" s="99"/>
    </row>
    <row r="797" spans="2:16" x14ac:dyDescent="0.25">
      <c r="B797" s="97"/>
      <c r="C797" s="98"/>
      <c r="D797" s="98"/>
      <c r="E797" s="98"/>
      <c r="F797" s="99"/>
      <c r="H797" s="41" t="str">
        <f t="shared" si="36"/>
        <v/>
      </c>
      <c r="J797" s="41" t="str">
        <f t="shared" si="37"/>
        <v/>
      </c>
      <c r="L797" s="41" t="str">
        <f t="shared" si="38"/>
        <v/>
      </c>
      <c r="N797" s="97"/>
      <c r="O797" s="98"/>
      <c r="P797" s="99"/>
    </row>
    <row r="798" spans="2:16" x14ac:dyDescent="0.25">
      <c r="B798" s="97"/>
      <c r="C798" s="98"/>
      <c r="D798" s="98"/>
      <c r="E798" s="98"/>
      <c r="F798" s="99"/>
      <c r="H798" s="41" t="str">
        <f t="shared" si="36"/>
        <v/>
      </c>
      <c r="J798" s="41" t="str">
        <f t="shared" si="37"/>
        <v/>
      </c>
      <c r="L798" s="41" t="str">
        <f t="shared" si="38"/>
        <v/>
      </c>
      <c r="N798" s="97"/>
      <c r="O798" s="98"/>
      <c r="P798" s="99"/>
    </row>
    <row r="799" spans="2:16" x14ac:dyDescent="0.25">
      <c r="B799" s="97"/>
      <c r="C799" s="98"/>
      <c r="D799" s="98"/>
      <c r="E799" s="98"/>
      <c r="F799" s="99"/>
      <c r="H799" s="41" t="str">
        <f t="shared" si="36"/>
        <v/>
      </c>
      <c r="J799" s="41" t="str">
        <f t="shared" si="37"/>
        <v/>
      </c>
      <c r="L799" s="41" t="str">
        <f t="shared" si="38"/>
        <v/>
      </c>
      <c r="N799" s="97"/>
      <c r="O799" s="98"/>
      <c r="P799" s="99"/>
    </row>
    <row r="800" spans="2:16" x14ac:dyDescent="0.25">
      <c r="B800" s="97"/>
      <c r="C800" s="98"/>
      <c r="D800" s="98"/>
      <c r="E800" s="98"/>
      <c r="F800" s="99"/>
      <c r="H800" s="41" t="str">
        <f t="shared" si="36"/>
        <v/>
      </c>
      <c r="J800" s="41" t="str">
        <f t="shared" si="37"/>
        <v/>
      </c>
      <c r="L800" s="41" t="str">
        <f t="shared" si="38"/>
        <v/>
      </c>
      <c r="N800" s="97"/>
      <c r="O800" s="98"/>
      <c r="P800" s="99"/>
    </row>
    <row r="801" spans="2:16" x14ac:dyDescent="0.25">
      <c r="B801" s="97"/>
      <c r="C801" s="98"/>
      <c r="D801" s="98"/>
      <c r="E801" s="98"/>
      <c r="F801" s="99"/>
      <c r="H801" s="41" t="str">
        <f t="shared" si="36"/>
        <v/>
      </c>
      <c r="J801" s="41" t="str">
        <f t="shared" si="37"/>
        <v/>
      </c>
      <c r="L801" s="41" t="str">
        <f t="shared" si="38"/>
        <v/>
      </c>
      <c r="N801" s="97"/>
      <c r="O801" s="98"/>
      <c r="P801" s="99"/>
    </row>
    <row r="802" spans="2:16" x14ac:dyDescent="0.25">
      <c r="B802" s="97"/>
      <c r="C802" s="98"/>
      <c r="D802" s="98"/>
      <c r="E802" s="98"/>
      <c r="F802" s="99"/>
      <c r="H802" s="41" t="str">
        <f t="shared" si="36"/>
        <v/>
      </c>
      <c r="J802" s="41" t="str">
        <f t="shared" si="37"/>
        <v/>
      </c>
      <c r="L802" s="41" t="str">
        <f t="shared" si="38"/>
        <v/>
      </c>
      <c r="N802" s="97"/>
      <c r="O802" s="98"/>
      <c r="P802" s="99"/>
    </row>
    <row r="803" spans="2:16" x14ac:dyDescent="0.25">
      <c r="B803" s="97"/>
      <c r="C803" s="98"/>
      <c r="D803" s="98"/>
      <c r="E803" s="98"/>
      <c r="F803" s="99"/>
      <c r="H803" s="41" t="str">
        <f t="shared" si="36"/>
        <v/>
      </c>
      <c r="J803" s="41" t="str">
        <f t="shared" si="37"/>
        <v/>
      </c>
      <c r="L803" s="41" t="str">
        <f t="shared" si="38"/>
        <v/>
      </c>
      <c r="N803" s="97"/>
      <c r="O803" s="98"/>
      <c r="P803" s="99"/>
    </row>
    <row r="804" spans="2:16" x14ac:dyDescent="0.25">
      <c r="B804" s="97"/>
      <c r="C804" s="98"/>
      <c r="D804" s="98"/>
      <c r="E804" s="98"/>
      <c r="F804" s="99"/>
      <c r="H804" s="41" t="str">
        <f t="shared" si="36"/>
        <v/>
      </c>
      <c r="J804" s="41" t="str">
        <f t="shared" si="37"/>
        <v/>
      </c>
      <c r="L804" s="41" t="str">
        <f t="shared" si="38"/>
        <v/>
      </c>
      <c r="N804" s="97"/>
      <c r="O804" s="98"/>
      <c r="P804" s="99"/>
    </row>
    <row r="805" spans="2:16" x14ac:dyDescent="0.25">
      <c r="B805" s="97"/>
      <c r="C805" s="98"/>
      <c r="D805" s="98"/>
      <c r="E805" s="98"/>
      <c r="F805" s="99"/>
      <c r="H805" s="41" t="str">
        <f t="shared" si="36"/>
        <v/>
      </c>
      <c r="J805" s="41" t="str">
        <f t="shared" si="37"/>
        <v/>
      </c>
      <c r="L805" s="41" t="str">
        <f t="shared" si="38"/>
        <v/>
      </c>
      <c r="N805" s="97"/>
      <c r="O805" s="98"/>
      <c r="P805" s="99"/>
    </row>
    <row r="806" spans="2:16" x14ac:dyDescent="0.25">
      <c r="B806" s="97"/>
      <c r="C806" s="98"/>
      <c r="D806" s="98"/>
      <c r="E806" s="98"/>
      <c r="F806" s="99"/>
      <c r="H806" s="41" t="str">
        <f t="shared" si="36"/>
        <v/>
      </c>
      <c r="J806" s="41" t="str">
        <f t="shared" si="37"/>
        <v/>
      </c>
      <c r="L806" s="41" t="str">
        <f t="shared" si="38"/>
        <v/>
      </c>
      <c r="N806" s="97"/>
      <c r="O806" s="98"/>
      <c r="P806" s="99"/>
    </row>
    <row r="807" spans="2:16" x14ac:dyDescent="0.25">
      <c r="B807" s="97"/>
      <c r="C807" s="98"/>
      <c r="D807" s="98"/>
      <c r="E807" s="98"/>
      <c r="F807" s="99"/>
      <c r="H807" s="41" t="str">
        <f t="shared" si="36"/>
        <v/>
      </c>
      <c r="J807" s="41" t="str">
        <f t="shared" si="37"/>
        <v/>
      </c>
      <c r="L807" s="41" t="str">
        <f t="shared" si="38"/>
        <v/>
      </c>
      <c r="N807" s="97"/>
      <c r="O807" s="98"/>
      <c r="P807" s="99"/>
    </row>
    <row r="808" spans="2:16" x14ac:dyDescent="0.25">
      <c r="B808" s="97"/>
      <c r="C808" s="98"/>
      <c r="D808" s="98"/>
      <c r="E808" s="98"/>
      <c r="F808" s="99"/>
      <c r="H808" s="41" t="str">
        <f t="shared" si="36"/>
        <v/>
      </c>
      <c r="J808" s="41" t="str">
        <f t="shared" si="37"/>
        <v/>
      </c>
      <c r="L808" s="41" t="str">
        <f t="shared" si="38"/>
        <v/>
      </c>
      <c r="N808" s="97"/>
      <c r="O808" s="98"/>
      <c r="P808" s="99"/>
    </row>
    <row r="809" spans="2:16" x14ac:dyDescent="0.25">
      <c r="B809" s="97"/>
      <c r="C809" s="98"/>
      <c r="D809" s="98"/>
      <c r="E809" s="98"/>
      <c r="F809" s="99"/>
      <c r="H809" s="41" t="str">
        <f t="shared" si="36"/>
        <v/>
      </c>
      <c r="J809" s="41" t="str">
        <f t="shared" si="37"/>
        <v/>
      </c>
      <c r="L809" s="41" t="str">
        <f t="shared" si="38"/>
        <v/>
      </c>
      <c r="N809" s="97"/>
      <c r="O809" s="98"/>
      <c r="P809" s="99"/>
    </row>
    <row r="810" spans="2:16" x14ac:dyDescent="0.25">
      <c r="B810" s="97"/>
      <c r="C810" s="98"/>
      <c r="D810" s="98"/>
      <c r="E810" s="98"/>
      <c r="F810" s="99"/>
      <c r="H810" s="41" t="str">
        <f t="shared" si="36"/>
        <v/>
      </c>
      <c r="J810" s="41" t="str">
        <f t="shared" si="37"/>
        <v/>
      </c>
      <c r="L810" s="41" t="str">
        <f t="shared" si="38"/>
        <v/>
      </c>
      <c r="N810" s="97"/>
      <c r="O810" s="98"/>
      <c r="P810" s="99"/>
    </row>
    <row r="811" spans="2:16" x14ac:dyDescent="0.25">
      <c r="B811" s="97"/>
      <c r="C811" s="98"/>
      <c r="D811" s="98"/>
      <c r="E811" s="98"/>
      <c r="F811" s="99"/>
      <c r="H811" s="41" t="str">
        <f t="shared" si="36"/>
        <v/>
      </c>
      <c r="J811" s="41" t="str">
        <f t="shared" si="37"/>
        <v/>
      </c>
      <c r="L811" s="41" t="str">
        <f t="shared" si="38"/>
        <v/>
      </c>
      <c r="N811" s="97"/>
      <c r="O811" s="98"/>
      <c r="P811" s="99"/>
    </row>
    <row r="812" spans="2:16" x14ac:dyDescent="0.25">
      <c r="B812" s="97"/>
      <c r="C812" s="98"/>
      <c r="D812" s="98"/>
      <c r="E812" s="98"/>
      <c r="F812" s="99"/>
      <c r="H812" s="41" t="str">
        <f t="shared" si="36"/>
        <v/>
      </c>
      <c r="J812" s="41" t="str">
        <f t="shared" si="37"/>
        <v/>
      </c>
      <c r="L812" s="41" t="str">
        <f t="shared" si="38"/>
        <v/>
      </c>
      <c r="N812" s="97"/>
      <c r="O812" s="98"/>
      <c r="P812" s="99"/>
    </row>
    <row r="813" spans="2:16" x14ac:dyDescent="0.25">
      <c r="B813" s="97"/>
      <c r="C813" s="98"/>
      <c r="D813" s="98"/>
      <c r="E813" s="98"/>
      <c r="F813" s="99"/>
      <c r="H813" s="41" t="str">
        <f t="shared" si="36"/>
        <v/>
      </c>
      <c r="J813" s="41" t="str">
        <f t="shared" si="37"/>
        <v/>
      </c>
      <c r="L813" s="41" t="str">
        <f t="shared" si="38"/>
        <v/>
      </c>
      <c r="N813" s="97"/>
      <c r="O813" s="98"/>
      <c r="P813" s="99"/>
    </row>
    <row r="814" spans="2:16" x14ac:dyDescent="0.25">
      <c r="B814" s="97"/>
      <c r="C814" s="98"/>
      <c r="D814" s="98"/>
      <c r="E814" s="98"/>
      <c r="F814" s="99"/>
      <c r="H814" s="41" t="str">
        <f t="shared" si="36"/>
        <v/>
      </c>
      <c r="J814" s="41" t="str">
        <f t="shared" si="37"/>
        <v/>
      </c>
      <c r="L814" s="41" t="str">
        <f t="shared" si="38"/>
        <v/>
      </c>
      <c r="N814" s="97"/>
      <c r="O814" s="98"/>
      <c r="P814" s="99"/>
    </row>
    <row r="815" spans="2:16" x14ac:dyDescent="0.25">
      <c r="B815" s="97"/>
      <c r="C815" s="98"/>
      <c r="D815" s="98"/>
      <c r="E815" s="98"/>
      <c r="F815" s="99"/>
      <c r="H815" s="41" t="str">
        <f t="shared" si="36"/>
        <v/>
      </c>
      <c r="J815" s="41" t="str">
        <f t="shared" si="37"/>
        <v/>
      </c>
      <c r="L815" s="41" t="str">
        <f t="shared" si="38"/>
        <v/>
      </c>
      <c r="N815" s="97"/>
      <c r="O815" s="98"/>
      <c r="P815" s="99"/>
    </row>
    <row r="816" spans="2:16" x14ac:dyDescent="0.25">
      <c r="B816" s="97"/>
      <c r="C816" s="98"/>
      <c r="D816" s="98"/>
      <c r="E816" s="98"/>
      <c r="F816" s="99"/>
      <c r="H816" s="41" t="str">
        <f t="shared" si="36"/>
        <v/>
      </c>
      <c r="J816" s="41" t="str">
        <f t="shared" si="37"/>
        <v/>
      </c>
      <c r="L816" s="41" t="str">
        <f t="shared" si="38"/>
        <v/>
      </c>
      <c r="N816" s="97"/>
      <c r="O816" s="98"/>
      <c r="P816" s="99"/>
    </row>
    <row r="817" spans="2:16" x14ac:dyDescent="0.25">
      <c r="B817" s="97"/>
      <c r="C817" s="98"/>
      <c r="D817" s="98"/>
      <c r="E817" s="98"/>
      <c r="F817" s="99"/>
      <c r="H817" s="41" t="str">
        <f t="shared" si="36"/>
        <v/>
      </c>
      <c r="J817" s="41" t="str">
        <f t="shared" si="37"/>
        <v/>
      </c>
      <c r="L817" s="41" t="str">
        <f t="shared" si="38"/>
        <v/>
      </c>
      <c r="N817" s="97"/>
      <c r="O817" s="98"/>
      <c r="P817" s="99"/>
    </row>
    <row r="818" spans="2:16" x14ac:dyDescent="0.25">
      <c r="B818" s="97"/>
      <c r="C818" s="98"/>
      <c r="D818" s="98"/>
      <c r="E818" s="98"/>
      <c r="F818" s="99"/>
      <c r="H818" s="41" t="str">
        <f t="shared" si="36"/>
        <v/>
      </c>
      <c r="J818" s="41" t="str">
        <f t="shared" si="37"/>
        <v/>
      </c>
      <c r="L818" s="41" t="str">
        <f t="shared" si="38"/>
        <v/>
      </c>
      <c r="N818" s="97"/>
      <c r="O818" s="103"/>
      <c r="P818" s="99"/>
    </row>
    <row r="819" spans="2:16" x14ac:dyDescent="0.25">
      <c r="B819" s="97"/>
      <c r="C819" s="98"/>
      <c r="D819" s="98"/>
      <c r="E819" s="98"/>
      <c r="F819" s="99"/>
      <c r="H819" s="41" t="str">
        <f t="shared" si="36"/>
        <v/>
      </c>
      <c r="J819" s="41" t="str">
        <f t="shared" si="37"/>
        <v/>
      </c>
      <c r="L819" s="41" t="str">
        <f t="shared" si="38"/>
        <v/>
      </c>
      <c r="N819" s="97"/>
      <c r="O819" s="98"/>
      <c r="P819" s="99"/>
    </row>
    <row r="820" spans="2:16" x14ac:dyDescent="0.25">
      <c r="B820" s="97"/>
      <c r="C820" s="98"/>
      <c r="D820" s="98"/>
      <c r="E820" s="98"/>
      <c r="F820" s="99"/>
      <c r="H820" s="41" t="str">
        <f t="shared" si="36"/>
        <v/>
      </c>
      <c r="J820" s="41" t="str">
        <f t="shared" si="37"/>
        <v/>
      </c>
      <c r="L820" s="41" t="str">
        <f t="shared" si="38"/>
        <v/>
      </c>
      <c r="N820" s="97"/>
      <c r="O820" s="98"/>
      <c r="P820" s="99"/>
    </row>
    <row r="821" spans="2:16" x14ac:dyDescent="0.25">
      <c r="B821" s="97"/>
      <c r="C821" s="98"/>
      <c r="D821" s="98"/>
      <c r="E821" s="98"/>
      <c r="F821" s="99"/>
      <c r="H821" s="41" t="str">
        <f t="shared" si="36"/>
        <v/>
      </c>
      <c r="J821" s="41" t="str">
        <f t="shared" si="37"/>
        <v/>
      </c>
      <c r="L821" s="41" t="str">
        <f t="shared" si="38"/>
        <v/>
      </c>
      <c r="N821" s="97"/>
      <c r="O821" s="98"/>
      <c r="P821" s="99"/>
    </row>
    <row r="822" spans="2:16" x14ac:dyDescent="0.25">
      <c r="B822" s="97"/>
      <c r="C822" s="98"/>
      <c r="D822" s="98"/>
      <c r="E822" s="98"/>
      <c r="F822" s="99"/>
      <c r="H822" s="41" t="str">
        <f t="shared" si="36"/>
        <v/>
      </c>
      <c r="J822" s="41" t="str">
        <f t="shared" si="37"/>
        <v/>
      </c>
      <c r="L822" s="41" t="str">
        <f t="shared" si="38"/>
        <v/>
      </c>
      <c r="N822" s="97"/>
      <c r="O822" s="98"/>
      <c r="P822" s="99"/>
    </row>
    <row r="823" spans="2:16" x14ac:dyDescent="0.25">
      <c r="B823" s="97"/>
      <c r="C823" s="98"/>
      <c r="D823" s="98"/>
      <c r="E823" s="98"/>
      <c r="F823" s="99"/>
      <c r="H823" s="41" t="str">
        <f t="shared" si="36"/>
        <v/>
      </c>
      <c r="J823" s="41" t="str">
        <f t="shared" si="37"/>
        <v/>
      </c>
      <c r="L823" s="41" t="str">
        <f t="shared" si="38"/>
        <v/>
      </c>
      <c r="N823" s="97"/>
      <c r="O823" s="98"/>
      <c r="P823" s="99"/>
    </row>
    <row r="824" spans="2:16" x14ac:dyDescent="0.25">
      <c r="B824" s="97"/>
      <c r="C824" s="98"/>
      <c r="D824" s="98"/>
      <c r="E824" s="98"/>
      <c r="F824" s="99"/>
      <c r="H824" s="41" t="str">
        <f t="shared" si="36"/>
        <v/>
      </c>
      <c r="J824" s="41" t="str">
        <f t="shared" si="37"/>
        <v/>
      </c>
      <c r="L824" s="41" t="str">
        <f t="shared" si="38"/>
        <v/>
      </c>
      <c r="N824" s="97"/>
      <c r="O824" s="98"/>
      <c r="P824" s="99"/>
    </row>
    <row r="825" spans="2:16" x14ac:dyDescent="0.25">
      <c r="B825" s="97"/>
      <c r="C825" s="98"/>
      <c r="D825" s="98"/>
      <c r="E825" s="98"/>
      <c r="F825" s="99"/>
      <c r="H825" s="41" t="str">
        <f t="shared" si="36"/>
        <v/>
      </c>
      <c r="J825" s="41" t="str">
        <f t="shared" si="37"/>
        <v/>
      </c>
      <c r="L825" s="41" t="str">
        <f t="shared" si="38"/>
        <v/>
      </c>
      <c r="N825" s="97"/>
      <c r="O825" s="98"/>
      <c r="P825" s="99"/>
    </row>
    <row r="826" spans="2:16" x14ac:dyDescent="0.25">
      <c r="B826" s="97"/>
      <c r="C826" s="98"/>
      <c r="D826" s="98"/>
      <c r="E826" s="98"/>
      <c r="F826" s="99"/>
      <c r="H826" s="41" t="str">
        <f t="shared" si="36"/>
        <v/>
      </c>
      <c r="J826" s="41" t="str">
        <f t="shared" si="37"/>
        <v/>
      </c>
      <c r="L826" s="41" t="str">
        <f t="shared" si="38"/>
        <v/>
      </c>
      <c r="N826" s="97"/>
      <c r="O826" s="98"/>
      <c r="P826" s="99"/>
    </row>
    <row r="827" spans="2:16" x14ac:dyDescent="0.25">
      <c r="B827" s="97"/>
      <c r="C827" s="98"/>
      <c r="D827" s="98"/>
      <c r="E827" s="98"/>
      <c r="F827" s="99"/>
      <c r="H827" s="41" t="str">
        <f t="shared" si="36"/>
        <v/>
      </c>
      <c r="J827" s="41" t="str">
        <f t="shared" si="37"/>
        <v/>
      </c>
      <c r="L827" s="41" t="str">
        <f t="shared" si="38"/>
        <v/>
      </c>
      <c r="N827" s="97"/>
      <c r="O827" s="98"/>
      <c r="P827" s="99"/>
    </row>
    <row r="828" spans="2:16" x14ac:dyDescent="0.25">
      <c r="B828" s="97"/>
      <c r="C828" s="98"/>
      <c r="D828" s="98"/>
      <c r="E828" s="98"/>
      <c r="F828" s="99"/>
      <c r="H828" s="41" t="str">
        <f t="shared" si="36"/>
        <v/>
      </c>
      <c r="J828" s="41" t="str">
        <f t="shared" si="37"/>
        <v/>
      </c>
      <c r="L828" s="41" t="str">
        <f t="shared" si="38"/>
        <v/>
      </c>
      <c r="N828" s="97"/>
      <c r="O828" s="98"/>
      <c r="P828" s="99"/>
    </row>
    <row r="829" spans="2:16" x14ac:dyDescent="0.25">
      <c r="B829" s="97"/>
      <c r="C829" s="98"/>
      <c r="D829" s="98"/>
      <c r="E829" s="98"/>
      <c r="F829" s="99"/>
      <c r="H829" s="41" t="str">
        <f t="shared" si="36"/>
        <v/>
      </c>
      <c r="J829" s="41" t="str">
        <f t="shared" si="37"/>
        <v/>
      </c>
      <c r="L829" s="41" t="str">
        <f t="shared" si="38"/>
        <v/>
      </c>
      <c r="N829" s="97"/>
      <c r="O829" s="98"/>
      <c r="P829" s="99"/>
    </row>
    <row r="830" spans="2:16" x14ac:dyDescent="0.25">
      <c r="B830" s="97"/>
      <c r="C830" s="98"/>
      <c r="D830" s="98"/>
      <c r="E830" s="98"/>
      <c r="F830" s="99"/>
      <c r="H830" s="41" t="str">
        <f t="shared" si="36"/>
        <v/>
      </c>
      <c r="J830" s="41" t="str">
        <f t="shared" si="37"/>
        <v/>
      </c>
      <c r="L830" s="41" t="str">
        <f t="shared" si="38"/>
        <v/>
      </c>
      <c r="N830" s="97"/>
      <c r="O830" s="98"/>
      <c r="P830" s="99"/>
    </row>
    <row r="831" spans="2:16" x14ac:dyDescent="0.25">
      <c r="B831" s="97"/>
      <c r="C831" s="98"/>
      <c r="D831" s="98"/>
      <c r="E831" s="98"/>
      <c r="F831" s="99"/>
      <c r="H831" s="41" t="str">
        <f t="shared" si="36"/>
        <v/>
      </c>
      <c r="J831" s="41" t="str">
        <f t="shared" si="37"/>
        <v/>
      </c>
      <c r="L831" s="41" t="str">
        <f t="shared" si="38"/>
        <v/>
      </c>
      <c r="N831" s="97"/>
      <c r="O831" s="98"/>
      <c r="P831" s="99"/>
    </row>
    <row r="832" spans="2:16" x14ac:dyDescent="0.25">
      <c r="B832" s="97"/>
      <c r="C832" s="98"/>
      <c r="D832" s="98"/>
      <c r="E832" s="98"/>
      <c r="F832" s="99"/>
      <c r="H832" s="41" t="str">
        <f t="shared" si="36"/>
        <v/>
      </c>
      <c r="J832" s="41" t="str">
        <f t="shared" si="37"/>
        <v/>
      </c>
      <c r="L832" s="41" t="str">
        <f t="shared" si="38"/>
        <v/>
      </c>
      <c r="N832" s="97"/>
      <c r="O832" s="98"/>
      <c r="P832" s="99"/>
    </row>
    <row r="833" spans="2:16" x14ac:dyDescent="0.25">
      <c r="B833" s="97"/>
      <c r="C833" s="98"/>
      <c r="D833" s="98"/>
      <c r="E833" s="98"/>
      <c r="F833" s="99"/>
      <c r="H833" s="41" t="str">
        <f t="shared" si="36"/>
        <v/>
      </c>
      <c r="J833" s="41" t="str">
        <f t="shared" si="37"/>
        <v/>
      </c>
      <c r="L833" s="41" t="str">
        <f t="shared" si="38"/>
        <v/>
      </c>
      <c r="N833" s="97"/>
      <c r="O833" s="98"/>
      <c r="P833" s="99"/>
    </row>
    <row r="834" spans="2:16" x14ac:dyDescent="0.25">
      <c r="B834" s="97"/>
      <c r="C834" s="98"/>
      <c r="D834" s="98"/>
      <c r="E834" s="98"/>
      <c r="F834" s="99"/>
      <c r="H834" s="41" t="str">
        <f t="shared" si="36"/>
        <v/>
      </c>
      <c r="J834" s="41" t="str">
        <f t="shared" si="37"/>
        <v/>
      </c>
      <c r="L834" s="41" t="str">
        <f t="shared" si="38"/>
        <v/>
      </c>
      <c r="N834" s="97"/>
      <c r="O834" s="98"/>
      <c r="P834" s="99"/>
    </row>
    <row r="835" spans="2:16" x14ac:dyDescent="0.25">
      <c r="B835" s="97"/>
      <c r="C835" s="98"/>
      <c r="D835" s="98"/>
      <c r="E835" s="98"/>
      <c r="F835" s="99"/>
      <c r="H835" s="41" t="str">
        <f t="shared" si="36"/>
        <v/>
      </c>
      <c r="J835" s="41" t="str">
        <f t="shared" si="37"/>
        <v/>
      </c>
      <c r="L835" s="41" t="str">
        <f t="shared" si="38"/>
        <v/>
      </c>
      <c r="N835" s="97"/>
      <c r="O835" s="98"/>
      <c r="P835" s="99"/>
    </row>
    <row r="836" spans="2:16" x14ac:dyDescent="0.25">
      <c r="B836" s="97"/>
      <c r="C836" s="98"/>
      <c r="D836" s="98"/>
      <c r="E836" s="98"/>
      <c r="F836" s="99"/>
      <c r="H836" s="41" t="str">
        <f t="shared" si="36"/>
        <v/>
      </c>
      <c r="J836" s="41" t="str">
        <f t="shared" si="37"/>
        <v/>
      </c>
      <c r="L836" s="41" t="str">
        <f t="shared" si="38"/>
        <v/>
      </c>
      <c r="N836" s="97"/>
      <c r="O836" s="98"/>
      <c r="P836" s="99"/>
    </row>
    <row r="837" spans="2:16" x14ac:dyDescent="0.25">
      <c r="B837" s="97"/>
      <c r="C837" s="98"/>
      <c r="D837" s="98"/>
      <c r="E837" s="98"/>
      <c r="F837" s="99"/>
      <c r="H837" s="41" t="str">
        <f t="shared" si="36"/>
        <v/>
      </c>
      <c r="J837" s="41" t="str">
        <f t="shared" si="37"/>
        <v/>
      </c>
      <c r="L837" s="41" t="str">
        <f t="shared" si="38"/>
        <v/>
      </c>
      <c r="N837" s="97"/>
      <c r="O837" s="98"/>
      <c r="P837" s="99"/>
    </row>
    <row r="838" spans="2:16" x14ac:dyDescent="0.25">
      <c r="B838" s="97"/>
      <c r="C838" s="98"/>
      <c r="D838" s="98"/>
      <c r="E838" s="98"/>
      <c r="F838" s="99"/>
      <c r="H838" s="41" t="str">
        <f t="shared" si="36"/>
        <v/>
      </c>
      <c r="J838" s="41" t="str">
        <f t="shared" si="37"/>
        <v/>
      </c>
      <c r="L838" s="41" t="str">
        <f t="shared" si="38"/>
        <v/>
      </c>
      <c r="N838" s="97"/>
      <c r="O838" s="98"/>
      <c r="P838" s="99"/>
    </row>
    <row r="839" spans="2:16" x14ac:dyDescent="0.25">
      <c r="B839" s="97"/>
      <c r="C839" s="98"/>
      <c r="D839" s="98"/>
      <c r="E839" s="98"/>
      <c r="F839" s="99"/>
      <c r="H839" s="41" t="str">
        <f t="shared" si="36"/>
        <v/>
      </c>
      <c r="J839" s="41" t="str">
        <f t="shared" si="37"/>
        <v/>
      </c>
      <c r="L839" s="41" t="str">
        <f t="shared" si="38"/>
        <v/>
      </c>
      <c r="N839" s="97"/>
      <c r="O839" s="98"/>
      <c r="P839" s="99"/>
    </row>
    <row r="840" spans="2:16" x14ac:dyDescent="0.25">
      <c r="B840" s="97"/>
      <c r="C840" s="98"/>
      <c r="D840" s="98"/>
      <c r="E840" s="98"/>
      <c r="F840" s="99"/>
      <c r="H840" s="41" t="str">
        <f t="shared" si="36"/>
        <v/>
      </c>
      <c r="J840" s="41" t="str">
        <f t="shared" si="37"/>
        <v/>
      </c>
      <c r="L840" s="41" t="str">
        <f t="shared" si="38"/>
        <v/>
      </c>
      <c r="N840" s="97"/>
      <c r="O840" s="98"/>
      <c r="P840" s="99"/>
    </row>
    <row r="841" spans="2:16" x14ac:dyDescent="0.25">
      <c r="B841" s="97"/>
      <c r="C841" s="98"/>
      <c r="D841" s="98"/>
      <c r="E841" s="98"/>
      <c r="F841" s="99"/>
      <c r="H841" s="41" t="str">
        <f t="shared" si="36"/>
        <v/>
      </c>
      <c r="J841" s="41" t="str">
        <f t="shared" si="37"/>
        <v/>
      </c>
      <c r="L841" s="41" t="str">
        <f t="shared" si="38"/>
        <v/>
      </c>
      <c r="N841" s="97"/>
      <c r="O841" s="98"/>
      <c r="P841" s="99"/>
    </row>
    <row r="842" spans="2:16" x14ac:dyDescent="0.25">
      <c r="B842" s="97"/>
      <c r="C842" s="98"/>
      <c r="D842" s="98"/>
      <c r="E842" s="98"/>
      <c r="F842" s="99"/>
      <c r="H842" s="41" t="str">
        <f t="shared" si="36"/>
        <v/>
      </c>
      <c r="J842" s="41" t="str">
        <f t="shared" si="37"/>
        <v/>
      </c>
      <c r="L842" s="41" t="str">
        <f t="shared" si="38"/>
        <v/>
      </c>
      <c r="N842" s="97"/>
      <c r="O842" s="98"/>
      <c r="P842" s="99"/>
    </row>
    <row r="843" spans="2:16" x14ac:dyDescent="0.25">
      <c r="B843" s="97"/>
      <c r="C843" s="98"/>
      <c r="D843" s="98"/>
      <c r="E843" s="98"/>
      <c r="F843" s="99"/>
      <c r="H843" s="41" t="str">
        <f t="shared" ref="H843:H906" si="39">IF(C843="","",C843) &amp; IF(D843="",""," – " &amp; D843) &amp; IF(E843="",""," – " &amp; E843) &amp; IF(F843="",""," – " &amp; F843)</f>
        <v/>
      </c>
      <c r="J843" s="41" t="str">
        <f t="shared" ref="J843:J906" si="40">IF(C843="","",C843) &amp; IF(D843="",""," – " &amp; D843) &amp; IF(E843="",""," – " &amp; E843)</f>
        <v/>
      </c>
      <c r="L843" s="41" t="str">
        <f t="shared" ref="L843:L906" si="41">IF(C843="","",C843) &amp; IF(D843="",""," – " &amp; D843)</f>
        <v/>
      </c>
      <c r="N843" s="97"/>
      <c r="O843" s="98"/>
      <c r="P843" s="99"/>
    </row>
    <row r="844" spans="2:16" x14ac:dyDescent="0.25">
      <c r="B844" s="97"/>
      <c r="C844" s="98"/>
      <c r="D844" s="98"/>
      <c r="E844" s="98"/>
      <c r="F844" s="99"/>
      <c r="H844" s="41" t="str">
        <f t="shared" si="39"/>
        <v/>
      </c>
      <c r="J844" s="41" t="str">
        <f t="shared" si="40"/>
        <v/>
      </c>
      <c r="L844" s="41" t="str">
        <f t="shared" si="41"/>
        <v/>
      </c>
      <c r="N844" s="97"/>
      <c r="O844" s="98"/>
      <c r="P844" s="99"/>
    </row>
    <row r="845" spans="2:16" x14ac:dyDescent="0.25">
      <c r="B845" s="97"/>
      <c r="C845" s="98"/>
      <c r="D845" s="98"/>
      <c r="E845" s="98"/>
      <c r="F845" s="99"/>
      <c r="H845" s="41" t="str">
        <f t="shared" si="39"/>
        <v/>
      </c>
      <c r="J845" s="41" t="str">
        <f t="shared" si="40"/>
        <v/>
      </c>
      <c r="L845" s="41" t="str">
        <f t="shared" si="41"/>
        <v/>
      </c>
      <c r="N845" s="97"/>
      <c r="O845" s="98"/>
      <c r="P845" s="99"/>
    </row>
    <row r="846" spans="2:16" x14ac:dyDescent="0.25">
      <c r="B846" s="97"/>
      <c r="C846" s="98"/>
      <c r="D846" s="98"/>
      <c r="E846" s="98"/>
      <c r="F846" s="99"/>
      <c r="H846" s="41" t="str">
        <f t="shared" si="39"/>
        <v/>
      </c>
      <c r="J846" s="41" t="str">
        <f t="shared" si="40"/>
        <v/>
      </c>
      <c r="L846" s="41" t="str">
        <f t="shared" si="41"/>
        <v/>
      </c>
      <c r="N846" s="97"/>
      <c r="O846" s="98"/>
      <c r="P846" s="99"/>
    </row>
    <row r="847" spans="2:16" x14ac:dyDescent="0.25">
      <c r="B847" s="97"/>
      <c r="C847" s="98"/>
      <c r="D847" s="98"/>
      <c r="E847" s="98"/>
      <c r="F847" s="99"/>
      <c r="H847" s="41" t="str">
        <f t="shared" si="39"/>
        <v/>
      </c>
      <c r="J847" s="41" t="str">
        <f t="shared" si="40"/>
        <v/>
      </c>
      <c r="L847" s="41" t="str">
        <f t="shared" si="41"/>
        <v/>
      </c>
      <c r="N847" s="97"/>
      <c r="O847" s="98"/>
      <c r="P847" s="99"/>
    </row>
    <row r="848" spans="2:16" x14ac:dyDescent="0.25">
      <c r="B848" s="97"/>
      <c r="C848" s="98"/>
      <c r="D848" s="98"/>
      <c r="E848" s="98"/>
      <c r="F848" s="99"/>
      <c r="H848" s="41" t="str">
        <f t="shared" si="39"/>
        <v/>
      </c>
      <c r="J848" s="41" t="str">
        <f t="shared" si="40"/>
        <v/>
      </c>
      <c r="L848" s="41" t="str">
        <f t="shared" si="41"/>
        <v/>
      </c>
      <c r="N848" s="97"/>
      <c r="O848" s="98"/>
      <c r="P848" s="99"/>
    </row>
    <row r="849" spans="2:16" x14ac:dyDescent="0.25">
      <c r="B849" s="97"/>
      <c r="C849" s="98"/>
      <c r="D849" s="98"/>
      <c r="E849" s="98"/>
      <c r="F849" s="99"/>
      <c r="H849" s="41" t="str">
        <f t="shared" si="39"/>
        <v/>
      </c>
      <c r="J849" s="41" t="str">
        <f t="shared" si="40"/>
        <v/>
      </c>
      <c r="L849" s="41" t="str">
        <f t="shared" si="41"/>
        <v/>
      </c>
      <c r="N849" s="97"/>
      <c r="O849" s="98"/>
      <c r="P849" s="99"/>
    </row>
    <row r="850" spans="2:16" x14ac:dyDescent="0.25">
      <c r="B850" s="97"/>
      <c r="C850" s="98"/>
      <c r="D850" s="98"/>
      <c r="E850" s="98"/>
      <c r="F850" s="99"/>
      <c r="H850" s="41" t="str">
        <f t="shared" si="39"/>
        <v/>
      </c>
      <c r="J850" s="41" t="str">
        <f t="shared" si="40"/>
        <v/>
      </c>
      <c r="L850" s="41" t="str">
        <f t="shared" si="41"/>
        <v/>
      </c>
      <c r="N850" s="97"/>
      <c r="O850" s="98"/>
      <c r="P850" s="99"/>
    </row>
    <row r="851" spans="2:16" x14ac:dyDescent="0.25">
      <c r="B851" s="97"/>
      <c r="C851" s="98"/>
      <c r="D851" s="98"/>
      <c r="E851" s="98"/>
      <c r="F851" s="99"/>
      <c r="H851" s="41" t="str">
        <f t="shared" si="39"/>
        <v/>
      </c>
      <c r="J851" s="41" t="str">
        <f t="shared" si="40"/>
        <v/>
      </c>
      <c r="L851" s="41" t="str">
        <f t="shared" si="41"/>
        <v/>
      </c>
      <c r="N851" s="97"/>
      <c r="O851" s="98"/>
      <c r="P851" s="99"/>
    </row>
    <row r="852" spans="2:16" x14ac:dyDescent="0.25">
      <c r="B852" s="97"/>
      <c r="C852" s="98"/>
      <c r="D852" s="98"/>
      <c r="E852" s="98"/>
      <c r="F852" s="99"/>
      <c r="H852" s="41" t="str">
        <f t="shared" si="39"/>
        <v/>
      </c>
      <c r="J852" s="41" t="str">
        <f t="shared" si="40"/>
        <v/>
      </c>
      <c r="L852" s="41" t="str">
        <f t="shared" si="41"/>
        <v/>
      </c>
      <c r="N852" s="97"/>
      <c r="O852" s="98"/>
      <c r="P852" s="99"/>
    </row>
    <row r="853" spans="2:16" x14ac:dyDescent="0.25">
      <c r="B853" s="97"/>
      <c r="C853" s="98"/>
      <c r="D853" s="98"/>
      <c r="E853" s="98"/>
      <c r="F853" s="99"/>
      <c r="H853" s="41" t="str">
        <f t="shared" si="39"/>
        <v/>
      </c>
      <c r="J853" s="41" t="str">
        <f t="shared" si="40"/>
        <v/>
      </c>
      <c r="L853" s="41" t="str">
        <f t="shared" si="41"/>
        <v/>
      </c>
      <c r="N853" s="97"/>
      <c r="O853" s="98"/>
      <c r="P853" s="99"/>
    </row>
    <row r="854" spans="2:16" x14ac:dyDescent="0.25">
      <c r="B854" s="97"/>
      <c r="C854" s="98"/>
      <c r="D854" s="98"/>
      <c r="E854" s="98"/>
      <c r="F854" s="99"/>
      <c r="H854" s="41" t="str">
        <f t="shared" si="39"/>
        <v/>
      </c>
      <c r="J854" s="41" t="str">
        <f t="shared" si="40"/>
        <v/>
      </c>
      <c r="L854" s="41" t="str">
        <f t="shared" si="41"/>
        <v/>
      </c>
      <c r="N854" s="97"/>
      <c r="O854" s="98"/>
      <c r="P854" s="99"/>
    </row>
    <row r="855" spans="2:16" x14ac:dyDescent="0.25">
      <c r="B855" s="97"/>
      <c r="C855" s="98"/>
      <c r="D855" s="98"/>
      <c r="E855" s="98"/>
      <c r="F855" s="99"/>
      <c r="H855" s="41" t="str">
        <f t="shared" si="39"/>
        <v/>
      </c>
      <c r="J855" s="41" t="str">
        <f t="shared" si="40"/>
        <v/>
      </c>
      <c r="L855" s="41" t="str">
        <f t="shared" si="41"/>
        <v/>
      </c>
      <c r="N855" s="97"/>
      <c r="O855" s="98"/>
      <c r="P855" s="99"/>
    </row>
    <row r="856" spans="2:16" x14ac:dyDescent="0.25">
      <c r="B856" s="97"/>
      <c r="C856" s="98"/>
      <c r="D856" s="98"/>
      <c r="E856" s="98"/>
      <c r="F856" s="99"/>
      <c r="H856" s="41" t="str">
        <f t="shared" si="39"/>
        <v/>
      </c>
      <c r="J856" s="41" t="str">
        <f t="shared" si="40"/>
        <v/>
      </c>
      <c r="L856" s="41" t="str">
        <f t="shared" si="41"/>
        <v/>
      </c>
      <c r="N856" s="97"/>
      <c r="O856" s="98"/>
      <c r="P856" s="99"/>
    </row>
    <row r="857" spans="2:16" x14ac:dyDescent="0.25">
      <c r="B857" s="97"/>
      <c r="C857" s="98"/>
      <c r="D857" s="98"/>
      <c r="E857" s="98"/>
      <c r="F857" s="99"/>
      <c r="H857" s="41" t="str">
        <f t="shared" si="39"/>
        <v/>
      </c>
      <c r="J857" s="41" t="str">
        <f t="shared" si="40"/>
        <v/>
      </c>
      <c r="L857" s="41" t="str">
        <f t="shared" si="41"/>
        <v/>
      </c>
      <c r="N857" s="97"/>
      <c r="O857" s="98"/>
      <c r="P857" s="99"/>
    </row>
    <row r="858" spans="2:16" x14ac:dyDescent="0.25">
      <c r="B858" s="97"/>
      <c r="C858" s="98"/>
      <c r="D858" s="98"/>
      <c r="E858" s="98"/>
      <c r="F858" s="99"/>
      <c r="H858" s="41" t="str">
        <f t="shared" si="39"/>
        <v/>
      </c>
      <c r="J858" s="41" t="str">
        <f t="shared" si="40"/>
        <v/>
      </c>
      <c r="L858" s="41" t="str">
        <f t="shared" si="41"/>
        <v/>
      </c>
      <c r="N858" s="97"/>
      <c r="O858" s="98"/>
      <c r="P858" s="99"/>
    </row>
    <row r="859" spans="2:16" x14ac:dyDescent="0.25">
      <c r="B859" s="97"/>
      <c r="C859" s="98"/>
      <c r="D859" s="98"/>
      <c r="E859" s="98"/>
      <c r="F859" s="99"/>
      <c r="H859" s="41" t="str">
        <f t="shared" si="39"/>
        <v/>
      </c>
      <c r="J859" s="41" t="str">
        <f t="shared" si="40"/>
        <v/>
      </c>
      <c r="L859" s="41" t="str">
        <f t="shared" si="41"/>
        <v/>
      </c>
      <c r="N859" s="97"/>
      <c r="O859" s="98"/>
      <c r="P859" s="99"/>
    </row>
    <row r="860" spans="2:16" x14ac:dyDescent="0.25">
      <c r="B860" s="97"/>
      <c r="C860" s="98"/>
      <c r="D860" s="98"/>
      <c r="E860" s="98"/>
      <c r="F860" s="99"/>
      <c r="H860" s="41" t="str">
        <f t="shared" si="39"/>
        <v/>
      </c>
      <c r="J860" s="41" t="str">
        <f t="shared" si="40"/>
        <v/>
      </c>
      <c r="L860" s="41" t="str">
        <f t="shared" si="41"/>
        <v/>
      </c>
      <c r="N860" s="97"/>
      <c r="O860" s="98"/>
      <c r="P860" s="99"/>
    </row>
    <row r="861" spans="2:16" x14ac:dyDescent="0.25">
      <c r="B861" s="97"/>
      <c r="C861" s="98"/>
      <c r="D861" s="98"/>
      <c r="E861" s="98"/>
      <c r="F861" s="99"/>
      <c r="H861" s="41" t="str">
        <f t="shared" si="39"/>
        <v/>
      </c>
      <c r="J861" s="41" t="str">
        <f t="shared" si="40"/>
        <v/>
      </c>
      <c r="L861" s="41" t="str">
        <f t="shared" si="41"/>
        <v/>
      </c>
      <c r="N861" s="97"/>
      <c r="O861" s="98"/>
      <c r="P861" s="99"/>
    </row>
    <row r="862" spans="2:16" x14ac:dyDescent="0.25">
      <c r="B862" s="97"/>
      <c r="C862" s="98"/>
      <c r="D862" s="98"/>
      <c r="E862" s="98"/>
      <c r="F862" s="99"/>
      <c r="H862" s="41" t="str">
        <f t="shared" si="39"/>
        <v/>
      </c>
      <c r="J862" s="41" t="str">
        <f t="shared" si="40"/>
        <v/>
      </c>
      <c r="L862" s="41" t="str">
        <f t="shared" si="41"/>
        <v/>
      </c>
      <c r="N862" s="97"/>
      <c r="O862" s="98"/>
      <c r="P862" s="99"/>
    </row>
    <row r="863" spans="2:16" x14ac:dyDescent="0.25">
      <c r="B863" s="97"/>
      <c r="C863" s="98"/>
      <c r="D863" s="98"/>
      <c r="E863" s="98"/>
      <c r="F863" s="99"/>
      <c r="H863" s="41" t="str">
        <f t="shared" si="39"/>
        <v/>
      </c>
      <c r="J863" s="41" t="str">
        <f t="shared" si="40"/>
        <v/>
      </c>
      <c r="L863" s="41" t="str">
        <f t="shared" si="41"/>
        <v/>
      </c>
      <c r="N863" s="97"/>
      <c r="O863" s="98"/>
      <c r="P863" s="99"/>
    </row>
    <row r="864" spans="2:16" x14ac:dyDescent="0.25">
      <c r="B864" s="97"/>
      <c r="C864" s="98"/>
      <c r="D864" s="98"/>
      <c r="E864" s="98"/>
      <c r="F864" s="99"/>
      <c r="H864" s="41" t="str">
        <f t="shared" si="39"/>
        <v/>
      </c>
      <c r="J864" s="41" t="str">
        <f t="shared" si="40"/>
        <v/>
      </c>
      <c r="L864" s="41" t="str">
        <f t="shared" si="41"/>
        <v/>
      </c>
      <c r="N864" s="97"/>
      <c r="O864" s="98"/>
      <c r="P864" s="99"/>
    </row>
    <row r="865" spans="2:16" x14ac:dyDescent="0.25">
      <c r="B865" s="97"/>
      <c r="C865" s="98"/>
      <c r="D865" s="98"/>
      <c r="E865" s="98"/>
      <c r="F865" s="99"/>
      <c r="H865" s="41" t="str">
        <f t="shared" si="39"/>
        <v/>
      </c>
      <c r="J865" s="41" t="str">
        <f t="shared" si="40"/>
        <v/>
      </c>
      <c r="L865" s="41" t="str">
        <f t="shared" si="41"/>
        <v/>
      </c>
      <c r="N865" s="97"/>
      <c r="O865" s="98"/>
      <c r="P865" s="99"/>
    </row>
    <row r="866" spans="2:16" x14ac:dyDescent="0.25">
      <c r="B866" s="97"/>
      <c r="C866" s="98"/>
      <c r="D866" s="98"/>
      <c r="E866" s="98"/>
      <c r="F866" s="99"/>
      <c r="H866" s="41" t="str">
        <f t="shared" si="39"/>
        <v/>
      </c>
      <c r="J866" s="41" t="str">
        <f t="shared" si="40"/>
        <v/>
      </c>
      <c r="L866" s="41" t="str">
        <f t="shared" si="41"/>
        <v/>
      </c>
      <c r="N866" s="97"/>
      <c r="O866" s="98"/>
      <c r="P866" s="99"/>
    </row>
    <row r="867" spans="2:16" x14ac:dyDescent="0.25">
      <c r="B867" s="97"/>
      <c r="C867" s="98"/>
      <c r="D867" s="98"/>
      <c r="E867" s="98"/>
      <c r="F867" s="99"/>
      <c r="H867" s="41" t="str">
        <f t="shared" si="39"/>
        <v/>
      </c>
      <c r="J867" s="41" t="str">
        <f t="shared" si="40"/>
        <v/>
      </c>
      <c r="L867" s="41" t="str">
        <f t="shared" si="41"/>
        <v/>
      </c>
      <c r="N867" s="97"/>
      <c r="O867" s="98"/>
      <c r="P867" s="99"/>
    </row>
    <row r="868" spans="2:16" x14ac:dyDescent="0.25">
      <c r="B868" s="97"/>
      <c r="C868" s="98"/>
      <c r="D868" s="98"/>
      <c r="E868" s="98"/>
      <c r="F868" s="99"/>
      <c r="H868" s="41" t="str">
        <f t="shared" si="39"/>
        <v/>
      </c>
      <c r="J868" s="41" t="str">
        <f t="shared" si="40"/>
        <v/>
      </c>
      <c r="L868" s="41" t="str">
        <f t="shared" si="41"/>
        <v/>
      </c>
      <c r="N868" s="97"/>
      <c r="O868" s="98"/>
      <c r="P868" s="99"/>
    </row>
    <row r="869" spans="2:16" x14ac:dyDescent="0.25">
      <c r="B869" s="97"/>
      <c r="C869" s="98"/>
      <c r="D869" s="98"/>
      <c r="E869" s="98"/>
      <c r="F869" s="99"/>
      <c r="H869" s="41" t="str">
        <f t="shared" si="39"/>
        <v/>
      </c>
      <c r="J869" s="41" t="str">
        <f t="shared" si="40"/>
        <v/>
      </c>
      <c r="L869" s="41" t="str">
        <f t="shared" si="41"/>
        <v/>
      </c>
      <c r="N869" s="97"/>
      <c r="O869" s="98"/>
      <c r="P869" s="99"/>
    </row>
    <row r="870" spans="2:16" x14ac:dyDescent="0.25">
      <c r="B870" s="97"/>
      <c r="C870" s="98"/>
      <c r="D870" s="98"/>
      <c r="E870" s="98"/>
      <c r="F870" s="99"/>
      <c r="H870" s="41" t="str">
        <f t="shared" si="39"/>
        <v/>
      </c>
      <c r="J870" s="41" t="str">
        <f t="shared" si="40"/>
        <v/>
      </c>
      <c r="L870" s="41" t="str">
        <f t="shared" si="41"/>
        <v/>
      </c>
      <c r="N870" s="97"/>
      <c r="O870" s="98"/>
      <c r="P870" s="99"/>
    </row>
    <row r="871" spans="2:16" x14ac:dyDescent="0.25">
      <c r="B871" s="97"/>
      <c r="C871" s="98"/>
      <c r="D871" s="98"/>
      <c r="E871" s="98"/>
      <c r="F871" s="99"/>
      <c r="H871" s="41" t="str">
        <f t="shared" si="39"/>
        <v/>
      </c>
      <c r="J871" s="41" t="str">
        <f t="shared" si="40"/>
        <v/>
      </c>
      <c r="L871" s="41" t="str">
        <f t="shared" si="41"/>
        <v/>
      </c>
      <c r="N871" s="97"/>
      <c r="O871" s="98"/>
      <c r="P871" s="99"/>
    </row>
    <row r="872" spans="2:16" x14ac:dyDescent="0.25">
      <c r="B872" s="97"/>
      <c r="C872" s="98"/>
      <c r="D872" s="98"/>
      <c r="E872" s="98"/>
      <c r="F872" s="99"/>
      <c r="H872" s="41" t="str">
        <f t="shared" si="39"/>
        <v/>
      </c>
      <c r="J872" s="41" t="str">
        <f t="shared" si="40"/>
        <v/>
      </c>
      <c r="L872" s="41" t="str">
        <f t="shared" si="41"/>
        <v/>
      </c>
      <c r="N872" s="97"/>
      <c r="O872" s="98"/>
      <c r="P872" s="99"/>
    </row>
    <row r="873" spans="2:16" x14ac:dyDescent="0.25">
      <c r="B873" s="97"/>
      <c r="C873" s="98"/>
      <c r="D873" s="98"/>
      <c r="E873" s="98"/>
      <c r="F873" s="99"/>
      <c r="H873" s="41" t="str">
        <f t="shared" si="39"/>
        <v/>
      </c>
      <c r="J873" s="41" t="str">
        <f t="shared" si="40"/>
        <v/>
      </c>
      <c r="L873" s="41" t="str">
        <f t="shared" si="41"/>
        <v/>
      </c>
      <c r="N873" s="97"/>
      <c r="O873" s="98"/>
      <c r="P873" s="99"/>
    </row>
    <row r="874" spans="2:16" x14ac:dyDescent="0.25">
      <c r="B874" s="97"/>
      <c r="C874" s="98"/>
      <c r="D874" s="98"/>
      <c r="E874" s="98"/>
      <c r="F874" s="99"/>
      <c r="H874" s="41" t="str">
        <f t="shared" si="39"/>
        <v/>
      </c>
      <c r="J874" s="41" t="str">
        <f t="shared" si="40"/>
        <v/>
      </c>
      <c r="L874" s="41" t="str">
        <f t="shared" si="41"/>
        <v/>
      </c>
      <c r="N874" s="97"/>
      <c r="O874" s="98"/>
      <c r="P874" s="99"/>
    </row>
    <row r="875" spans="2:16" x14ac:dyDescent="0.25">
      <c r="B875" s="97"/>
      <c r="C875" s="98"/>
      <c r="D875" s="98"/>
      <c r="E875" s="98"/>
      <c r="F875" s="99"/>
      <c r="H875" s="41" t="str">
        <f t="shared" si="39"/>
        <v/>
      </c>
      <c r="J875" s="41" t="str">
        <f t="shared" si="40"/>
        <v/>
      </c>
      <c r="L875" s="41" t="str">
        <f t="shared" si="41"/>
        <v/>
      </c>
      <c r="N875" s="97"/>
      <c r="O875" s="98"/>
      <c r="P875" s="99"/>
    </row>
    <row r="876" spans="2:16" x14ac:dyDescent="0.25">
      <c r="B876" s="97"/>
      <c r="C876" s="98"/>
      <c r="D876" s="98"/>
      <c r="E876" s="98"/>
      <c r="F876" s="99"/>
      <c r="H876" s="41" t="str">
        <f t="shared" si="39"/>
        <v/>
      </c>
      <c r="J876" s="41" t="str">
        <f t="shared" si="40"/>
        <v/>
      </c>
      <c r="L876" s="41" t="str">
        <f t="shared" si="41"/>
        <v/>
      </c>
      <c r="N876" s="97"/>
      <c r="O876" s="98"/>
      <c r="P876" s="99"/>
    </row>
    <row r="877" spans="2:16" x14ac:dyDescent="0.25">
      <c r="B877" s="97"/>
      <c r="C877" s="98"/>
      <c r="D877" s="98"/>
      <c r="E877" s="98"/>
      <c r="F877" s="99"/>
      <c r="H877" s="41" t="str">
        <f t="shared" si="39"/>
        <v/>
      </c>
      <c r="J877" s="41" t="str">
        <f t="shared" si="40"/>
        <v/>
      </c>
      <c r="L877" s="41" t="str">
        <f t="shared" si="41"/>
        <v/>
      </c>
      <c r="N877" s="97"/>
      <c r="O877" s="98"/>
      <c r="P877" s="99"/>
    </row>
    <row r="878" spans="2:16" x14ac:dyDescent="0.25">
      <c r="B878" s="97"/>
      <c r="C878" s="98"/>
      <c r="D878" s="98"/>
      <c r="E878" s="98"/>
      <c r="F878" s="99"/>
      <c r="H878" s="41" t="str">
        <f t="shared" si="39"/>
        <v/>
      </c>
      <c r="J878" s="41" t="str">
        <f t="shared" si="40"/>
        <v/>
      </c>
      <c r="L878" s="41" t="str">
        <f t="shared" si="41"/>
        <v/>
      </c>
      <c r="N878" s="97"/>
      <c r="O878" s="98"/>
      <c r="P878" s="99"/>
    </row>
    <row r="879" spans="2:16" x14ac:dyDescent="0.25">
      <c r="B879" s="97"/>
      <c r="C879" s="98"/>
      <c r="D879" s="98"/>
      <c r="E879" s="98"/>
      <c r="F879" s="99"/>
      <c r="H879" s="41" t="str">
        <f t="shared" si="39"/>
        <v/>
      </c>
      <c r="J879" s="41" t="str">
        <f t="shared" si="40"/>
        <v/>
      </c>
      <c r="L879" s="41" t="str">
        <f t="shared" si="41"/>
        <v/>
      </c>
      <c r="N879" s="97"/>
      <c r="O879" s="98"/>
      <c r="P879" s="99"/>
    </row>
    <row r="880" spans="2:16" x14ac:dyDescent="0.25">
      <c r="B880" s="97"/>
      <c r="C880" s="98"/>
      <c r="D880" s="98"/>
      <c r="E880" s="98"/>
      <c r="F880" s="99"/>
      <c r="H880" s="41" t="str">
        <f t="shared" si="39"/>
        <v/>
      </c>
      <c r="J880" s="41" t="str">
        <f t="shared" si="40"/>
        <v/>
      </c>
      <c r="L880" s="41" t="str">
        <f t="shared" si="41"/>
        <v/>
      </c>
      <c r="N880" s="97"/>
      <c r="O880" s="98"/>
      <c r="P880" s="99"/>
    </row>
    <row r="881" spans="2:16" x14ac:dyDescent="0.25">
      <c r="B881" s="97"/>
      <c r="C881" s="98"/>
      <c r="D881" s="98"/>
      <c r="E881" s="98"/>
      <c r="F881" s="99"/>
      <c r="H881" s="41" t="str">
        <f t="shared" si="39"/>
        <v/>
      </c>
      <c r="J881" s="41" t="str">
        <f t="shared" si="40"/>
        <v/>
      </c>
      <c r="L881" s="41" t="str">
        <f t="shared" si="41"/>
        <v/>
      </c>
      <c r="N881" s="97"/>
      <c r="O881" s="98"/>
      <c r="P881" s="99"/>
    </row>
    <row r="882" spans="2:16" x14ac:dyDescent="0.25">
      <c r="B882" s="97"/>
      <c r="C882" s="98"/>
      <c r="D882" s="98"/>
      <c r="E882" s="98"/>
      <c r="F882" s="99"/>
      <c r="H882" s="41" t="str">
        <f t="shared" si="39"/>
        <v/>
      </c>
      <c r="J882" s="41" t="str">
        <f t="shared" si="40"/>
        <v/>
      </c>
      <c r="L882" s="41" t="str">
        <f t="shared" si="41"/>
        <v/>
      </c>
      <c r="N882" s="97"/>
      <c r="O882" s="98"/>
      <c r="P882" s="99"/>
    </row>
    <row r="883" spans="2:16" x14ac:dyDescent="0.25">
      <c r="B883" s="97"/>
      <c r="C883" s="98"/>
      <c r="D883" s="98"/>
      <c r="E883" s="98"/>
      <c r="F883" s="99"/>
      <c r="H883" s="41" t="str">
        <f t="shared" si="39"/>
        <v/>
      </c>
      <c r="J883" s="41" t="str">
        <f t="shared" si="40"/>
        <v/>
      </c>
      <c r="L883" s="41" t="str">
        <f t="shared" si="41"/>
        <v/>
      </c>
      <c r="N883" s="97"/>
      <c r="O883" s="98"/>
      <c r="P883" s="99"/>
    </row>
    <row r="884" spans="2:16" x14ac:dyDescent="0.25">
      <c r="B884" s="97"/>
      <c r="C884" s="98"/>
      <c r="D884" s="98"/>
      <c r="E884" s="98"/>
      <c r="F884" s="99"/>
      <c r="H884" s="41" t="str">
        <f t="shared" si="39"/>
        <v/>
      </c>
      <c r="J884" s="41" t="str">
        <f t="shared" si="40"/>
        <v/>
      </c>
      <c r="L884" s="41" t="str">
        <f t="shared" si="41"/>
        <v/>
      </c>
      <c r="N884" s="97"/>
      <c r="O884" s="98"/>
      <c r="P884" s="99"/>
    </row>
    <row r="885" spans="2:16" x14ac:dyDescent="0.25">
      <c r="B885" s="97"/>
      <c r="C885" s="98"/>
      <c r="D885" s="98"/>
      <c r="E885" s="98"/>
      <c r="F885" s="99"/>
      <c r="H885" s="41" t="str">
        <f t="shared" si="39"/>
        <v/>
      </c>
      <c r="J885" s="41" t="str">
        <f t="shared" si="40"/>
        <v/>
      </c>
      <c r="L885" s="41" t="str">
        <f t="shared" si="41"/>
        <v/>
      </c>
      <c r="N885" s="97"/>
      <c r="O885" s="98"/>
      <c r="P885" s="99"/>
    </row>
    <row r="886" spans="2:16" x14ac:dyDescent="0.25">
      <c r="B886" s="97"/>
      <c r="C886" s="98"/>
      <c r="D886" s="98"/>
      <c r="E886" s="98"/>
      <c r="F886" s="99"/>
      <c r="H886" s="41" t="str">
        <f t="shared" si="39"/>
        <v/>
      </c>
      <c r="J886" s="41" t="str">
        <f t="shared" si="40"/>
        <v/>
      </c>
      <c r="L886" s="41" t="str">
        <f t="shared" si="41"/>
        <v/>
      </c>
      <c r="N886" s="97"/>
      <c r="O886" s="98"/>
      <c r="P886" s="99"/>
    </row>
    <row r="887" spans="2:16" x14ac:dyDescent="0.25">
      <c r="B887" s="97"/>
      <c r="C887" s="98"/>
      <c r="D887" s="98"/>
      <c r="E887" s="98"/>
      <c r="F887" s="99"/>
      <c r="H887" s="41" t="str">
        <f t="shared" si="39"/>
        <v/>
      </c>
      <c r="J887" s="41" t="str">
        <f t="shared" si="40"/>
        <v/>
      </c>
      <c r="L887" s="41" t="str">
        <f t="shared" si="41"/>
        <v/>
      </c>
      <c r="N887" s="97"/>
      <c r="O887" s="98"/>
      <c r="P887" s="99"/>
    </row>
    <row r="888" spans="2:16" x14ac:dyDescent="0.25">
      <c r="B888" s="97"/>
      <c r="C888" s="98"/>
      <c r="D888" s="98"/>
      <c r="E888" s="98"/>
      <c r="F888" s="99"/>
      <c r="H888" s="41" t="str">
        <f t="shared" si="39"/>
        <v/>
      </c>
      <c r="J888" s="41" t="str">
        <f t="shared" si="40"/>
        <v/>
      </c>
      <c r="L888" s="41" t="str">
        <f t="shared" si="41"/>
        <v/>
      </c>
      <c r="N888" s="97"/>
      <c r="O888" s="98"/>
      <c r="P888" s="99"/>
    </row>
    <row r="889" spans="2:16" x14ac:dyDescent="0.25">
      <c r="B889" s="97"/>
      <c r="C889" s="98"/>
      <c r="D889" s="98"/>
      <c r="E889" s="98"/>
      <c r="F889" s="99"/>
      <c r="H889" s="41" t="str">
        <f t="shared" si="39"/>
        <v/>
      </c>
      <c r="J889" s="41" t="str">
        <f t="shared" si="40"/>
        <v/>
      </c>
      <c r="L889" s="41" t="str">
        <f t="shared" si="41"/>
        <v/>
      </c>
      <c r="N889" s="97"/>
      <c r="O889" s="98"/>
      <c r="P889" s="99"/>
    </row>
    <row r="890" spans="2:16" x14ac:dyDescent="0.25">
      <c r="B890" s="97"/>
      <c r="C890" s="98"/>
      <c r="D890" s="98"/>
      <c r="E890" s="98"/>
      <c r="F890" s="99"/>
      <c r="H890" s="41" t="str">
        <f t="shared" si="39"/>
        <v/>
      </c>
      <c r="J890" s="41" t="str">
        <f t="shared" si="40"/>
        <v/>
      </c>
      <c r="L890" s="41" t="str">
        <f t="shared" si="41"/>
        <v/>
      </c>
      <c r="N890" s="97"/>
      <c r="O890" s="98"/>
      <c r="P890" s="99"/>
    </row>
    <row r="891" spans="2:16" x14ac:dyDescent="0.25">
      <c r="B891" s="97"/>
      <c r="C891" s="98"/>
      <c r="D891" s="98"/>
      <c r="E891" s="98"/>
      <c r="F891" s="99"/>
      <c r="H891" s="41" t="str">
        <f t="shared" si="39"/>
        <v/>
      </c>
      <c r="J891" s="41" t="str">
        <f t="shared" si="40"/>
        <v/>
      </c>
      <c r="L891" s="41" t="str">
        <f t="shared" si="41"/>
        <v/>
      </c>
      <c r="N891" s="97"/>
      <c r="O891" s="98"/>
      <c r="P891" s="99"/>
    </row>
    <row r="892" spans="2:16" x14ac:dyDescent="0.25">
      <c r="B892" s="97"/>
      <c r="C892" s="98"/>
      <c r="D892" s="98"/>
      <c r="E892" s="98"/>
      <c r="F892" s="99"/>
      <c r="H892" s="41" t="str">
        <f t="shared" si="39"/>
        <v/>
      </c>
      <c r="J892" s="41" t="str">
        <f t="shared" si="40"/>
        <v/>
      </c>
      <c r="L892" s="41" t="str">
        <f t="shared" si="41"/>
        <v/>
      </c>
      <c r="N892" s="97"/>
      <c r="O892" s="98"/>
      <c r="P892" s="99"/>
    </row>
    <row r="893" spans="2:16" x14ac:dyDescent="0.25">
      <c r="B893" s="97"/>
      <c r="C893" s="98"/>
      <c r="D893" s="98"/>
      <c r="E893" s="98"/>
      <c r="F893" s="99"/>
      <c r="H893" s="41" t="str">
        <f t="shared" si="39"/>
        <v/>
      </c>
      <c r="J893" s="41" t="str">
        <f t="shared" si="40"/>
        <v/>
      </c>
      <c r="L893" s="41" t="str">
        <f t="shared" si="41"/>
        <v/>
      </c>
      <c r="N893" s="97"/>
      <c r="O893" s="98"/>
      <c r="P893" s="99"/>
    </row>
    <row r="894" spans="2:16" x14ac:dyDescent="0.25">
      <c r="B894" s="97"/>
      <c r="C894" s="98"/>
      <c r="D894" s="98"/>
      <c r="E894" s="98"/>
      <c r="F894" s="99"/>
      <c r="H894" s="41" t="str">
        <f t="shared" si="39"/>
        <v/>
      </c>
      <c r="J894" s="41" t="str">
        <f t="shared" si="40"/>
        <v/>
      </c>
      <c r="L894" s="41" t="str">
        <f t="shared" si="41"/>
        <v/>
      </c>
      <c r="N894" s="97"/>
      <c r="O894" s="98"/>
      <c r="P894" s="99"/>
    </row>
    <row r="895" spans="2:16" x14ac:dyDescent="0.25">
      <c r="B895" s="97"/>
      <c r="C895" s="98"/>
      <c r="D895" s="98"/>
      <c r="E895" s="98"/>
      <c r="F895" s="99"/>
      <c r="H895" s="41" t="str">
        <f t="shared" si="39"/>
        <v/>
      </c>
      <c r="J895" s="41" t="str">
        <f t="shared" si="40"/>
        <v/>
      </c>
      <c r="L895" s="41" t="str">
        <f t="shared" si="41"/>
        <v/>
      </c>
      <c r="N895" s="97"/>
      <c r="O895" s="98"/>
      <c r="P895" s="99"/>
    </row>
    <row r="896" spans="2:16" x14ac:dyDescent="0.25">
      <c r="B896" s="97"/>
      <c r="C896" s="98"/>
      <c r="D896" s="98"/>
      <c r="E896" s="98"/>
      <c r="F896" s="99"/>
      <c r="H896" s="41" t="str">
        <f t="shared" si="39"/>
        <v/>
      </c>
      <c r="J896" s="41" t="str">
        <f t="shared" si="40"/>
        <v/>
      </c>
      <c r="L896" s="41" t="str">
        <f t="shared" si="41"/>
        <v/>
      </c>
      <c r="N896" s="97"/>
      <c r="O896" s="98"/>
      <c r="P896" s="99"/>
    </row>
    <row r="897" spans="2:16" x14ac:dyDescent="0.25">
      <c r="B897" s="97"/>
      <c r="C897" s="98"/>
      <c r="D897" s="98"/>
      <c r="E897" s="98"/>
      <c r="F897" s="99"/>
      <c r="H897" s="41" t="str">
        <f t="shared" si="39"/>
        <v/>
      </c>
      <c r="J897" s="41" t="str">
        <f t="shared" si="40"/>
        <v/>
      </c>
      <c r="L897" s="41" t="str">
        <f t="shared" si="41"/>
        <v/>
      </c>
      <c r="N897" s="97"/>
      <c r="O897" s="98"/>
      <c r="P897" s="99"/>
    </row>
    <row r="898" spans="2:16" x14ac:dyDescent="0.25">
      <c r="B898" s="97"/>
      <c r="C898" s="98"/>
      <c r="D898" s="98"/>
      <c r="E898" s="98"/>
      <c r="F898" s="99"/>
      <c r="H898" s="41" t="str">
        <f t="shared" si="39"/>
        <v/>
      </c>
      <c r="J898" s="41" t="str">
        <f t="shared" si="40"/>
        <v/>
      </c>
      <c r="L898" s="41" t="str">
        <f t="shared" si="41"/>
        <v/>
      </c>
      <c r="N898" s="97"/>
      <c r="O898" s="98"/>
      <c r="P898" s="99"/>
    </row>
    <row r="899" spans="2:16" x14ac:dyDescent="0.25">
      <c r="B899" s="97"/>
      <c r="C899" s="98"/>
      <c r="D899" s="98"/>
      <c r="E899" s="98"/>
      <c r="F899" s="99"/>
      <c r="H899" s="41" t="str">
        <f t="shared" si="39"/>
        <v/>
      </c>
      <c r="J899" s="41" t="str">
        <f t="shared" si="40"/>
        <v/>
      </c>
      <c r="L899" s="41" t="str">
        <f t="shared" si="41"/>
        <v/>
      </c>
      <c r="N899" s="97"/>
      <c r="O899" s="98"/>
      <c r="P899" s="99"/>
    </row>
    <row r="900" spans="2:16" x14ac:dyDescent="0.25">
      <c r="B900" s="97"/>
      <c r="C900" s="98"/>
      <c r="D900" s="98"/>
      <c r="E900" s="98"/>
      <c r="F900" s="99"/>
      <c r="H900" s="41" t="str">
        <f t="shared" si="39"/>
        <v/>
      </c>
      <c r="J900" s="41" t="str">
        <f t="shared" si="40"/>
        <v/>
      </c>
      <c r="L900" s="41" t="str">
        <f t="shared" si="41"/>
        <v/>
      </c>
      <c r="N900" s="97"/>
      <c r="O900" s="98"/>
      <c r="P900" s="99"/>
    </row>
    <row r="901" spans="2:16" x14ac:dyDescent="0.25">
      <c r="B901" s="97"/>
      <c r="C901" s="98"/>
      <c r="D901" s="98"/>
      <c r="E901" s="98"/>
      <c r="F901" s="99"/>
      <c r="H901" s="41" t="str">
        <f t="shared" si="39"/>
        <v/>
      </c>
      <c r="J901" s="41" t="str">
        <f t="shared" si="40"/>
        <v/>
      </c>
      <c r="L901" s="41" t="str">
        <f t="shared" si="41"/>
        <v/>
      </c>
      <c r="N901" s="97"/>
      <c r="O901" s="98"/>
      <c r="P901" s="99"/>
    </row>
    <row r="902" spans="2:16" x14ac:dyDescent="0.25">
      <c r="B902" s="97"/>
      <c r="C902" s="98"/>
      <c r="D902" s="98"/>
      <c r="E902" s="98"/>
      <c r="F902" s="99"/>
      <c r="H902" s="41" t="str">
        <f t="shared" si="39"/>
        <v/>
      </c>
      <c r="J902" s="41" t="str">
        <f t="shared" si="40"/>
        <v/>
      </c>
      <c r="L902" s="41" t="str">
        <f t="shared" si="41"/>
        <v/>
      </c>
      <c r="N902" s="97"/>
      <c r="O902" s="98"/>
      <c r="P902" s="99"/>
    </row>
    <row r="903" spans="2:16" x14ac:dyDescent="0.25">
      <c r="B903" s="97"/>
      <c r="C903" s="98"/>
      <c r="D903" s="98"/>
      <c r="E903" s="98"/>
      <c r="F903" s="99"/>
      <c r="H903" s="41" t="str">
        <f t="shared" si="39"/>
        <v/>
      </c>
      <c r="J903" s="41" t="str">
        <f t="shared" si="40"/>
        <v/>
      </c>
      <c r="L903" s="41" t="str">
        <f t="shared" si="41"/>
        <v/>
      </c>
      <c r="N903" s="97"/>
      <c r="O903" s="98"/>
      <c r="P903" s="99"/>
    </row>
    <row r="904" spans="2:16" x14ac:dyDescent="0.25">
      <c r="B904" s="97"/>
      <c r="C904" s="98"/>
      <c r="D904" s="98"/>
      <c r="E904" s="98"/>
      <c r="F904" s="99"/>
      <c r="H904" s="41" t="str">
        <f t="shared" si="39"/>
        <v/>
      </c>
      <c r="J904" s="41" t="str">
        <f t="shared" si="40"/>
        <v/>
      </c>
      <c r="L904" s="41" t="str">
        <f t="shared" si="41"/>
        <v/>
      </c>
      <c r="N904" s="97"/>
      <c r="O904" s="98"/>
      <c r="P904" s="99"/>
    </row>
    <row r="905" spans="2:16" x14ac:dyDescent="0.25">
      <c r="B905" s="97"/>
      <c r="C905" s="98"/>
      <c r="D905" s="98"/>
      <c r="E905" s="98"/>
      <c r="F905" s="99"/>
      <c r="H905" s="41" t="str">
        <f t="shared" si="39"/>
        <v/>
      </c>
      <c r="J905" s="41" t="str">
        <f t="shared" si="40"/>
        <v/>
      </c>
      <c r="L905" s="41" t="str">
        <f t="shared" si="41"/>
        <v/>
      </c>
      <c r="N905" s="97"/>
      <c r="O905" s="98"/>
      <c r="P905" s="99"/>
    </row>
    <row r="906" spans="2:16" x14ac:dyDescent="0.25">
      <c r="B906" s="97"/>
      <c r="C906" s="98"/>
      <c r="D906" s="98"/>
      <c r="E906" s="98"/>
      <c r="F906" s="99"/>
      <c r="H906" s="41" t="str">
        <f t="shared" si="39"/>
        <v/>
      </c>
      <c r="J906" s="41" t="str">
        <f t="shared" si="40"/>
        <v/>
      </c>
      <c r="L906" s="41" t="str">
        <f t="shared" si="41"/>
        <v/>
      </c>
      <c r="N906" s="97"/>
      <c r="O906" s="98"/>
      <c r="P906" s="99"/>
    </row>
    <row r="907" spans="2:16" x14ac:dyDescent="0.25">
      <c r="B907" s="97"/>
      <c r="C907" s="98"/>
      <c r="D907" s="98"/>
      <c r="E907" s="98"/>
      <c r="F907" s="99"/>
      <c r="H907" s="41" t="str">
        <f t="shared" ref="H907:H970" si="42">IF(C907="","",C907) &amp; IF(D907="",""," – " &amp; D907) &amp; IF(E907="",""," – " &amp; E907) &amp; IF(F907="",""," – " &amp; F907)</f>
        <v/>
      </c>
      <c r="J907" s="41" t="str">
        <f t="shared" ref="J907:J970" si="43">IF(C907="","",C907) &amp; IF(D907="",""," – " &amp; D907) &amp; IF(E907="",""," – " &amp; E907)</f>
        <v/>
      </c>
      <c r="L907" s="41" t="str">
        <f t="shared" ref="L907:L970" si="44">IF(C907="","",C907) &amp; IF(D907="",""," – " &amp; D907)</f>
        <v/>
      </c>
      <c r="N907" s="97"/>
      <c r="O907" s="98"/>
      <c r="P907" s="99"/>
    </row>
    <row r="908" spans="2:16" x14ac:dyDescent="0.25">
      <c r="B908" s="97"/>
      <c r="C908" s="98"/>
      <c r="D908" s="98"/>
      <c r="E908" s="98"/>
      <c r="F908" s="99"/>
      <c r="H908" s="41" t="str">
        <f t="shared" si="42"/>
        <v/>
      </c>
      <c r="J908" s="41" t="str">
        <f t="shared" si="43"/>
        <v/>
      </c>
      <c r="L908" s="41" t="str">
        <f t="shared" si="44"/>
        <v/>
      </c>
      <c r="N908" s="97"/>
      <c r="O908" s="98"/>
      <c r="P908" s="99"/>
    </row>
    <row r="909" spans="2:16" x14ac:dyDescent="0.25">
      <c r="B909" s="97"/>
      <c r="C909" s="98"/>
      <c r="D909" s="98"/>
      <c r="E909" s="98"/>
      <c r="F909" s="99"/>
      <c r="H909" s="41" t="str">
        <f t="shared" si="42"/>
        <v/>
      </c>
      <c r="J909" s="41" t="str">
        <f t="shared" si="43"/>
        <v/>
      </c>
      <c r="L909" s="41" t="str">
        <f t="shared" si="44"/>
        <v/>
      </c>
      <c r="N909" s="97"/>
      <c r="O909" s="98"/>
      <c r="P909" s="99"/>
    </row>
    <row r="910" spans="2:16" x14ac:dyDescent="0.25">
      <c r="B910" s="97"/>
      <c r="C910" s="98"/>
      <c r="D910" s="98"/>
      <c r="E910" s="98"/>
      <c r="F910" s="99"/>
      <c r="H910" s="41" t="str">
        <f t="shared" si="42"/>
        <v/>
      </c>
      <c r="J910" s="41" t="str">
        <f t="shared" si="43"/>
        <v/>
      </c>
      <c r="L910" s="41" t="str">
        <f t="shared" si="44"/>
        <v/>
      </c>
      <c r="N910" s="97"/>
      <c r="O910" s="98"/>
      <c r="P910" s="99"/>
    </row>
    <row r="911" spans="2:16" x14ac:dyDescent="0.25">
      <c r="B911" s="97"/>
      <c r="C911" s="98"/>
      <c r="D911" s="98"/>
      <c r="E911" s="98"/>
      <c r="F911" s="99"/>
      <c r="H911" s="41" t="str">
        <f t="shared" si="42"/>
        <v/>
      </c>
      <c r="J911" s="41" t="str">
        <f t="shared" si="43"/>
        <v/>
      </c>
      <c r="L911" s="41" t="str">
        <f t="shared" si="44"/>
        <v/>
      </c>
      <c r="N911" s="97"/>
      <c r="O911" s="98"/>
      <c r="P911" s="99"/>
    </row>
    <row r="912" spans="2:16" x14ac:dyDescent="0.25">
      <c r="B912" s="97"/>
      <c r="C912" s="98"/>
      <c r="D912" s="98"/>
      <c r="E912" s="98"/>
      <c r="F912" s="99"/>
      <c r="H912" s="41" t="str">
        <f t="shared" si="42"/>
        <v/>
      </c>
      <c r="J912" s="41" t="str">
        <f t="shared" si="43"/>
        <v/>
      </c>
      <c r="L912" s="41" t="str">
        <f t="shared" si="44"/>
        <v/>
      </c>
      <c r="N912" s="97"/>
      <c r="O912" s="98"/>
      <c r="P912" s="99"/>
    </row>
    <row r="913" spans="2:16" x14ac:dyDescent="0.25">
      <c r="B913" s="97"/>
      <c r="C913" s="98"/>
      <c r="D913" s="98"/>
      <c r="E913" s="98"/>
      <c r="F913" s="99"/>
      <c r="H913" s="41" t="str">
        <f t="shared" si="42"/>
        <v/>
      </c>
      <c r="J913" s="41" t="str">
        <f t="shared" si="43"/>
        <v/>
      </c>
      <c r="L913" s="41" t="str">
        <f t="shared" si="44"/>
        <v/>
      </c>
      <c r="N913" s="97"/>
      <c r="O913" s="98"/>
      <c r="P913" s="99"/>
    </row>
    <row r="914" spans="2:16" x14ac:dyDescent="0.25">
      <c r="B914" s="97"/>
      <c r="C914" s="98"/>
      <c r="D914" s="98"/>
      <c r="E914" s="98"/>
      <c r="F914" s="99"/>
      <c r="H914" s="41" t="str">
        <f t="shared" si="42"/>
        <v/>
      </c>
      <c r="J914" s="41" t="str">
        <f t="shared" si="43"/>
        <v/>
      </c>
      <c r="L914" s="41" t="str">
        <f t="shared" si="44"/>
        <v/>
      </c>
      <c r="N914" s="97"/>
      <c r="O914" s="98"/>
      <c r="P914" s="99"/>
    </row>
    <row r="915" spans="2:16" x14ac:dyDescent="0.25">
      <c r="B915" s="97"/>
      <c r="C915" s="98"/>
      <c r="D915" s="98"/>
      <c r="E915" s="98"/>
      <c r="F915" s="99"/>
      <c r="H915" s="41" t="str">
        <f t="shared" si="42"/>
        <v/>
      </c>
      <c r="J915" s="41" t="str">
        <f t="shared" si="43"/>
        <v/>
      </c>
      <c r="L915" s="41" t="str">
        <f t="shared" si="44"/>
        <v/>
      </c>
      <c r="N915" s="97"/>
      <c r="O915" s="98"/>
      <c r="P915" s="99"/>
    </row>
    <row r="916" spans="2:16" x14ac:dyDescent="0.25">
      <c r="B916" s="97"/>
      <c r="C916" s="98"/>
      <c r="D916" s="98"/>
      <c r="E916" s="98"/>
      <c r="F916" s="99"/>
      <c r="H916" s="41" t="str">
        <f t="shared" si="42"/>
        <v/>
      </c>
      <c r="J916" s="41" t="str">
        <f t="shared" si="43"/>
        <v/>
      </c>
      <c r="L916" s="41" t="str">
        <f t="shared" si="44"/>
        <v/>
      </c>
      <c r="N916" s="97"/>
      <c r="O916" s="98"/>
      <c r="P916" s="99"/>
    </row>
    <row r="917" spans="2:16" x14ac:dyDescent="0.25">
      <c r="B917" s="97"/>
      <c r="C917" s="98"/>
      <c r="D917" s="98"/>
      <c r="E917" s="98"/>
      <c r="F917" s="99"/>
      <c r="H917" s="41" t="str">
        <f t="shared" si="42"/>
        <v/>
      </c>
      <c r="J917" s="41" t="str">
        <f t="shared" si="43"/>
        <v/>
      </c>
      <c r="L917" s="41" t="str">
        <f t="shared" si="44"/>
        <v/>
      </c>
      <c r="N917" s="97"/>
      <c r="O917" s="98"/>
      <c r="P917" s="99"/>
    </row>
    <row r="918" spans="2:16" x14ac:dyDescent="0.25">
      <c r="B918" s="97"/>
      <c r="C918" s="98"/>
      <c r="D918" s="98"/>
      <c r="E918" s="98"/>
      <c r="F918" s="99"/>
      <c r="H918" s="41" t="str">
        <f t="shared" si="42"/>
        <v/>
      </c>
      <c r="J918" s="41" t="str">
        <f t="shared" si="43"/>
        <v/>
      </c>
      <c r="L918" s="41" t="str">
        <f t="shared" si="44"/>
        <v/>
      </c>
      <c r="N918" s="97"/>
      <c r="O918" s="103"/>
      <c r="P918" s="99"/>
    </row>
    <row r="919" spans="2:16" x14ac:dyDescent="0.25">
      <c r="B919" s="97"/>
      <c r="C919" s="98"/>
      <c r="D919" s="98"/>
      <c r="E919" s="98"/>
      <c r="F919" s="99"/>
      <c r="H919" s="41" t="str">
        <f t="shared" si="42"/>
        <v/>
      </c>
      <c r="J919" s="41" t="str">
        <f t="shared" si="43"/>
        <v/>
      </c>
      <c r="L919" s="41" t="str">
        <f t="shared" si="44"/>
        <v/>
      </c>
      <c r="N919" s="97"/>
      <c r="O919" s="98"/>
      <c r="P919" s="99"/>
    </row>
    <row r="920" spans="2:16" x14ac:dyDescent="0.25">
      <c r="B920" s="97"/>
      <c r="C920" s="98"/>
      <c r="D920" s="98"/>
      <c r="E920" s="98"/>
      <c r="F920" s="99"/>
      <c r="H920" s="41" t="str">
        <f t="shared" si="42"/>
        <v/>
      </c>
      <c r="J920" s="41" t="str">
        <f t="shared" si="43"/>
        <v/>
      </c>
      <c r="L920" s="41" t="str">
        <f t="shared" si="44"/>
        <v/>
      </c>
      <c r="N920" s="97"/>
      <c r="O920" s="98"/>
      <c r="P920" s="99"/>
    </row>
    <row r="921" spans="2:16" x14ac:dyDescent="0.25">
      <c r="B921" s="97"/>
      <c r="C921" s="98"/>
      <c r="D921" s="98"/>
      <c r="E921" s="98"/>
      <c r="F921" s="99"/>
      <c r="H921" s="41" t="str">
        <f t="shared" si="42"/>
        <v/>
      </c>
      <c r="J921" s="41" t="str">
        <f t="shared" si="43"/>
        <v/>
      </c>
      <c r="L921" s="41" t="str">
        <f t="shared" si="44"/>
        <v/>
      </c>
      <c r="N921" s="97"/>
      <c r="O921" s="98"/>
      <c r="P921" s="99"/>
    </row>
    <row r="922" spans="2:16" x14ac:dyDescent="0.25">
      <c r="B922" s="97"/>
      <c r="C922" s="98"/>
      <c r="D922" s="98"/>
      <c r="E922" s="98"/>
      <c r="F922" s="99"/>
      <c r="H922" s="41" t="str">
        <f t="shared" si="42"/>
        <v/>
      </c>
      <c r="J922" s="41" t="str">
        <f t="shared" si="43"/>
        <v/>
      </c>
      <c r="L922" s="41" t="str">
        <f t="shared" si="44"/>
        <v/>
      </c>
      <c r="N922" s="97"/>
      <c r="O922" s="98"/>
      <c r="P922" s="99"/>
    </row>
    <row r="923" spans="2:16" x14ac:dyDescent="0.25">
      <c r="B923" s="97"/>
      <c r="C923" s="98"/>
      <c r="D923" s="98"/>
      <c r="E923" s="98"/>
      <c r="F923" s="99"/>
      <c r="H923" s="41" t="str">
        <f t="shared" si="42"/>
        <v/>
      </c>
      <c r="J923" s="41" t="str">
        <f t="shared" si="43"/>
        <v/>
      </c>
      <c r="L923" s="41" t="str">
        <f t="shared" si="44"/>
        <v/>
      </c>
      <c r="N923" s="97"/>
      <c r="O923" s="98"/>
      <c r="P923" s="99"/>
    </row>
    <row r="924" spans="2:16" x14ac:dyDescent="0.25">
      <c r="B924" s="97"/>
      <c r="C924" s="98"/>
      <c r="D924" s="98"/>
      <c r="E924" s="98"/>
      <c r="F924" s="99"/>
      <c r="H924" s="41" t="str">
        <f t="shared" si="42"/>
        <v/>
      </c>
      <c r="J924" s="41" t="str">
        <f t="shared" si="43"/>
        <v/>
      </c>
      <c r="L924" s="41" t="str">
        <f t="shared" si="44"/>
        <v/>
      </c>
      <c r="N924" s="97"/>
      <c r="O924" s="98"/>
      <c r="P924" s="99"/>
    </row>
    <row r="925" spans="2:16" x14ac:dyDescent="0.25">
      <c r="B925" s="97"/>
      <c r="C925" s="98"/>
      <c r="D925" s="98"/>
      <c r="E925" s="98"/>
      <c r="F925" s="99"/>
      <c r="H925" s="41" t="str">
        <f t="shared" si="42"/>
        <v/>
      </c>
      <c r="J925" s="41" t="str">
        <f t="shared" si="43"/>
        <v/>
      </c>
      <c r="L925" s="41" t="str">
        <f t="shared" si="44"/>
        <v/>
      </c>
      <c r="N925" s="97"/>
      <c r="O925" s="98"/>
      <c r="P925" s="99"/>
    </row>
    <row r="926" spans="2:16" x14ac:dyDescent="0.25">
      <c r="B926" s="97"/>
      <c r="C926" s="98"/>
      <c r="D926" s="98"/>
      <c r="E926" s="98"/>
      <c r="F926" s="99"/>
      <c r="H926" s="41" t="str">
        <f t="shared" si="42"/>
        <v/>
      </c>
      <c r="J926" s="41" t="str">
        <f t="shared" si="43"/>
        <v/>
      </c>
      <c r="L926" s="41" t="str">
        <f t="shared" si="44"/>
        <v/>
      </c>
      <c r="N926" s="97"/>
      <c r="O926" s="98"/>
      <c r="P926" s="99"/>
    </row>
    <row r="927" spans="2:16" x14ac:dyDescent="0.25">
      <c r="B927" s="97"/>
      <c r="C927" s="98"/>
      <c r="D927" s="98"/>
      <c r="E927" s="98"/>
      <c r="F927" s="99"/>
      <c r="H927" s="41" t="str">
        <f t="shared" si="42"/>
        <v/>
      </c>
      <c r="J927" s="41" t="str">
        <f t="shared" si="43"/>
        <v/>
      </c>
      <c r="L927" s="41" t="str">
        <f t="shared" si="44"/>
        <v/>
      </c>
      <c r="N927" s="97"/>
      <c r="O927" s="98"/>
      <c r="P927" s="99"/>
    </row>
    <row r="928" spans="2:16" x14ac:dyDescent="0.25">
      <c r="B928" s="97"/>
      <c r="C928" s="98"/>
      <c r="D928" s="98"/>
      <c r="E928" s="98"/>
      <c r="F928" s="99"/>
      <c r="H928" s="41" t="str">
        <f t="shared" si="42"/>
        <v/>
      </c>
      <c r="J928" s="41" t="str">
        <f t="shared" si="43"/>
        <v/>
      </c>
      <c r="L928" s="41" t="str">
        <f t="shared" si="44"/>
        <v/>
      </c>
      <c r="N928" s="97"/>
      <c r="O928" s="98"/>
      <c r="P928" s="99"/>
    </row>
    <row r="929" spans="2:16" x14ac:dyDescent="0.25">
      <c r="B929" s="97"/>
      <c r="C929" s="98"/>
      <c r="D929" s="98"/>
      <c r="E929" s="98"/>
      <c r="F929" s="99"/>
      <c r="H929" s="41" t="str">
        <f t="shared" si="42"/>
        <v/>
      </c>
      <c r="J929" s="41" t="str">
        <f t="shared" si="43"/>
        <v/>
      </c>
      <c r="L929" s="41" t="str">
        <f t="shared" si="44"/>
        <v/>
      </c>
      <c r="N929" s="97"/>
      <c r="O929" s="98"/>
      <c r="P929" s="99"/>
    </row>
    <row r="930" spans="2:16" x14ac:dyDescent="0.25">
      <c r="B930" s="97"/>
      <c r="C930" s="98"/>
      <c r="D930" s="98"/>
      <c r="E930" s="98"/>
      <c r="F930" s="99"/>
      <c r="H930" s="41" t="str">
        <f t="shared" si="42"/>
        <v/>
      </c>
      <c r="J930" s="41" t="str">
        <f t="shared" si="43"/>
        <v/>
      </c>
      <c r="L930" s="41" t="str">
        <f t="shared" si="44"/>
        <v/>
      </c>
      <c r="N930" s="97"/>
      <c r="O930" s="98"/>
      <c r="P930" s="99"/>
    </row>
    <row r="931" spans="2:16" x14ac:dyDescent="0.25">
      <c r="B931" s="97"/>
      <c r="C931" s="98"/>
      <c r="D931" s="98"/>
      <c r="E931" s="98"/>
      <c r="F931" s="99"/>
      <c r="H931" s="41" t="str">
        <f t="shared" si="42"/>
        <v/>
      </c>
      <c r="J931" s="41" t="str">
        <f t="shared" si="43"/>
        <v/>
      </c>
      <c r="L931" s="41" t="str">
        <f t="shared" si="44"/>
        <v/>
      </c>
      <c r="N931" s="97"/>
      <c r="O931" s="98"/>
      <c r="P931" s="99"/>
    </row>
    <row r="932" spans="2:16" x14ac:dyDescent="0.25">
      <c r="B932" s="97"/>
      <c r="C932" s="98"/>
      <c r="D932" s="98"/>
      <c r="E932" s="98"/>
      <c r="F932" s="99"/>
      <c r="H932" s="41" t="str">
        <f t="shared" si="42"/>
        <v/>
      </c>
      <c r="J932" s="41" t="str">
        <f t="shared" si="43"/>
        <v/>
      </c>
      <c r="L932" s="41" t="str">
        <f t="shared" si="44"/>
        <v/>
      </c>
      <c r="N932" s="97"/>
      <c r="O932" s="98"/>
      <c r="P932" s="99"/>
    </row>
    <row r="933" spans="2:16" x14ac:dyDescent="0.25">
      <c r="B933" s="97"/>
      <c r="C933" s="98"/>
      <c r="D933" s="98"/>
      <c r="E933" s="98"/>
      <c r="F933" s="99"/>
      <c r="H933" s="41" t="str">
        <f t="shared" si="42"/>
        <v/>
      </c>
      <c r="J933" s="41" t="str">
        <f t="shared" si="43"/>
        <v/>
      </c>
      <c r="L933" s="41" t="str">
        <f t="shared" si="44"/>
        <v/>
      </c>
      <c r="N933" s="97"/>
      <c r="O933" s="98"/>
      <c r="P933" s="99"/>
    </row>
    <row r="934" spans="2:16" x14ac:dyDescent="0.25">
      <c r="B934" s="97"/>
      <c r="C934" s="98"/>
      <c r="D934" s="98"/>
      <c r="E934" s="98"/>
      <c r="F934" s="99"/>
      <c r="H934" s="41" t="str">
        <f t="shared" si="42"/>
        <v/>
      </c>
      <c r="J934" s="41" t="str">
        <f t="shared" si="43"/>
        <v/>
      </c>
      <c r="L934" s="41" t="str">
        <f t="shared" si="44"/>
        <v/>
      </c>
      <c r="N934" s="97"/>
      <c r="O934" s="98"/>
      <c r="P934" s="99"/>
    </row>
    <row r="935" spans="2:16" x14ac:dyDescent="0.25">
      <c r="B935" s="97"/>
      <c r="C935" s="98"/>
      <c r="D935" s="98"/>
      <c r="E935" s="98"/>
      <c r="F935" s="99"/>
      <c r="H935" s="41" t="str">
        <f t="shared" si="42"/>
        <v/>
      </c>
      <c r="J935" s="41" t="str">
        <f t="shared" si="43"/>
        <v/>
      </c>
      <c r="L935" s="41" t="str">
        <f t="shared" si="44"/>
        <v/>
      </c>
      <c r="N935" s="97"/>
      <c r="O935" s="98"/>
      <c r="P935" s="99"/>
    </row>
    <row r="936" spans="2:16" x14ac:dyDescent="0.25">
      <c r="B936" s="97"/>
      <c r="C936" s="98"/>
      <c r="D936" s="98"/>
      <c r="E936" s="98"/>
      <c r="F936" s="99"/>
      <c r="H936" s="41" t="str">
        <f t="shared" si="42"/>
        <v/>
      </c>
      <c r="J936" s="41" t="str">
        <f t="shared" si="43"/>
        <v/>
      </c>
      <c r="L936" s="41" t="str">
        <f t="shared" si="44"/>
        <v/>
      </c>
      <c r="N936" s="97"/>
      <c r="O936" s="98"/>
      <c r="P936" s="99"/>
    </row>
    <row r="937" spans="2:16" x14ac:dyDescent="0.25">
      <c r="B937" s="97"/>
      <c r="C937" s="98"/>
      <c r="D937" s="98"/>
      <c r="E937" s="98"/>
      <c r="F937" s="99"/>
      <c r="H937" s="41" t="str">
        <f t="shared" si="42"/>
        <v/>
      </c>
      <c r="J937" s="41" t="str">
        <f t="shared" si="43"/>
        <v/>
      </c>
      <c r="L937" s="41" t="str">
        <f t="shared" si="44"/>
        <v/>
      </c>
      <c r="N937" s="97"/>
      <c r="O937" s="98"/>
      <c r="P937" s="99"/>
    </row>
    <row r="938" spans="2:16" x14ac:dyDescent="0.25">
      <c r="B938" s="97"/>
      <c r="C938" s="98"/>
      <c r="D938" s="98"/>
      <c r="E938" s="98"/>
      <c r="F938" s="99"/>
      <c r="H938" s="41" t="str">
        <f t="shared" si="42"/>
        <v/>
      </c>
      <c r="J938" s="41" t="str">
        <f t="shared" si="43"/>
        <v/>
      </c>
      <c r="L938" s="41" t="str">
        <f t="shared" si="44"/>
        <v/>
      </c>
      <c r="N938" s="97"/>
      <c r="O938" s="98"/>
      <c r="P938" s="99"/>
    </row>
    <row r="939" spans="2:16" x14ac:dyDescent="0.25">
      <c r="B939" s="97"/>
      <c r="C939" s="98"/>
      <c r="D939" s="98"/>
      <c r="E939" s="98"/>
      <c r="F939" s="99"/>
      <c r="H939" s="41" t="str">
        <f t="shared" si="42"/>
        <v/>
      </c>
      <c r="J939" s="41" t="str">
        <f t="shared" si="43"/>
        <v/>
      </c>
      <c r="L939" s="41" t="str">
        <f t="shared" si="44"/>
        <v/>
      </c>
      <c r="N939" s="97"/>
      <c r="O939" s="98"/>
      <c r="P939" s="99"/>
    </row>
    <row r="940" spans="2:16" x14ac:dyDescent="0.25">
      <c r="B940" s="97"/>
      <c r="C940" s="98"/>
      <c r="D940" s="98"/>
      <c r="E940" s="98"/>
      <c r="F940" s="99"/>
      <c r="H940" s="41" t="str">
        <f t="shared" si="42"/>
        <v/>
      </c>
      <c r="J940" s="41" t="str">
        <f t="shared" si="43"/>
        <v/>
      </c>
      <c r="L940" s="41" t="str">
        <f t="shared" si="44"/>
        <v/>
      </c>
      <c r="N940" s="97"/>
      <c r="O940" s="98"/>
      <c r="P940" s="99"/>
    </row>
    <row r="941" spans="2:16" x14ac:dyDescent="0.25">
      <c r="B941" s="97"/>
      <c r="C941" s="98"/>
      <c r="D941" s="98"/>
      <c r="E941" s="98"/>
      <c r="F941" s="99"/>
      <c r="H941" s="41" t="str">
        <f t="shared" si="42"/>
        <v/>
      </c>
      <c r="J941" s="41" t="str">
        <f t="shared" si="43"/>
        <v/>
      </c>
      <c r="L941" s="41" t="str">
        <f t="shared" si="44"/>
        <v/>
      </c>
      <c r="N941" s="97"/>
      <c r="O941" s="98"/>
      <c r="P941" s="99"/>
    </row>
    <row r="942" spans="2:16" x14ac:dyDescent="0.25">
      <c r="B942" s="97"/>
      <c r="C942" s="98"/>
      <c r="D942" s="98"/>
      <c r="E942" s="98"/>
      <c r="F942" s="99"/>
      <c r="H942" s="41" t="str">
        <f t="shared" si="42"/>
        <v/>
      </c>
      <c r="J942" s="41" t="str">
        <f t="shared" si="43"/>
        <v/>
      </c>
      <c r="L942" s="41" t="str">
        <f t="shared" si="44"/>
        <v/>
      </c>
      <c r="N942" s="97"/>
      <c r="O942" s="98"/>
      <c r="P942" s="99"/>
    </row>
    <row r="943" spans="2:16" x14ac:dyDescent="0.25">
      <c r="B943" s="97"/>
      <c r="C943" s="98"/>
      <c r="D943" s="98"/>
      <c r="E943" s="98"/>
      <c r="F943" s="99"/>
      <c r="H943" s="41" t="str">
        <f t="shared" si="42"/>
        <v/>
      </c>
      <c r="J943" s="41" t="str">
        <f t="shared" si="43"/>
        <v/>
      </c>
      <c r="L943" s="41" t="str">
        <f t="shared" si="44"/>
        <v/>
      </c>
      <c r="N943" s="97"/>
      <c r="O943" s="98"/>
      <c r="P943" s="99"/>
    </row>
    <row r="944" spans="2:16" x14ac:dyDescent="0.25">
      <c r="B944" s="97"/>
      <c r="C944" s="98"/>
      <c r="D944" s="98"/>
      <c r="E944" s="98"/>
      <c r="F944" s="99"/>
      <c r="H944" s="41" t="str">
        <f t="shared" si="42"/>
        <v/>
      </c>
      <c r="J944" s="41" t="str">
        <f t="shared" si="43"/>
        <v/>
      </c>
      <c r="L944" s="41" t="str">
        <f t="shared" si="44"/>
        <v/>
      </c>
      <c r="N944" s="97"/>
      <c r="O944" s="98"/>
      <c r="P944" s="99"/>
    </row>
    <row r="945" spans="2:16" x14ac:dyDescent="0.25">
      <c r="B945" s="97"/>
      <c r="C945" s="98"/>
      <c r="D945" s="98"/>
      <c r="E945" s="98"/>
      <c r="F945" s="99"/>
      <c r="H945" s="41" t="str">
        <f t="shared" si="42"/>
        <v/>
      </c>
      <c r="J945" s="41" t="str">
        <f t="shared" si="43"/>
        <v/>
      </c>
      <c r="L945" s="41" t="str">
        <f t="shared" si="44"/>
        <v/>
      </c>
      <c r="N945" s="97"/>
      <c r="O945" s="98"/>
      <c r="P945" s="99"/>
    </row>
    <row r="946" spans="2:16" x14ac:dyDescent="0.25">
      <c r="B946" s="97"/>
      <c r="C946" s="98"/>
      <c r="D946" s="98"/>
      <c r="E946" s="98"/>
      <c r="F946" s="99"/>
      <c r="H946" s="41" t="str">
        <f t="shared" si="42"/>
        <v/>
      </c>
      <c r="J946" s="41" t="str">
        <f t="shared" si="43"/>
        <v/>
      </c>
      <c r="L946" s="41" t="str">
        <f t="shared" si="44"/>
        <v/>
      </c>
      <c r="N946" s="97"/>
      <c r="O946" s="98"/>
      <c r="P946" s="99"/>
    </row>
    <row r="947" spans="2:16" x14ac:dyDescent="0.25">
      <c r="B947" s="97"/>
      <c r="C947" s="98"/>
      <c r="D947" s="98"/>
      <c r="E947" s="98"/>
      <c r="F947" s="99"/>
      <c r="H947" s="41" t="str">
        <f t="shared" si="42"/>
        <v/>
      </c>
      <c r="J947" s="41" t="str">
        <f t="shared" si="43"/>
        <v/>
      </c>
      <c r="L947" s="41" t="str">
        <f t="shared" si="44"/>
        <v/>
      </c>
      <c r="N947" s="97"/>
      <c r="O947" s="98"/>
      <c r="P947" s="99"/>
    </row>
    <row r="948" spans="2:16" x14ac:dyDescent="0.25">
      <c r="B948" s="97"/>
      <c r="C948" s="98"/>
      <c r="D948" s="98"/>
      <c r="E948" s="98"/>
      <c r="F948" s="99"/>
      <c r="H948" s="41" t="str">
        <f t="shared" si="42"/>
        <v/>
      </c>
      <c r="J948" s="41" t="str">
        <f t="shared" si="43"/>
        <v/>
      </c>
      <c r="L948" s="41" t="str">
        <f t="shared" si="44"/>
        <v/>
      </c>
      <c r="N948" s="97"/>
      <c r="O948" s="98"/>
      <c r="P948" s="99"/>
    </row>
    <row r="949" spans="2:16" x14ac:dyDescent="0.25">
      <c r="B949" s="97"/>
      <c r="C949" s="98"/>
      <c r="D949" s="98"/>
      <c r="E949" s="98"/>
      <c r="F949" s="99"/>
      <c r="H949" s="41" t="str">
        <f t="shared" si="42"/>
        <v/>
      </c>
      <c r="J949" s="41" t="str">
        <f t="shared" si="43"/>
        <v/>
      </c>
      <c r="L949" s="41" t="str">
        <f t="shared" si="44"/>
        <v/>
      </c>
      <c r="N949" s="97"/>
      <c r="O949" s="98"/>
      <c r="P949" s="99"/>
    </row>
    <row r="950" spans="2:16" x14ac:dyDescent="0.25">
      <c r="B950" s="97"/>
      <c r="C950" s="98"/>
      <c r="D950" s="98"/>
      <c r="E950" s="98"/>
      <c r="F950" s="99"/>
      <c r="H950" s="41" t="str">
        <f t="shared" si="42"/>
        <v/>
      </c>
      <c r="J950" s="41" t="str">
        <f t="shared" si="43"/>
        <v/>
      </c>
      <c r="L950" s="41" t="str">
        <f t="shared" si="44"/>
        <v/>
      </c>
      <c r="N950" s="97"/>
      <c r="O950" s="98"/>
      <c r="P950" s="99"/>
    </row>
    <row r="951" spans="2:16" x14ac:dyDescent="0.25">
      <c r="B951" s="97"/>
      <c r="C951" s="98"/>
      <c r="D951" s="98"/>
      <c r="E951" s="98"/>
      <c r="F951" s="99"/>
      <c r="H951" s="41" t="str">
        <f t="shared" si="42"/>
        <v/>
      </c>
      <c r="J951" s="41" t="str">
        <f t="shared" si="43"/>
        <v/>
      </c>
      <c r="L951" s="41" t="str">
        <f t="shared" si="44"/>
        <v/>
      </c>
      <c r="N951" s="97"/>
      <c r="O951" s="98"/>
      <c r="P951" s="99"/>
    </row>
    <row r="952" spans="2:16" x14ac:dyDescent="0.25">
      <c r="B952" s="97"/>
      <c r="C952" s="98"/>
      <c r="D952" s="98"/>
      <c r="E952" s="98"/>
      <c r="F952" s="99"/>
      <c r="H952" s="41" t="str">
        <f t="shared" si="42"/>
        <v/>
      </c>
      <c r="J952" s="41" t="str">
        <f t="shared" si="43"/>
        <v/>
      </c>
      <c r="L952" s="41" t="str">
        <f t="shared" si="44"/>
        <v/>
      </c>
      <c r="N952" s="97"/>
      <c r="O952" s="98"/>
      <c r="P952" s="99"/>
    </row>
    <row r="953" spans="2:16" x14ac:dyDescent="0.25">
      <c r="B953" s="97"/>
      <c r="C953" s="98"/>
      <c r="D953" s="98"/>
      <c r="E953" s="98"/>
      <c r="F953" s="99"/>
      <c r="H953" s="41" t="str">
        <f t="shared" si="42"/>
        <v/>
      </c>
      <c r="J953" s="41" t="str">
        <f t="shared" si="43"/>
        <v/>
      </c>
      <c r="L953" s="41" t="str">
        <f t="shared" si="44"/>
        <v/>
      </c>
      <c r="N953" s="97"/>
      <c r="O953" s="98"/>
      <c r="P953" s="99"/>
    </row>
    <row r="954" spans="2:16" x14ac:dyDescent="0.25">
      <c r="B954" s="97"/>
      <c r="C954" s="98"/>
      <c r="D954" s="98"/>
      <c r="E954" s="98"/>
      <c r="F954" s="99"/>
      <c r="H954" s="41" t="str">
        <f t="shared" si="42"/>
        <v/>
      </c>
      <c r="J954" s="41" t="str">
        <f t="shared" si="43"/>
        <v/>
      </c>
      <c r="L954" s="41" t="str">
        <f t="shared" si="44"/>
        <v/>
      </c>
      <c r="N954" s="97"/>
      <c r="O954" s="98"/>
      <c r="P954" s="99"/>
    </row>
    <row r="955" spans="2:16" x14ac:dyDescent="0.25">
      <c r="B955" s="97"/>
      <c r="C955" s="98"/>
      <c r="D955" s="98"/>
      <c r="E955" s="98"/>
      <c r="F955" s="99"/>
      <c r="H955" s="41" t="str">
        <f t="shared" si="42"/>
        <v/>
      </c>
      <c r="J955" s="41" t="str">
        <f t="shared" si="43"/>
        <v/>
      </c>
      <c r="L955" s="41" t="str">
        <f t="shared" si="44"/>
        <v/>
      </c>
      <c r="N955" s="97"/>
      <c r="O955" s="98"/>
      <c r="P955" s="99"/>
    </row>
    <row r="956" spans="2:16" x14ac:dyDescent="0.25">
      <c r="B956" s="97"/>
      <c r="C956" s="98"/>
      <c r="D956" s="98"/>
      <c r="E956" s="98"/>
      <c r="F956" s="99"/>
      <c r="H956" s="41" t="str">
        <f t="shared" si="42"/>
        <v/>
      </c>
      <c r="J956" s="41" t="str">
        <f t="shared" si="43"/>
        <v/>
      </c>
      <c r="L956" s="41" t="str">
        <f t="shared" si="44"/>
        <v/>
      </c>
      <c r="N956" s="97"/>
      <c r="O956" s="98"/>
      <c r="P956" s="99"/>
    </row>
    <row r="957" spans="2:16" x14ac:dyDescent="0.25">
      <c r="B957" s="97"/>
      <c r="C957" s="98"/>
      <c r="D957" s="98"/>
      <c r="E957" s="98"/>
      <c r="F957" s="99"/>
      <c r="H957" s="41" t="str">
        <f t="shared" si="42"/>
        <v/>
      </c>
      <c r="J957" s="41" t="str">
        <f t="shared" si="43"/>
        <v/>
      </c>
      <c r="L957" s="41" t="str">
        <f t="shared" si="44"/>
        <v/>
      </c>
      <c r="N957" s="97"/>
      <c r="O957" s="98"/>
      <c r="P957" s="99"/>
    </row>
    <row r="958" spans="2:16" x14ac:dyDescent="0.25">
      <c r="B958" s="97"/>
      <c r="C958" s="98"/>
      <c r="D958" s="98"/>
      <c r="E958" s="98"/>
      <c r="F958" s="99"/>
      <c r="H958" s="41" t="str">
        <f t="shared" si="42"/>
        <v/>
      </c>
      <c r="J958" s="41" t="str">
        <f t="shared" si="43"/>
        <v/>
      </c>
      <c r="L958" s="41" t="str">
        <f t="shared" si="44"/>
        <v/>
      </c>
      <c r="N958" s="97"/>
      <c r="O958" s="98"/>
      <c r="P958" s="99"/>
    </row>
    <row r="959" spans="2:16" x14ac:dyDescent="0.25">
      <c r="B959" s="97"/>
      <c r="C959" s="98"/>
      <c r="D959" s="98"/>
      <c r="E959" s="98"/>
      <c r="F959" s="99"/>
      <c r="H959" s="41" t="str">
        <f t="shared" si="42"/>
        <v/>
      </c>
      <c r="J959" s="41" t="str">
        <f t="shared" si="43"/>
        <v/>
      </c>
      <c r="L959" s="41" t="str">
        <f t="shared" si="44"/>
        <v/>
      </c>
      <c r="N959" s="97"/>
      <c r="O959" s="98"/>
      <c r="P959" s="99"/>
    </row>
    <row r="960" spans="2:16" x14ac:dyDescent="0.25">
      <c r="B960" s="97"/>
      <c r="C960" s="98"/>
      <c r="D960" s="98"/>
      <c r="E960" s="98"/>
      <c r="F960" s="99"/>
      <c r="H960" s="41" t="str">
        <f t="shared" si="42"/>
        <v/>
      </c>
      <c r="J960" s="41" t="str">
        <f t="shared" si="43"/>
        <v/>
      </c>
      <c r="L960" s="41" t="str">
        <f t="shared" si="44"/>
        <v/>
      </c>
      <c r="N960" s="97"/>
      <c r="O960" s="98"/>
      <c r="P960" s="99"/>
    </row>
    <row r="961" spans="2:16" x14ac:dyDescent="0.25">
      <c r="B961" s="97"/>
      <c r="C961" s="98"/>
      <c r="D961" s="98"/>
      <c r="E961" s="98"/>
      <c r="F961" s="99"/>
      <c r="H961" s="41" t="str">
        <f t="shared" si="42"/>
        <v/>
      </c>
      <c r="J961" s="41" t="str">
        <f t="shared" si="43"/>
        <v/>
      </c>
      <c r="L961" s="41" t="str">
        <f t="shared" si="44"/>
        <v/>
      </c>
      <c r="N961" s="97"/>
      <c r="O961" s="98"/>
      <c r="P961" s="99"/>
    </row>
    <row r="962" spans="2:16" x14ac:dyDescent="0.25">
      <c r="B962" s="97"/>
      <c r="C962" s="98"/>
      <c r="D962" s="98"/>
      <c r="E962" s="98"/>
      <c r="F962" s="99"/>
      <c r="H962" s="41" t="str">
        <f t="shared" si="42"/>
        <v/>
      </c>
      <c r="J962" s="41" t="str">
        <f t="shared" si="43"/>
        <v/>
      </c>
      <c r="L962" s="41" t="str">
        <f t="shared" si="44"/>
        <v/>
      </c>
      <c r="N962" s="97"/>
      <c r="O962" s="98"/>
      <c r="P962" s="99"/>
    </row>
    <row r="963" spans="2:16" x14ac:dyDescent="0.25">
      <c r="B963" s="97"/>
      <c r="C963" s="98"/>
      <c r="D963" s="98"/>
      <c r="E963" s="98"/>
      <c r="F963" s="99"/>
      <c r="H963" s="41" t="str">
        <f t="shared" si="42"/>
        <v/>
      </c>
      <c r="J963" s="41" t="str">
        <f t="shared" si="43"/>
        <v/>
      </c>
      <c r="L963" s="41" t="str">
        <f t="shared" si="44"/>
        <v/>
      </c>
      <c r="N963" s="97"/>
      <c r="O963" s="98"/>
      <c r="P963" s="99"/>
    </row>
    <row r="964" spans="2:16" x14ac:dyDescent="0.25">
      <c r="B964" s="97"/>
      <c r="C964" s="98"/>
      <c r="D964" s="98"/>
      <c r="E964" s="98"/>
      <c r="F964" s="99"/>
      <c r="H964" s="41" t="str">
        <f t="shared" si="42"/>
        <v/>
      </c>
      <c r="J964" s="41" t="str">
        <f t="shared" si="43"/>
        <v/>
      </c>
      <c r="L964" s="41" t="str">
        <f t="shared" si="44"/>
        <v/>
      </c>
      <c r="N964" s="97"/>
      <c r="O964" s="98"/>
      <c r="P964" s="99"/>
    </row>
    <row r="965" spans="2:16" x14ac:dyDescent="0.25">
      <c r="B965" s="97"/>
      <c r="C965" s="98"/>
      <c r="D965" s="98"/>
      <c r="E965" s="98"/>
      <c r="F965" s="99"/>
      <c r="H965" s="41" t="str">
        <f t="shared" si="42"/>
        <v/>
      </c>
      <c r="J965" s="41" t="str">
        <f t="shared" si="43"/>
        <v/>
      </c>
      <c r="L965" s="41" t="str">
        <f t="shared" si="44"/>
        <v/>
      </c>
      <c r="N965" s="97"/>
      <c r="O965" s="98"/>
      <c r="P965" s="99"/>
    </row>
    <row r="966" spans="2:16" x14ac:dyDescent="0.25">
      <c r="B966" s="97"/>
      <c r="C966" s="98"/>
      <c r="D966" s="98"/>
      <c r="E966" s="98"/>
      <c r="F966" s="99"/>
      <c r="H966" s="41" t="str">
        <f t="shared" si="42"/>
        <v/>
      </c>
      <c r="J966" s="41" t="str">
        <f t="shared" si="43"/>
        <v/>
      </c>
      <c r="L966" s="41" t="str">
        <f t="shared" si="44"/>
        <v/>
      </c>
      <c r="N966" s="97"/>
      <c r="O966" s="98"/>
      <c r="P966" s="99"/>
    </row>
    <row r="967" spans="2:16" x14ac:dyDescent="0.25">
      <c r="B967" s="97"/>
      <c r="C967" s="98"/>
      <c r="D967" s="98"/>
      <c r="E967" s="98"/>
      <c r="F967" s="99"/>
      <c r="H967" s="41" t="str">
        <f t="shared" si="42"/>
        <v/>
      </c>
      <c r="J967" s="41" t="str">
        <f t="shared" si="43"/>
        <v/>
      </c>
      <c r="L967" s="41" t="str">
        <f t="shared" si="44"/>
        <v/>
      </c>
      <c r="N967" s="97"/>
      <c r="O967" s="98"/>
      <c r="P967" s="99"/>
    </row>
    <row r="968" spans="2:16" x14ac:dyDescent="0.25">
      <c r="B968" s="97"/>
      <c r="C968" s="98"/>
      <c r="D968" s="98"/>
      <c r="E968" s="98"/>
      <c r="F968" s="99"/>
      <c r="H968" s="41" t="str">
        <f t="shared" si="42"/>
        <v/>
      </c>
      <c r="J968" s="41" t="str">
        <f t="shared" si="43"/>
        <v/>
      </c>
      <c r="L968" s="41" t="str">
        <f t="shared" si="44"/>
        <v/>
      </c>
      <c r="N968" s="97"/>
      <c r="O968" s="98"/>
      <c r="P968" s="99"/>
    </row>
    <row r="969" spans="2:16" x14ac:dyDescent="0.25">
      <c r="B969" s="97"/>
      <c r="C969" s="98"/>
      <c r="D969" s="98"/>
      <c r="E969" s="98"/>
      <c r="F969" s="99"/>
      <c r="H969" s="41" t="str">
        <f t="shared" si="42"/>
        <v/>
      </c>
      <c r="J969" s="41" t="str">
        <f t="shared" si="43"/>
        <v/>
      </c>
      <c r="L969" s="41" t="str">
        <f t="shared" si="44"/>
        <v/>
      </c>
      <c r="N969" s="97"/>
      <c r="O969" s="98"/>
      <c r="P969" s="99"/>
    </row>
    <row r="970" spans="2:16" x14ac:dyDescent="0.25">
      <c r="B970" s="97"/>
      <c r="C970" s="98"/>
      <c r="D970" s="98"/>
      <c r="E970" s="98"/>
      <c r="F970" s="99"/>
      <c r="H970" s="41" t="str">
        <f t="shared" si="42"/>
        <v/>
      </c>
      <c r="J970" s="41" t="str">
        <f t="shared" si="43"/>
        <v/>
      </c>
      <c r="L970" s="41" t="str">
        <f t="shared" si="44"/>
        <v/>
      </c>
      <c r="N970" s="97"/>
      <c r="O970" s="98"/>
      <c r="P970" s="99"/>
    </row>
    <row r="971" spans="2:16" x14ac:dyDescent="0.25">
      <c r="B971" s="97"/>
      <c r="C971" s="98"/>
      <c r="D971" s="98"/>
      <c r="E971" s="98"/>
      <c r="F971" s="99"/>
      <c r="H971" s="41" t="str">
        <f t="shared" ref="H971:H1034" si="45">IF(C971="","",C971) &amp; IF(D971="",""," – " &amp; D971) &amp; IF(E971="",""," – " &amp; E971) &amp; IF(F971="",""," – " &amp; F971)</f>
        <v/>
      </c>
      <c r="J971" s="41" t="str">
        <f t="shared" ref="J971:J1034" si="46">IF(C971="","",C971) &amp; IF(D971="",""," – " &amp; D971) &amp; IF(E971="",""," – " &amp; E971)</f>
        <v/>
      </c>
      <c r="L971" s="41" t="str">
        <f t="shared" ref="L971:L1034" si="47">IF(C971="","",C971) &amp; IF(D971="",""," – " &amp; D971)</f>
        <v/>
      </c>
      <c r="N971" s="97"/>
      <c r="O971" s="98"/>
      <c r="P971" s="99"/>
    </row>
    <row r="972" spans="2:16" x14ac:dyDescent="0.25">
      <c r="B972" s="97"/>
      <c r="C972" s="98"/>
      <c r="D972" s="98"/>
      <c r="E972" s="98"/>
      <c r="F972" s="99"/>
      <c r="H972" s="41" t="str">
        <f t="shared" si="45"/>
        <v/>
      </c>
      <c r="J972" s="41" t="str">
        <f t="shared" si="46"/>
        <v/>
      </c>
      <c r="L972" s="41" t="str">
        <f t="shared" si="47"/>
        <v/>
      </c>
      <c r="N972" s="97"/>
      <c r="O972" s="98"/>
      <c r="P972" s="99"/>
    </row>
    <row r="973" spans="2:16" x14ac:dyDescent="0.25">
      <c r="B973" s="97"/>
      <c r="C973" s="98"/>
      <c r="D973" s="98"/>
      <c r="E973" s="98"/>
      <c r="F973" s="99"/>
      <c r="H973" s="41" t="str">
        <f t="shared" si="45"/>
        <v/>
      </c>
      <c r="J973" s="41" t="str">
        <f t="shared" si="46"/>
        <v/>
      </c>
      <c r="L973" s="41" t="str">
        <f t="shared" si="47"/>
        <v/>
      </c>
      <c r="N973" s="97"/>
      <c r="O973" s="98"/>
      <c r="P973" s="99"/>
    </row>
    <row r="974" spans="2:16" x14ac:dyDescent="0.25">
      <c r="B974" s="97"/>
      <c r="C974" s="98"/>
      <c r="D974" s="98"/>
      <c r="E974" s="98"/>
      <c r="F974" s="99"/>
      <c r="H974" s="41" t="str">
        <f t="shared" si="45"/>
        <v/>
      </c>
      <c r="J974" s="41" t="str">
        <f t="shared" si="46"/>
        <v/>
      </c>
      <c r="L974" s="41" t="str">
        <f t="shared" si="47"/>
        <v/>
      </c>
      <c r="N974" s="97"/>
      <c r="O974" s="98"/>
      <c r="P974" s="99"/>
    </row>
    <row r="975" spans="2:16" x14ac:dyDescent="0.25">
      <c r="B975" s="97"/>
      <c r="C975" s="98"/>
      <c r="D975" s="98"/>
      <c r="E975" s="98"/>
      <c r="F975" s="99"/>
      <c r="H975" s="41" t="str">
        <f t="shared" si="45"/>
        <v/>
      </c>
      <c r="J975" s="41" t="str">
        <f t="shared" si="46"/>
        <v/>
      </c>
      <c r="L975" s="41" t="str">
        <f t="shared" si="47"/>
        <v/>
      </c>
      <c r="N975" s="97"/>
      <c r="O975" s="98"/>
      <c r="P975" s="99"/>
    </row>
    <row r="976" spans="2:16" x14ac:dyDescent="0.25">
      <c r="B976" s="97"/>
      <c r="C976" s="98"/>
      <c r="D976" s="98"/>
      <c r="E976" s="98"/>
      <c r="F976" s="99"/>
      <c r="H976" s="41" t="str">
        <f t="shared" si="45"/>
        <v/>
      </c>
      <c r="J976" s="41" t="str">
        <f t="shared" si="46"/>
        <v/>
      </c>
      <c r="L976" s="41" t="str">
        <f t="shared" si="47"/>
        <v/>
      </c>
      <c r="N976" s="97"/>
      <c r="O976" s="98"/>
      <c r="P976" s="99"/>
    </row>
    <row r="977" spans="2:16" x14ac:dyDescent="0.25">
      <c r="B977" s="97"/>
      <c r="C977" s="98"/>
      <c r="D977" s="98"/>
      <c r="E977" s="98"/>
      <c r="F977" s="99"/>
      <c r="H977" s="41" t="str">
        <f t="shared" si="45"/>
        <v/>
      </c>
      <c r="J977" s="41" t="str">
        <f t="shared" si="46"/>
        <v/>
      </c>
      <c r="L977" s="41" t="str">
        <f t="shared" si="47"/>
        <v/>
      </c>
      <c r="N977" s="97"/>
      <c r="O977" s="98"/>
      <c r="P977" s="99"/>
    </row>
    <row r="978" spans="2:16" x14ac:dyDescent="0.25">
      <c r="B978" s="97"/>
      <c r="C978" s="98"/>
      <c r="D978" s="98"/>
      <c r="E978" s="98"/>
      <c r="F978" s="99"/>
      <c r="H978" s="41" t="str">
        <f t="shared" si="45"/>
        <v/>
      </c>
      <c r="J978" s="41" t="str">
        <f t="shared" si="46"/>
        <v/>
      </c>
      <c r="L978" s="41" t="str">
        <f t="shared" si="47"/>
        <v/>
      </c>
      <c r="N978" s="97"/>
      <c r="O978" s="98"/>
      <c r="P978" s="99"/>
    </row>
    <row r="979" spans="2:16" x14ac:dyDescent="0.25">
      <c r="B979" s="97"/>
      <c r="C979" s="98"/>
      <c r="D979" s="98"/>
      <c r="E979" s="98"/>
      <c r="F979" s="99"/>
      <c r="H979" s="41" t="str">
        <f t="shared" si="45"/>
        <v/>
      </c>
      <c r="J979" s="41" t="str">
        <f t="shared" si="46"/>
        <v/>
      </c>
      <c r="L979" s="41" t="str">
        <f t="shared" si="47"/>
        <v/>
      </c>
      <c r="N979" s="97"/>
      <c r="O979" s="98"/>
      <c r="P979" s="99"/>
    </row>
    <row r="980" spans="2:16" x14ac:dyDescent="0.25">
      <c r="B980" s="97"/>
      <c r="C980" s="98"/>
      <c r="D980" s="98"/>
      <c r="E980" s="98"/>
      <c r="F980" s="99"/>
      <c r="H980" s="41" t="str">
        <f t="shared" si="45"/>
        <v/>
      </c>
      <c r="J980" s="41" t="str">
        <f t="shared" si="46"/>
        <v/>
      </c>
      <c r="L980" s="41" t="str">
        <f t="shared" si="47"/>
        <v/>
      </c>
      <c r="N980" s="97"/>
      <c r="O980" s="98"/>
      <c r="P980" s="99"/>
    </row>
    <row r="981" spans="2:16" x14ac:dyDescent="0.25">
      <c r="B981" s="97"/>
      <c r="C981" s="98"/>
      <c r="D981" s="98"/>
      <c r="E981" s="98"/>
      <c r="F981" s="99"/>
      <c r="H981" s="41" t="str">
        <f t="shared" si="45"/>
        <v/>
      </c>
      <c r="J981" s="41" t="str">
        <f t="shared" si="46"/>
        <v/>
      </c>
      <c r="L981" s="41" t="str">
        <f t="shared" si="47"/>
        <v/>
      </c>
      <c r="N981" s="97"/>
      <c r="O981" s="98"/>
      <c r="P981" s="99"/>
    </row>
    <row r="982" spans="2:16" x14ac:dyDescent="0.25">
      <c r="B982" s="97"/>
      <c r="C982" s="98"/>
      <c r="D982" s="98"/>
      <c r="E982" s="98"/>
      <c r="F982" s="99"/>
      <c r="H982" s="41" t="str">
        <f t="shared" si="45"/>
        <v/>
      </c>
      <c r="J982" s="41" t="str">
        <f t="shared" si="46"/>
        <v/>
      </c>
      <c r="L982" s="41" t="str">
        <f t="shared" si="47"/>
        <v/>
      </c>
      <c r="N982" s="97"/>
      <c r="O982" s="98"/>
      <c r="P982" s="99"/>
    </row>
    <row r="983" spans="2:16" x14ac:dyDescent="0.25">
      <c r="B983" s="97"/>
      <c r="C983" s="98"/>
      <c r="D983" s="98"/>
      <c r="E983" s="98"/>
      <c r="F983" s="99"/>
      <c r="H983" s="41" t="str">
        <f t="shared" si="45"/>
        <v/>
      </c>
      <c r="J983" s="41" t="str">
        <f t="shared" si="46"/>
        <v/>
      </c>
      <c r="L983" s="41" t="str">
        <f t="shared" si="47"/>
        <v/>
      </c>
      <c r="N983" s="97"/>
      <c r="O983" s="98"/>
      <c r="P983" s="99"/>
    </row>
    <row r="984" spans="2:16" x14ac:dyDescent="0.25">
      <c r="B984" s="97"/>
      <c r="C984" s="98"/>
      <c r="D984" s="98"/>
      <c r="E984" s="98"/>
      <c r="F984" s="99"/>
      <c r="H984" s="41" t="str">
        <f t="shared" si="45"/>
        <v/>
      </c>
      <c r="J984" s="41" t="str">
        <f t="shared" si="46"/>
        <v/>
      </c>
      <c r="L984" s="41" t="str">
        <f t="shared" si="47"/>
        <v/>
      </c>
      <c r="N984" s="97"/>
      <c r="O984" s="98"/>
      <c r="P984" s="99"/>
    </row>
    <row r="985" spans="2:16" x14ac:dyDescent="0.25">
      <c r="B985" s="97"/>
      <c r="C985" s="98"/>
      <c r="D985" s="98"/>
      <c r="E985" s="98"/>
      <c r="F985" s="99"/>
      <c r="H985" s="41" t="str">
        <f t="shared" si="45"/>
        <v/>
      </c>
      <c r="J985" s="41" t="str">
        <f t="shared" si="46"/>
        <v/>
      </c>
      <c r="L985" s="41" t="str">
        <f t="shared" si="47"/>
        <v/>
      </c>
      <c r="N985" s="97"/>
      <c r="O985" s="98"/>
      <c r="P985" s="99"/>
    </row>
    <row r="986" spans="2:16" x14ac:dyDescent="0.25">
      <c r="B986" s="97"/>
      <c r="C986" s="98"/>
      <c r="D986" s="98"/>
      <c r="E986" s="98"/>
      <c r="F986" s="99"/>
      <c r="H986" s="41" t="str">
        <f t="shared" si="45"/>
        <v/>
      </c>
      <c r="J986" s="41" t="str">
        <f t="shared" si="46"/>
        <v/>
      </c>
      <c r="L986" s="41" t="str">
        <f t="shared" si="47"/>
        <v/>
      </c>
      <c r="N986" s="97"/>
      <c r="O986" s="98"/>
      <c r="P986" s="99"/>
    </row>
    <row r="987" spans="2:16" x14ac:dyDescent="0.25">
      <c r="B987" s="97"/>
      <c r="C987" s="98"/>
      <c r="D987" s="98"/>
      <c r="E987" s="98"/>
      <c r="F987" s="99"/>
      <c r="H987" s="41" t="str">
        <f t="shared" si="45"/>
        <v/>
      </c>
      <c r="J987" s="41" t="str">
        <f t="shared" si="46"/>
        <v/>
      </c>
      <c r="L987" s="41" t="str">
        <f t="shared" si="47"/>
        <v/>
      </c>
      <c r="N987" s="97"/>
      <c r="O987" s="98"/>
      <c r="P987" s="99"/>
    </row>
    <row r="988" spans="2:16" x14ac:dyDescent="0.25">
      <c r="B988" s="97"/>
      <c r="C988" s="98"/>
      <c r="D988" s="98"/>
      <c r="E988" s="98"/>
      <c r="F988" s="99"/>
      <c r="H988" s="41" t="str">
        <f t="shared" si="45"/>
        <v/>
      </c>
      <c r="J988" s="41" t="str">
        <f t="shared" si="46"/>
        <v/>
      </c>
      <c r="L988" s="41" t="str">
        <f t="shared" si="47"/>
        <v/>
      </c>
      <c r="N988" s="97"/>
      <c r="O988" s="98"/>
      <c r="P988" s="99"/>
    </row>
    <row r="989" spans="2:16" x14ac:dyDescent="0.25">
      <c r="B989" s="97"/>
      <c r="C989" s="98"/>
      <c r="D989" s="98"/>
      <c r="E989" s="98"/>
      <c r="F989" s="99"/>
      <c r="H989" s="41" t="str">
        <f t="shared" si="45"/>
        <v/>
      </c>
      <c r="J989" s="41" t="str">
        <f t="shared" si="46"/>
        <v/>
      </c>
      <c r="L989" s="41" t="str">
        <f t="shared" si="47"/>
        <v/>
      </c>
      <c r="N989" s="97"/>
      <c r="O989" s="98"/>
      <c r="P989" s="99"/>
    </row>
    <row r="990" spans="2:16" x14ac:dyDescent="0.25">
      <c r="B990" s="97"/>
      <c r="C990" s="98"/>
      <c r="D990" s="98"/>
      <c r="E990" s="98"/>
      <c r="F990" s="99"/>
      <c r="H990" s="41" t="str">
        <f t="shared" si="45"/>
        <v/>
      </c>
      <c r="J990" s="41" t="str">
        <f t="shared" si="46"/>
        <v/>
      </c>
      <c r="L990" s="41" t="str">
        <f t="shared" si="47"/>
        <v/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/>
      <c r="C10" s="96"/>
      <c r="D10" s="3"/>
      <c r="E10" s="94"/>
      <c r="F10" s="95"/>
      <c r="G10" s="96"/>
    </row>
    <row r="11" spans="2:7" x14ac:dyDescent="0.25">
      <c r="B11" s="97"/>
      <c r="C11" s="99"/>
      <c r="D11" s="3"/>
      <c r="E11" s="97"/>
      <c r="F11" s="98"/>
      <c r="G11" s="99"/>
    </row>
    <row r="12" spans="2:7" x14ac:dyDescent="0.25">
      <c r="B12" s="97"/>
      <c r="C12" s="99"/>
      <c r="D12" s="3"/>
      <c r="E12" s="97"/>
      <c r="F12" s="98"/>
      <c r="G12" s="99"/>
    </row>
    <row r="13" spans="2:7" x14ac:dyDescent="0.25">
      <c r="B13" s="97"/>
      <c r="C13" s="99"/>
      <c r="D13" s="3"/>
      <c r="E13" s="97"/>
      <c r="F13" s="98"/>
      <c r="G13" s="99"/>
    </row>
    <row r="14" spans="2:7" x14ac:dyDescent="0.25">
      <c r="B14" s="97"/>
      <c r="C14" s="99"/>
      <c r="D14" s="3"/>
      <c r="E14" s="97"/>
      <c r="F14" s="98"/>
      <c r="G14" s="99"/>
    </row>
    <row r="15" spans="2:7" x14ac:dyDescent="0.25">
      <c r="B15" s="97"/>
      <c r="C15" s="99"/>
      <c r="D15" s="3"/>
      <c r="E15" s="97"/>
      <c r="F15" s="98"/>
      <c r="G15" s="99"/>
    </row>
    <row r="16" spans="2:7" x14ac:dyDescent="0.25">
      <c r="B16" s="97"/>
      <c r="C16" s="99"/>
      <c r="D16" s="3"/>
      <c r="E16" s="97"/>
      <c r="F16" s="98"/>
      <c r="G16" s="99"/>
    </row>
    <row r="17" spans="2:7" x14ac:dyDescent="0.25">
      <c r="B17" s="97"/>
      <c r="C17" s="99"/>
      <c r="D17" s="3"/>
      <c r="E17" s="97"/>
      <c r="F17" s="98"/>
      <c r="G17" s="99"/>
    </row>
    <row r="18" spans="2:7" x14ac:dyDescent="0.25">
      <c r="B18" s="97"/>
      <c r="C18" s="99"/>
      <c r="D18" s="3"/>
      <c r="E18" s="97"/>
      <c r="F18" s="103"/>
      <c r="G18" s="99"/>
    </row>
    <row r="19" spans="2:7" x14ac:dyDescent="0.25">
      <c r="B19" s="97"/>
      <c r="C19" s="99"/>
      <c r="D19" s="3"/>
      <c r="E19" s="97"/>
      <c r="F19" s="98"/>
      <c r="G19" s="99"/>
    </row>
    <row r="20" spans="2:7" x14ac:dyDescent="0.25">
      <c r="B20" s="97"/>
      <c r="C20" s="99"/>
      <c r="D20" s="3"/>
      <c r="E20" s="97"/>
      <c r="F20" s="98"/>
      <c r="G20" s="99"/>
    </row>
    <row r="21" spans="2:7" x14ac:dyDescent="0.25">
      <c r="B21" s="97"/>
      <c r="C21" s="99"/>
      <c r="D21" s="3"/>
      <c r="E21" s="97"/>
      <c r="F21" s="98"/>
      <c r="G21" s="99"/>
    </row>
    <row r="22" spans="2:7" x14ac:dyDescent="0.25">
      <c r="B22" s="97"/>
      <c r="C22" s="99"/>
      <c r="D22" s="3"/>
      <c r="E22" s="97"/>
      <c r="F22" s="98"/>
      <c r="G22" s="99"/>
    </row>
    <row r="23" spans="2:7" x14ac:dyDescent="0.25">
      <c r="B23" s="97"/>
      <c r="C23" s="99"/>
      <c r="D23" s="3"/>
      <c r="E23" s="97"/>
      <c r="F23" s="98"/>
      <c r="G23" s="99"/>
    </row>
    <row r="24" spans="2:7" x14ac:dyDescent="0.25">
      <c r="B24" s="97"/>
      <c r="C24" s="99"/>
      <c r="D24" s="3"/>
      <c r="E24" s="97"/>
      <c r="F24" s="98"/>
      <c r="G24" s="99"/>
    </row>
    <row r="25" spans="2:7" x14ac:dyDescent="0.25">
      <c r="B25" s="97"/>
      <c r="C25" s="99"/>
      <c r="D25" s="3"/>
      <c r="E25" s="97"/>
      <c r="F25" s="98"/>
      <c r="G25" s="99"/>
    </row>
    <row r="26" spans="2:7" x14ac:dyDescent="0.25">
      <c r="B26" s="97"/>
      <c r="C26" s="99"/>
      <c r="D26" s="3"/>
      <c r="E26" s="97"/>
      <c r="F26" s="98"/>
      <c r="G26" s="99"/>
    </row>
    <row r="27" spans="2:7" x14ac:dyDescent="0.25">
      <c r="B27" s="97"/>
      <c r="C27" s="99"/>
      <c r="D27" s="3"/>
      <c r="E27" s="97"/>
      <c r="F27" s="98"/>
      <c r="G27" s="99"/>
    </row>
    <row r="28" spans="2:7" x14ac:dyDescent="0.25">
      <c r="B28" s="97"/>
      <c r="C28" s="99"/>
      <c r="D28" s="3"/>
      <c r="E28" s="97"/>
      <c r="F28" s="98"/>
      <c r="G28" s="99"/>
    </row>
    <row r="29" spans="2:7" x14ac:dyDescent="0.25">
      <c r="B29" s="97"/>
      <c r="C29" s="99"/>
      <c r="D29" s="3"/>
      <c r="E29" s="97"/>
      <c r="F29" s="98"/>
      <c r="G29" s="99"/>
    </row>
    <row r="30" spans="2:7" x14ac:dyDescent="0.25">
      <c r="B30" s="97"/>
      <c r="C30" s="99"/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/>
      <c r="C10" s="95"/>
      <c r="D10" s="96"/>
    </row>
    <row r="11" spans="2:4" x14ac:dyDescent="0.25">
      <c r="B11" s="97"/>
      <c r="C11" s="98"/>
      <c r="D11" s="99"/>
    </row>
    <row r="12" spans="2:4" x14ac:dyDescent="0.25">
      <c r="B12" s="97"/>
      <c r="C12" s="98"/>
      <c r="D12" s="99"/>
    </row>
    <row r="13" spans="2:4" x14ac:dyDescent="0.25">
      <c r="B13" s="97"/>
      <c r="C13" s="98"/>
      <c r="D13" s="99"/>
    </row>
    <row r="14" spans="2:4" x14ac:dyDescent="0.25">
      <c r="B14" s="97"/>
      <c r="C14" s="98"/>
      <c r="D14" s="99"/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0</v>
      </c>
      <c r="M9" s="32"/>
    </row>
    <row r="10" spans="2:17" x14ac:dyDescent="0.25">
      <c r="B10" s="104"/>
      <c r="C10" s="95"/>
      <c r="D10" s="107"/>
      <c r="E10" s="108"/>
      <c r="F10" s="108"/>
      <c r="G10" s="95"/>
      <c r="H10" s="107"/>
      <c r="I10" s="109"/>
      <c r="K10" s="23" t="str">
        <f>IF(B10="","",K9+1)</f>
        <v/>
      </c>
      <c r="L10" s="33" t="str">
        <f>IF(K10="","",MAX(L$9:L9)+1)</f>
        <v/>
      </c>
      <c r="M10" s="25" t="str">
        <f>IF(K10="","",IFERROR(INDEX(natjecanje!T$13:T$412,MATCH(B10,natjecanje!S$13:S$412,0)),""))</f>
        <v/>
      </c>
      <c r="O10" s="104"/>
      <c r="P10" s="95"/>
      <c r="Q10" s="109"/>
    </row>
    <row r="11" spans="2:17" x14ac:dyDescent="0.25">
      <c r="B11" s="105"/>
      <c r="C11" s="98"/>
      <c r="D11" s="110"/>
      <c r="E11" s="111"/>
      <c r="F11" s="111"/>
      <c r="G11" s="98"/>
      <c r="H11" s="110"/>
      <c r="I11" s="112"/>
      <c r="K11" s="26" t="str">
        <f t="shared" ref="K11:K59" si="0">IF(B11="","",K10+1)</f>
        <v/>
      </c>
      <c r="L11" s="34" t="str">
        <f>IF(K11="","",MAX(L$9:L10)+1)</f>
        <v/>
      </c>
      <c r="M11" s="28" t="str">
        <f>IF(K11="","",IFERROR(INDEX(natjecanje!T$13:T$412,MATCH(B11,natjecanje!S$13:S$412,0)),""))</f>
        <v/>
      </c>
      <c r="O11" s="105"/>
      <c r="P11" s="98"/>
      <c r="Q11" s="112"/>
    </row>
    <row r="12" spans="2:17" x14ac:dyDescent="0.25">
      <c r="B12" s="105"/>
      <c r="C12" s="98"/>
      <c r="D12" s="110"/>
      <c r="E12" s="111"/>
      <c r="F12" s="111"/>
      <c r="G12" s="98"/>
      <c r="H12" s="110"/>
      <c r="I12" s="112"/>
      <c r="K12" s="26" t="str">
        <f t="shared" si="0"/>
        <v/>
      </c>
      <c r="L12" s="34" t="str">
        <f>IF(K12="","",MAX(L$9:L11)+1)</f>
        <v/>
      </c>
      <c r="M12" s="28" t="str">
        <f>IF(K12="","",IFERROR(INDEX(natjecanje!T$13:T$412,MATCH(B12,natjecanje!S$13:S$412,0)),""))</f>
        <v/>
      </c>
      <c r="O12" s="105"/>
      <c r="P12" s="98"/>
      <c r="Q12" s="112"/>
    </row>
    <row r="13" spans="2:17" x14ac:dyDescent="0.25">
      <c r="B13" s="105"/>
      <c r="C13" s="98"/>
      <c r="D13" s="110"/>
      <c r="E13" s="111"/>
      <c r="F13" s="111"/>
      <c r="G13" s="98"/>
      <c r="H13" s="110"/>
      <c r="I13" s="112"/>
      <c r="K13" s="26" t="str">
        <f t="shared" si="0"/>
        <v/>
      </c>
      <c r="L13" s="34" t="str">
        <f>IF(K13="","",MAX(L$9:L12)+1)</f>
        <v/>
      </c>
      <c r="M13" s="28" t="str">
        <f>IF(K13="","",IFERROR(INDEX(natjecanje!T$13:T$412,MATCH(B13,natjecanje!S$13:S$412,0)),""))</f>
        <v/>
      </c>
      <c r="O13" s="105"/>
      <c r="P13" s="98"/>
      <c r="Q13" s="112"/>
    </row>
    <row r="14" spans="2:17" x14ac:dyDescent="0.25">
      <c r="B14" s="105"/>
      <c r="C14" s="98"/>
      <c r="D14" s="110"/>
      <c r="E14" s="111"/>
      <c r="F14" s="111"/>
      <c r="G14" s="98"/>
      <c r="H14" s="110"/>
      <c r="I14" s="112"/>
      <c r="K14" s="26" t="str">
        <f t="shared" si="0"/>
        <v/>
      </c>
      <c r="L14" s="34" t="str">
        <f>IF(K14="","",MAX(L$9:L13)+1)</f>
        <v/>
      </c>
      <c r="M14" s="28" t="str">
        <f>IF(K14="","",IFERROR(INDEX(natjecanje!T$13:T$412,MATCH(B14,natjecanje!S$13:S$412,0)),""))</f>
        <v/>
      </c>
      <c r="O14" s="105"/>
      <c r="P14" s="98"/>
      <c r="Q14" s="112"/>
    </row>
    <row r="15" spans="2:17" x14ac:dyDescent="0.25">
      <c r="B15" s="105"/>
      <c r="C15" s="98"/>
      <c r="D15" s="110"/>
      <c r="E15" s="111"/>
      <c r="F15" s="111"/>
      <c r="G15" s="98"/>
      <c r="H15" s="110"/>
      <c r="I15" s="112"/>
      <c r="K15" s="26" t="str">
        <f t="shared" si="0"/>
        <v/>
      </c>
      <c r="L15" s="34" t="str">
        <f>IF(K15="","",MAX(L$9:L14)+1)</f>
        <v/>
      </c>
      <c r="M15" s="28" t="str">
        <f>IF(K15="","",IFERROR(INDEX(natjecanje!T$13:T$412,MATCH(B15,natjecanje!S$13:S$412,0)),""))</f>
        <v/>
      </c>
      <c r="O15" s="105"/>
      <c r="P15" s="98"/>
      <c r="Q15" s="112"/>
    </row>
    <row r="16" spans="2:17" x14ac:dyDescent="0.25">
      <c r="B16" s="105"/>
      <c r="C16" s="98"/>
      <c r="D16" s="110"/>
      <c r="E16" s="111"/>
      <c r="F16" s="111"/>
      <c r="G16" s="98"/>
      <c r="H16" s="110"/>
      <c r="I16" s="112"/>
      <c r="K16" s="26" t="str">
        <f t="shared" si="0"/>
        <v/>
      </c>
      <c r="L16" s="34" t="str">
        <f>IF(K16="","",MAX(L$9:L15)+1)</f>
        <v/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/>
      <c r="C17" s="98"/>
      <c r="D17" s="110"/>
      <c r="E17" s="111"/>
      <c r="F17" s="111"/>
      <c r="G17" s="98"/>
      <c r="H17" s="110"/>
      <c r="I17" s="112"/>
      <c r="K17" s="26" t="str">
        <f t="shared" si="0"/>
        <v/>
      </c>
      <c r="L17" s="34" t="str">
        <f>IF(K17="","",MAX(L$9:L16)+1)</f>
        <v/>
      </c>
      <c r="M17" s="28" t="str">
        <f>IF(K17="","",IFERROR(INDEX(natjecanje!T$13:T$412,MATCH(B17,natjecanje!S$13:S$412,0)),""))</f>
        <v/>
      </c>
      <c r="O17" s="105"/>
      <c r="P17" s="98"/>
      <c r="Q17" s="112"/>
    </row>
    <row r="18" spans="2:17" x14ac:dyDescent="0.25">
      <c r="B18" s="105"/>
      <c r="C18" s="98"/>
      <c r="D18" s="110"/>
      <c r="E18" s="111"/>
      <c r="F18" s="111"/>
      <c r="G18" s="98"/>
      <c r="H18" s="110"/>
      <c r="I18" s="112"/>
      <c r="K18" s="26" t="str">
        <f t="shared" si="0"/>
        <v/>
      </c>
      <c r="L18" s="34" t="str">
        <f>IF(K18="","",MAX(L$9:L17)+1)</f>
        <v/>
      </c>
      <c r="M18" s="28" t="str">
        <f>IF(K18="","",IFERROR(INDEX(natjecanje!T$13:T$412,MATCH(B18,natjecanje!S$13:S$412,0)),""))</f>
        <v/>
      </c>
      <c r="O18" s="105"/>
      <c r="P18" s="98"/>
      <c r="Q18" s="112"/>
    </row>
    <row r="19" spans="2:17" x14ac:dyDescent="0.25">
      <c r="B19" s="105"/>
      <c r="C19" s="98"/>
      <c r="D19" s="110"/>
      <c r="E19" s="111"/>
      <c r="F19" s="111"/>
      <c r="G19" s="98"/>
      <c r="H19" s="110"/>
      <c r="I19" s="112"/>
      <c r="K19" s="26" t="str">
        <f t="shared" si="0"/>
        <v/>
      </c>
      <c r="L19" s="34" t="str">
        <f>IF(K19="","",MAX(L$9:L18)+1)</f>
        <v/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/>
      <c r="C20" s="98"/>
      <c r="D20" s="110"/>
      <c r="E20" s="111"/>
      <c r="F20" s="111"/>
      <c r="G20" s="98"/>
      <c r="H20" s="110"/>
      <c r="I20" s="112"/>
      <c r="K20" s="26" t="str">
        <f t="shared" si="0"/>
        <v/>
      </c>
      <c r="L20" s="34" t="str">
        <f>IF(K20="","",MAX(L$9:L19)+1)</f>
        <v/>
      </c>
      <c r="M20" s="28" t="str">
        <f>IF(K20="","",IFERROR(INDEX(natjecanje!T$13:T$412,MATCH(B20,natjecanje!S$13:S$412,0)),""))</f>
        <v/>
      </c>
      <c r="O20" s="105"/>
      <c r="P20" s="98"/>
      <c r="Q20" s="112"/>
    </row>
    <row r="21" spans="2:17" x14ac:dyDescent="0.25">
      <c r="B21" s="105"/>
      <c r="C21" s="98"/>
      <c r="D21" s="110"/>
      <c r="E21" s="111"/>
      <c r="F21" s="111"/>
      <c r="G21" s="98"/>
      <c r="H21" s="110"/>
      <c r="I21" s="112"/>
      <c r="K21" s="26" t="str">
        <f t="shared" si="0"/>
        <v/>
      </c>
      <c r="L21" s="34" t="str">
        <f>IF(K21="","",MAX(L$9:L20)+1)</f>
        <v/>
      </c>
      <c r="M21" s="28" t="str">
        <f>IF(K21="","",IFERROR(INDEX(natjecanje!T$13:T$412,MATCH(B21,natjecanje!S$13:S$412,0)),""))</f>
        <v/>
      </c>
      <c r="O21" s="105"/>
      <c r="P21" s="98"/>
      <c r="Q21" s="112"/>
    </row>
    <row r="22" spans="2:17" x14ac:dyDescent="0.25">
      <c r="B22" s="105"/>
      <c r="C22" s="98"/>
      <c r="D22" s="110"/>
      <c r="E22" s="111"/>
      <c r="F22" s="111"/>
      <c r="G22" s="98"/>
      <c r="H22" s="110"/>
      <c r="I22" s="112"/>
      <c r="K22" s="26" t="str">
        <f t="shared" si="0"/>
        <v/>
      </c>
      <c r="L22" s="34" t="str">
        <f>IF(K22="","",MAX(L$9:L21)+1)</f>
        <v/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/>
      <c r="C23" s="98"/>
      <c r="D23" s="110"/>
      <c r="E23" s="111"/>
      <c r="F23" s="111"/>
      <c r="G23" s="98"/>
      <c r="H23" s="110"/>
      <c r="I23" s="112"/>
      <c r="K23" s="26" t="str">
        <f t="shared" si="0"/>
        <v/>
      </c>
      <c r="L23" s="34" t="str">
        <f>IF(K23="","",MAX(L$9:L22)+1)</f>
        <v/>
      </c>
      <c r="M23" s="28" t="str">
        <f>IF(K23="","",IFERROR(INDEX(natjecanje!T$13:T$412,MATCH(B23,natjecanje!S$13:S$412,0)),""))</f>
        <v/>
      </c>
      <c r="O23" s="105"/>
      <c r="P23" s="98"/>
      <c r="Q23" s="112"/>
    </row>
    <row r="24" spans="2:17" x14ac:dyDescent="0.25">
      <c r="B24" s="105"/>
      <c r="C24" s="98"/>
      <c r="D24" s="110"/>
      <c r="E24" s="111"/>
      <c r="F24" s="111"/>
      <c r="G24" s="98"/>
      <c r="H24" s="110"/>
      <c r="I24" s="112"/>
      <c r="K24" s="26" t="str">
        <f t="shared" si="0"/>
        <v/>
      </c>
      <c r="L24" s="34" t="str">
        <f>IF(K24="","",MAX(L$9:L23)+1)</f>
        <v/>
      </c>
      <c r="M24" s="28" t="str">
        <f>IF(K24="","",IFERROR(INDEX(natjecanje!T$13:T$412,MATCH(B24,natjecanje!S$13:S$412,0)),""))</f>
        <v/>
      </c>
      <c r="O24" s="105"/>
      <c r="P24" s="98"/>
      <c r="Q24" s="112"/>
    </row>
    <row r="25" spans="2:17" x14ac:dyDescent="0.25">
      <c r="B25" s="105"/>
      <c r="C25" s="98"/>
      <c r="D25" s="110"/>
      <c r="E25" s="111"/>
      <c r="F25" s="111"/>
      <c r="G25" s="98"/>
      <c r="H25" s="110"/>
      <c r="I25" s="112"/>
      <c r="K25" s="26" t="str">
        <f t="shared" si="0"/>
        <v/>
      </c>
      <c r="L25" s="34" t="str">
        <f>IF(K25="","",MAX(L$9:L24)+1)</f>
        <v/>
      </c>
      <c r="M25" s="28" t="str">
        <f>IF(K25="","",IFERROR(INDEX(natjecanje!T$13:T$412,MATCH(B25,natjecanje!S$13:S$412,0)),""))</f>
        <v/>
      </c>
      <c r="O25" s="105"/>
      <c r="P25" s="98"/>
      <c r="Q25" s="112"/>
    </row>
    <row r="26" spans="2:17" x14ac:dyDescent="0.25">
      <c r="B26" s="105"/>
      <c r="C26" s="98"/>
      <c r="D26" s="110"/>
      <c r="E26" s="111"/>
      <c r="F26" s="111"/>
      <c r="G26" s="98"/>
      <c r="H26" s="110"/>
      <c r="I26" s="112"/>
      <c r="K26" s="26" t="str">
        <f t="shared" si="0"/>
        <v/>
      </c>
      <c r="L26" s="34" t="str">
        <f>IF(K26="","",MAX(L$9:L25)+1)</f>
        <v/>
      </c>
      <c r="M26" s="28" t="str">
        <f>IF(K26="","",IFERROR(INDEX(natjecanje!T$13:T$412,MATCH(B26,natjecanje!S$13:S$412,0)),""))</f>
        <v/>
      </c>
      <c r="O26" s="105"/>
      <c r="P26" s="98"/>
      <c r="Q26" s="112"/>
    </row>
    <row r="27" spans="2:17" x14ac:dyDescent="0.25">
      <c r="B27" s="105"/>
      <c r="C27" s="98"/>
      <c r="D27" s="110"/>
      <c r="E27" s="111"/>
      <c r="F27" s="111"/>
      <c r="G27" s="98"/>
      <c r="H27" s="110"/>
      <c r="I27" s="112"/>
      <c r="K27" s="26" t="str">
        <f t="shared" si="0"/>
        <v/>
      </c>
      <c r="L27" s="34" t="str">
        <f>IF(K27="","",MAX(L$9:L26)+1)</f>
        <v/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2021-06-22T14:40:05Z</dcterms:modified>
</cp:coreProperties>
</file>