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_template\"/>
    </mc:Choice>
  </mc:AlternateContent>
  <xr:revisionPtr revIDLastSave="0" documentId="13_ncr:1_{44DAA3A5-9BC7-4655-9855-C9A292C79A4F}" xr6:coauthVersionLast="47" xr6:coauthVersionMax="47" xr10:uidLastSave="{00000000-0000-0000-0000-000000000000}"/>
  <bookViews>
    <workbookView xWindow="-120" yWindow="-120" windowWidth="29040" windowHeight="17640" tabRatio="429"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2" i="4" l="1"/>
  <c r="M32" i="4" s="1" a="1"/>
  <c r="M32" i="4" s="1"/>
  <c r="H32" i="4"/>
  <c r="H33" i="4" s="1"/>
  <c r="B32" i="4"/>
  <c r="C32" i="4" s="1"/>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I33" i="4" l="1"/>
  <c r="H34" i="4"/>
  <c r="E32" i="4" a="1"/>
  <c r="E32" i="4" s="1"/>
  <c r="F32" i="4" a="1"/>
  <c r="F32" i="4" s="1"/>
  <c r="L32" i="4" a="1"/>
  <c r="L32" i="4" s="1"/>
  <c r="K32" i="4" a="1"/>
  <c r="K32" i="4" s="1"/>
  <c r="B33" i="4"/>
  <c r="Q17" i="3"/>
  <c r="B1512" i="3"/>
  <c r="B15" i="3"/>
  <c r="H15" i="4"/>
  <c r="B15" i="4"/>
  <c r="B14" i="14"/>
  <c r="B14" i="13"/>
  <c r="B15" i="13" s="1"/>
  <c r="B16" i="13" s="1"/>
  <c r="B17" i="13" s="1"/>
  <c r="B18" i="13" s="1"/>
  <c r="B19" i="13" s="1"/>
  <c r="B20" i="13" s="1"/>
  <c r="B21" i="13" s="1"/>
  <c r="B22" i="13" s="1"/>
  <c r="B23" i="13" s="1"/>
  <c r="B16" i="12"/>
  <c r="I34" i="4" l="1"/>
  <c r="H35" i="4"/>
  <c r="C33" i="4"/>
  <c r="B34" i="4"/>
  <c r="K33" i="4" a="1"/>
  <c r="K33" i="4" s="1"/>
  <c r="L33" i="4" a="1"/>
  <c r="L33" i="4" s="1"/>
  <c r="M33" i="4" a="1"/>
  <c r="M33" i="4" s="1"/>
  <c r="Q18" i="3"/>
  <c r="B1513" i="3"/>
  <c r="B16" i="3"/>
  <c r="H16" i="4"/>
  <c r="B16" i="4"/>
  <c r="B15" i="14"/>
  <c r="B17" i="12"/>
  <c r="C34" i="4" l="1"/>
  <c r="B35" i="4"/>
  <c r="E33" i="4" a="1"/>
  <c r="E33" i="4" s="1"/>
  <c r="F33" i="4" a="1"/>
  <c r="F33" i="4" s="1"/>
  <c r="I35" i="4"/>
  <c r="H36" i="4"/>
  <c r="L34" i="4" a="1"/>
  <c r="L34" i="4" s="1"/>
  <c r="M34" i="4" a="1"/>
  <c r="M34" i="4" s="1"/>
  <c r="K34" i="4" a="1"/>
  <c r="K34" i="4" s="1"/>
  <c r="Q19" i="3"/>
  <c r="B17" i="3"/>
  <c r="H17" i="4"/>
  <c r="B17" i="4"/>
  <c r="B16" i="14"/>
  <c r="B18" i="12"/>
  <c r="C35" i="4" l="1"/>
  <c r="B36" i="4"/>
  <c r="F34" i="4" a="1"/>
  <c r="F34" i="4" s="1"/>
  <c r="E34" i="4" a="1"/>
  <c r="E34" i="4" s="1"/>
  <c r="M35" i="4" a="1"/>
  <c r="M35" i="4" s="1"/>
  <c r="L35" i="4" a="1"/>
  <c r="L35" i="4" s="1"/>
  <c r="K35" i="4" a="1"/>
  <c r="K35" i="4" s="1"/>
  <c r="I36" i="4"/>
  <c r="H37" i="4"/>
  <c r="Q20" i="3"/>
  <c r="B18" i="3"/>
  <c r="H18" i="4"/>
  <c r="B18" i="4"/>
  <c r="B17" i="14"/>
  <c r="B19" i="12"/>
  <c r="L36" i="4" l="1" a="1"/>
  <c r="L36" i="4" s="1"/>
  <c r="K36" i="4" a="1"/>
  <c r="K36" i="4" s="1"/>
  <c r="M36" i="4" a="1"/>
  <c r="M36" i="4" s="1"/>
  <c r="I37" i="4"/>
  <c r="H38" i="4"/>
  <c r="B37" i="4"/>
  <c r="C36" i="4"/>
  <c r="E35" i="4" a="1"/>
  <c r="E35" i="4" s="1"/>
  <c r="F35" i="4" a="1"/>
  <c r="F35" i="4" s="1"/>
  <c r="Q21" i="3"/>
  <c r="B19" i="3"/>
  <c r="H19" i="4"/>
  <c r="B19" i="4"/>
  <c r="B18" i="14"/>
  <c r="B20" i="12"/>
  <c r="F36" i="4" l="1" a="1"/>
  <c r="F36" i="4" s="1"/>
  <c r="E36" i="4" a="1"/>
  <c r="E36" i="4" s="1"/>
  <c r="C37" i="4"/>
  <c r="B38" i="4"/>
  <c r="H39" i="4"/>
  <c r="I38" i="4"/>
  <c r="M37" i="4" a="1"/>
  <c r="M37" i="4" s="1"/>
  <c r="L37" i="4" a="1"/>
  <c r="L37" i="4" s="1"/>
  <c r="K37" i="4" a="1"/>
  <c r="K37" i="4" s="1"/>
  <c r="Q22" i="3"/>
  <c r="B20" i="3"/>
  <c r="B21" i="3" s="1"/>
  <c r="H20" i="4"/>
  <c r="B20" i="4"/>
  <c r="B19" i="14"/>
  <c r="B21" i="12"/>
  <c r="C38" i="4" l="1"/>
  <c r="B39" i="4"/>
  <c r="H40" i="4"/>
  <c r="I39" i="4"/>
  <c r="M38" i="4" a="1"/>
  <c r="M38" i="4" s="1"/>
  <c r="L38" i="4" a="1"/>
  <c r="L38" i="4" s="1"/>
  <c r="K38" i="4" a="1"/>
  <c r="K38" i="4" s="1"/>
  <c r="E37" i="4" a="1"/>
  <c r="E37" i="4" s="1"/>
  <c r="F37" i="4" a="1"/>
  <c r="F37" i="4" s="1"/>
  <c r="Q23" i="3"/>
  <c r="B22" i="3"/>
  <c r="H21" i="4"/>
  <c r="B21" i="4"/>
  <c r="B20" i="14"/>
  <c r="B22" i="12"/>
  <c r="E38" i="4" l="1" a="1"/>
  <c r="E38" i="4" s="1"/>
  <c r="F38" i="4" a="1"/>
  <c r="F38" i="4" s="1"/>
  <c r="M39" i="4" a="1"/>
  <c r="M39" i="4" s="1"/>
  <c r="L39" i="4" a="1"/>
  <c r="L39" i="4" s="1"/>
  <c r="K39" i="4" a="1"/>
  <c r="K39" i="4" s="1"/>
  <c r="I40" i="4"/>
  <c r="H41" i="4"/>
  <c r="C39" i="4"/>
  <c r="B40" i="4"/>
  <c r="Q24" i="3"/>
  <c r="B23" i="3"/>
  <c r="H22" i="4"/>
  <c r="B22" i="4"/>
  <c r="B21" i="14"/>
  <c r="B23" i="12"/>
  <c r="F39" i="4" l="1" a="1"/>
  <c r="F39" i="4" s="1"/>
  <c r="E39" i="4" a="1"/>
  <c r="E39" i="4" s="1"/>
  <c r="I41" i="4"/>
  <c r="H42" i="4"/>
  <c r="C40" i="4"/>
  <c r="B41" i="4"/>
  <c r="K40" i="4" a="1"/>
  <c r="K40" i="4" s="1"/>
  <c r="M40" i="4" a="1"/>
  <c r="M40" i="4" s="1"/>
  <c r="L40" i="4" a="1"/>
  <c r="L40" i="4" s="1"/>
  <c r="Q25" i="3"/>
  <c r="B24" i="3"/>
  <c r="H23" i="4"/>
  <c r="B23" i="4"/>
  <c r="B22" i="14"/>
  <c r="B24" i="12"/>
  <c r="C41" i="4" l="1"/>
  <c r="B42" i="4"/>
  <c r="I42" i="4"/>
  <c r="H43" i="4"/>
  <c r="F40" i="4" a="1"/>
  <c r="F40" i="4" s="1"/>
  <c r="E40" i="4" a="1"/>
  <c r="E40" i="4" s="1"/>
  <c r="K41" i="4" a="1"/>
  <c r="K41" i="4" s="1"/>
  <c r="L41" i="4" a="1"/>
  <c r="L41" i="4" s="1"/>
  <c r="M41" i="4" a="1"/>
  <c r="M41" i="4" s="1"/>
  <c r="Q26" i="3"/>
  <c r="B25" i="3"/>
  <c r="H24" i="4"/>
  <c r="B24" i="4"/>
  <c r="B23" i="14"/>
  <c r="B25" i="12"/>
  <c r="L42" i="4" l="1" a="1"/>
  <c r="L42" i="4" s="1"/>
  <c r="K42" i="4" a="1"/>
  <c r="K42" i="4" s="1"/>
  <c r="M42" i="4" a="1"/>
  <c r="M42" i="4" s="1"/>
  <c r="I43" i="4"/>
  <c r="H44" i="4"/>
  <c r="C42" i="4"/>
  <c r="B43" i="4"/>
  <c r="F41" i="4" a="1"/>
  <c r="F41" i="4" s="1"/>
  <c r="E41" i="4" a="1"/>
  <c r="E41" i="4" s="1"/>
  <c r="Q27" i="3"/>
  <c r="B26" i="3"/>
  <c r="H25" i="4"/>
  <c r="B25" i="4"/>
  <c r="B24" i="14"/>
  <c r="B26" i="12"/>
  <c r="C43" i="4" l="1"/>
  <c r="B44" i="4"/>
  <c r="I44" i="4"/>
  <c r="H45" i="4"/>
  <c r="F42" i="4" a="1"/>
  <c r="F42" i="4" s="1"/>
  <c r="E42" i="4" a="1"/>
  <c r="E42" i="4" s="1"/>
  <c r="M43" i="4" a="1"/>
  <c r="M43" i="4" s="1"/>
  <c r="L43" i="4" a="1"/>
  <c r="L43" i="4" s="1"/>
  <c r="K43" i="4" a="1"/>
  <c r="K43" i="4" s="1"/>
  <c r="Q28" i="3"/>
  <c r="B27" i="3"/>
  <c r="H26" i="4"/>
  <c r="B26" i="4"/>
  <c r="B25" i="14"/>
  <c r="B27" i="12"/>
  <c r="B45" i="4" l="1"/>
  <c r="C44" i="4"/>
  <c r="I45" i="4"/>
  <c r="H46" i="4"/>
  <c r="M44" i="4" a="1"/>
  <c r="M44" i="4" s="1"/>
  <c r="L44" i="4" a="1"/>
  <c r="L44" i="4" s="1"/>
  <c r="K44" i="4" a="1"/>
  <c r="K44" i="4" s="1"/>
  <c r="F43" i="4" a="1"/>
  <c r="F43" i="4" s="1"/>
  <c r="E43" i="4" a="1"/>
  <c r="E43" i="4" s="1"/>
  <c r="Q29" i="3"/>
  <c r="B28" i="3"/>
  <c r="H27" i="4"/>
  <c r="B27" i="4"/>
  <c r="B26" i="14"/>
  <c r="B28" i="12"/>
  <c r="H47" i="4" l="1"/>
  <c r="I46" i="4"/>
  <c r="M45" i="4" a="1"/>
  <c r="M45" i="4" s="1"/>
  <c r="L45" i="4" a="1"/>
  <c r="L45" i="4" s="1"/>
  <c r="K45" i="4" a="1"/>
  <c r="K45" i="4" s="1"/>
  <c r="F44" i="4" a="1"/>
  <c r="F44" i="4" s="1"/>
  <c r="E44" i="4" a="1"/>
  <c r="E44" i="4" s="1"/>
  <c r="C45" i="4"/>
  <c r="B46" i="4"/>
  <c r="Q30" i="3"/>
  <c r="B29" i="3"/>
  <c r="H28" i="4"/>
  <c r="B28" i="4"/>
  <c r="B27" i="14"/>
  <c r="B29" i="12"/>
  <c r="C46" i="4" l="1"/>
  <c r="B47" i="4"/>
  <c r="E45" i="4" a="1"/>
  <c r="E45" i="4" s="1"/>
  <c r="F45" i="4" a="1"/>
  <c r="F45" i="4" s="1"/>
  <c r="M46" i="4" a="1"/>
  <c r="M46" i="4" s="1"/>
  <c r="L46" i="4" a="1"/>
  <c r="L46" i="4" s="1"/>
  <c r="K46" i="4" a="1"/>
  <c r="K46" i="4" s="1"/>
  <c r="H48" i="4"/>
  <c r="I47" i="4"/>
  <c r="Q31" i="3"/>
  <c r="B30" i="3"/>
  <c r="H29" i="4"/>
  <c r="B29" i="4"/>
  <c r="B28" i="14"/>
  <c r="B30" i="12"/>
  <c r="M47" i="4" l="1" a="1"/>
  <c r="M47" i="4" s="1"/>
  <c r="L47" i="4" a="1"/>
  <c r="L47" i="4" s="1"/>
  <c r="K47" i="4" a="1"/>
  <c r="K47" i="4" s="1"/>
  <c r="I48" i="4"/>
  <c r="H49" i="4"/>
  <c r="C47" i="4"/>
  <c r="B48" i="4"/>
  <c r="E46" i="4" a="1"/>
  <c r="E46" i="4" s="1"/>
  <c r="F46" i="4" a="1"/>
  <c r="F46" i="4" s="1"/>
  <c r="Q32" i="3"/>
  <c r="B31" i="3"/>
  <c r="H30" i="4"/>
  <c r="B30" i="4"/>
  <c r="B29" i="14"/>
  <c r="B31" i="12"/>
  <c r="K48" i="4" l="1" a="1"/>
  <c r="K48" i="4" s="1"/>
  <c r="M48" i="4" a="1"/>
  <c r="M48" i="4" s="1"/>
  <c r="L48" i="4" a="1"/>
  <c r="L48" i="4" s="1"/>
  <c r="C48" i="4"/>
  <c r="B49" i="4"/>
  <c r="I49" i="4"/>
  <c r="H50" i="4"/>
  <c r="F47" i="4" a="1"/>
  <c r="F47" i="4" s="1"/>
  <c r="E47" i="4" a="1"/>
  <c r="E47" i="4" s="1"/>
  <c r="Q33" i="3"/>
  <c r="B32" i="3"/>
  <c r="H31" i="4"/>
  <c r="B31" i="4"/>
  <c r="B30" i="14"/>
  <c r="B32" i="12"/>
  <c r="K49" i="4" l="1" a="1"/>
  <c r="K49" i="4" s="1"/>
  <c r="L49" i="4" a="1"/>
  <c r="L49" i="4" s="1"/>
  <c r="M49" i="4" a="1"/>
  <c r="M49" i="4" s="1"/>
  <c r="C49" i="4"/>
  <c r="B50" i="4"/>
  <c r="I50" i="4"/>
  <c r="H51" i="4"/>
  <c r="F48" i="4" a="1"/>
  <c r="F48" i="4" s="1"/>
  <c r="E48" i="4" a="1"/>
  <c r="E48" i="4" s="1"/>
  <c r="Q34" i="3"/>
  <c r="B33" i="3"/>
  <c r="B31" i="14"/>
  <c r="B33" i="12"/>
  <c r="H52" i="4" l="1"/>
  <c r="I51" i="4"/>
  <c r="C50" i="4"/>
  <c r="B51" i="4"/>
  <c r="L50" i="4" a="1"/>
  <c r="L50" i="4" s="1"/>
  <c r="K50" i="4" a="1"/>
  <c r="K50" i="4" s="1"/>
  <c r="M50" i="4" a="1"/>
  <c r="M50" i="4" s="1"/>
  <c r="F49" i="4" a="1"/>
  <c r="F49" i="4" s="1"/>
  <c r="E49" i="4" a="1"/>
  <c r="E49" i="4" s="1"/>
  <c r="Q35" i="3"/>
  <c r="B34" i="3"/>
  <c r="B32" i="14"/>
  <c r="B34" i="12"/>
  <c r="B52" i="4" l="1"/>
  <c r="C51" i="4"/>
  <c r="M51" i="4" a="1"/>
  <c r="M51" i="4" s="1"/>
  <c r="L51" i="4" a="1"/>
  <c r="L51" i="4" s="1"/>
  <c r="K51" i="4" a="1"/>
  <c r="K51" i="4" s="1"/>
  <c r="F50" i="4" a="1"/>
  <c r="F50" i="4" s="1"/>
  <c r="E50" i="4" a="1"/>
  <c r="E50" i="4" s="1"/>
  <c r="I52" i="4"/>
  <c r="H53" i="4"/>
  <c r="Q36" i="3"/>
  <c r="B35" i="3"/>
  <c r="B33" i="14"/>
  <c r="B35" i="12"/>
  <c r="L52" i="4" l="1" a="1"/>
  <c r="L52" i="4" s="1"/>
  <c r="M52" i="4" a="1"/>
  <c r="M52" i="4" s="1"/>
  <c r="K52" i="4" a="1"/>
  <c r="K52" i="4" s="1"/>
  <c r="F51" i="4" a="1"/>
  <c r="F51" i="4" s="1"/>
  <c r="E51" i="4" a="1"/>
  <c r="E51" i="4" s="1"/>
  <c r="H54" i="4"/>
  <c r="I53" i="4"/>
  <c r="C52" i="4"/>
  <c r="B53" i="4"/>
  <c r="Q37" i="3"/>
  <c r="B36" i="3"/>
  <c r="B34" i="14"/>
  <c r="B36" i="12"/>
  <c r="B54" i="4" l="1"/>
  <c r="C53" i="4"/>
  <c r="I54" i="4"/>
  <c r="H55" i="4"/>
  <c r="M53" i="4" a="1"/>
  <c r="M53" i="4" s="1"/>
  <c r="K53" i="4" a="1"/>
  <c r="K53" i="4" s="1"/>
  <c r="L53" i="4" a="1"/>
  <c r="L53" i="4" s="1"/>
  <c r="E52" i="4" a="1"/>
  <c r="E52" i="4" s="1"/>
  <c r="F52" i="4" a="1"/>
  <c r="F52" i="4" s="1"/>
  <c r="Q38" i="3"/>
  <c r="B37" i="3"/>
  <c r="B35" i="14"/>
  <c r="B37" i="12"/>
  <c r="I55" i="4" l="1"/>
  <c r="H56" i="4"/>
  <c r="L54" i="4" a="1"/>
  <c r="L54" i="4" s="1"/>
  <c r="M54" i="4" a="1"/>
  <c r="M54" i="4" s="1"/>
  <c r="K54" i="4" a="1"/>
  <c r="K54" i="4" s="1"/>
  <c r="F53" i="4" a="1"/>
  <c r="F53" i="4" s="1"/>
  <c r="E53" i="4" a="1"/>
  <c r="E53" i="4" s="1"/>
  <c r="B55" i="4"/>
  <c r="C54" i="4"/>
  <c r="Q39" i="3"/>
  <c r="B38" i="3"/>
  <c r="B36" i="14"/>
  <c r="B38" i="12"/>
  <c r="E54" i="4" l="1" a="1"/>
  <c r="E54" i="4" s="1"/>
  <c r="F54" i="4" a="1"/>
  <c r="F54" i="4" s="1"/>
  <c r="C55" i="4"/>
  <c r="B56" i="4"/>
  <c r="I56" i="4"/>
  <c r="H57" i="4"/>
  <c r="M55" i="4" a="1"/>
  <c r="M55" i="4" s="1"/>
  <c r="K55" i="4" a="1"/>
  <c r="K55" i="4" s="1"/>
  <c r="L55" i="4" a="1"/>
  <c r="L55" i="4" s="1"/>
  <c r="Q40" i="3"/>
  <c r="B39" i="3"/>
  <c r="B37" i="14"/>
  <c r="B39" i="12"/>
  <c r="H58" i="4" l="1"/>
  <c r="I57" i="4"/>
  <c r="L56" i="4" a="1"/>
  <c r="L56" i="4" s="1"/>
  <c r="K56" i="4" a="1"/>
  <c r="K56" i="4" s="1"/>
  <c r="M56" i="4" a="1"/>
  <c r="M56" i="4" s="1"/>
  <c r="C56" i="4"/>
  <c r="B57" i="4"/>
  <c r="F55" i="4" a="1"/>
  <c r="F55" i="4" s="1"/>
  <c r="E55" i="4" a="1"/>
  <c r="E55" i="4" s="1"/>
  <c r="Q41" i="3"/>
  <c r="B40" i="3"/>
  <c r="B38" i="14"/>
  <c r="B40" i="12"/>
  <c r="C57" i="4" l="1"/>
  <c r="B58" i="4"/>
  <c r="M57" i="4" a="1"/>
  <c r="M57" i="4" s="1"/>
  <c r="L57" i="4" a="1"/>
  <c r="L57" i="4" s="1"/>
  <c r="K57" i="4" a="1"/>
  <c r="K57" i="4" s="1"/>
  <c r="E56" i="4" a="1"/>
  <c r="E56" i="4" s="1"/>
  <c r="F56" i="4" a="1"/>
  <c r="F56" i="4" s="1"/>
  <c r="I58" i="4"/>
  <c r="H59" i="4"/>
  <c r="Q42" i="3"/>
  <c r="B41" i="3"/>
  <c r="B39" i="14"/>
  <c r="B41" i="12"/>
  <c r="L58" i="4" l="1" a="1"/>
  <c r="L58" i="4" s="1"/>
  <c r="K58" i="4" a="1"/>
  <c r="K58" i="4" s="1"/>
  <c r="M58" i="4" a="1"/>
  <c r="M58" i="4" s="1"/>
  <c r="I59" i="4"/>
  <c r="H60" i="4"/>
  <c r="B59" i="4"/>
  <c r="C58" i="4"/>
  <c r="F57" i="4" a="1"/>
  <c r="F57" i="4" s="1"/>
  <c r="E57" i="4" a="1"/>
  <c r="E57" i="4" s="1"/>
  <c r="Q43" i="3"/>
  <c r="B42" i="3"/>
  <c r="B40" i="14"/>
  <c r="B42" i="12"/>
  <c r="I60" i="4" l="1"/>
  <c r="H61" i="4"/>
  <c r="E58" i="4" a="1"/>
  <c r="E58" i="4" s="1"/>
  <c r="F58" i="4" a="1"/>
  <c r="F58" i="4" s="1"/>
  <c r="C59" i="4"/>
  <c r="B60" i="4"/>
  <c r="K59" i="4" a="1"/>
  <c r="K59" i="4" s="1"/>
  <c r="M59" i="4" a="1"/>
  <c r="M59" i="4" s="1"/>
  <c r="L59" i="4" a="1"/>
  <c r="L59" i="4" s="1"/>
  <c r="Q44" i="3"/>
  <c r="B43" i="3"/>
  <c r="B41" i="14"/>
  <c r="B43" i="12"/>
  <c r="F59" i="4" l="1" a="1"/>
  <c r="F59" i="4" s="1"/>
  <c r="E59" i="4" a="1"/>
  <c r="E59" i="4" s="1"/>
  <c r="C60" i="4"/>
  <c r="B61" i="4"/>
  <c r="H62" i="4"/>
  <c r="I61" i="4"/>
  <c r="L60" i="4" a="1"/>
  <c r="L60" i="4" s="1"/>
  <c r="M60" i="4" a="1"/>
  <c r="M60" i="4" s="1"/>
  <c r="K60" i="4" a="1"/>
  <c r="K60" i="4" s="1"/>
  <c r="Q45" i="3"/>
  <c r="B44" i="3"/>
  <c r="B42" i="14"/>
  <c r="B44" i="12"/>
  <c r="I62" i="4" l="1"/>
  <c r="H63" i="4"/>
  <c r="M61" i="4" a="1"/>
  <c r="M61" i="4" s="1"/>
  <c r="K61" i="4" a="1"/>
  <c r="K61" i="4" s="1"/>
  <c r="L61" i="4" a="1"/>
  <c r="L61" i="4" s="1"/>
  <c r="C61" i="4"/>
  <c r="B62" i="4"/>
  <c r="E60" i="4" a="1"/>
  <c r="E60" i="4" s="1"/>
  <c r="F60" i="4" a="1"/>
  <c r="F60" i="4" s="1"/>
  <c r="Q46" i="3"/>
  <c r="B45" i="3"/>
  <c r="B43" i="14"/>
  <c r="B45" i="12"/>
  <c r="B63" i="4" l="1"/>
  <c r="C62" i="4"/>
  <c r="I63" i="4"/>
  <c r="H64" i="4"/>
  <c r="F61" i="4" a="1"/>
  <c r="F61" i="4" s="1"/>
  <c r="E61" i="4" a="1"/>
  <c r="E61" i="4" s="1"/>
  <c r="L62" i="4" a="1"/>
  <c r="L62" i="4" s="1"/>
  <c r="M62" i="4" a="1"/>
  <c r="M62" i="4" s="1"/>
  <c r="K62" i="4" a="1"/>
  <c r="K62" i="4" s="1"/>
  <c r="Q47" i="3"/>
  <c r="B46" i="3"/>
  <c r="B44" i="14"/>
  <c r="B46" i="12"/>
  <c r="H65" i="4" l="1"/>
  <c r="I64" i="4"/>
  <c r="M63" i="4" a="1"/>
  <c r="M63" i="4" s="1"/>
  <c r="K63" i="4" a="1"/>
  <c r="K63" i="4" s="1"/>
  <c r="L63" i="4" a="1"/>
  <c r="L63" i="4" s="1"/>
  <c r="F62" i="4" a="1"/>
  <c r="F62" i="4" s="1"/>
  <c r="E62" i="4" a="1"/>
  <c r="E62" i="4" s="1"/>
  <c r="C63" i="4"/>
  <c r="B64" i="4"/>
  <c r="Q48" i="3"/>
  <c r="B47" i="3"/>
  <c r="B45" i="14"/>
  <c r="B47" i="12"/>
  <c r="F63" i="4" l="1" a="1"/>
  <c r="F63" i="4" s="1"/>
  <c r="E63" i="4" a="1"/>
  <c r="E63" i="4" s="1"/>
  <c r="C64" i="4"/>
  <c r="B65" i="4"/>
  <c r="M64" i="4" a="1"/>
  <c r="M64" i="4" s="1"/>
  <c r="L64" i="4" a="1"/>
  <c r="L64" i="4" s="1"/>
  <c r="K64" i="4" a="1"/>
  <c r="K64" i="4" s="1"/>
  <c r="H66" i="4"/>
  <c r="I65" i="4"/>
  <c r="Q49" i="3"/>
  <c r="B48" i="3"/>
  <c r="B46" i="14"/>
  <c r="B48" i="12"/>
  <c r="C65" i="4" l="1"/>
  <c r="B66" i="4"/>
  <c r="M65" i="4" a="1"/>
  <c r="M65" i="4" s="1"/>
  <c r="L65" i="4" a="1"/>
  <c r="L65" i="4" s="1"/>
  <c r="K65" i="4" a="1"/>
  <c r="K65" i="4" s="1"/>
  <c r="I66" i="4"/>
  <c r="H67" i="4"/>
  <c r="E64" i="4" a="1"/>
  <c r="E64" i="4" s="1"/>
  <c r="F64" i="4" a="1"/>
  <c r="F64" i="4" s="1"/>
  <c r="Q50" i="3"/>
  <c r="B49" i="3"/>
  <c r="B47" i="14"/>
  <c r="B49" i="12"/>
  <c r="I67" i="4" l="1"/>
  <c r="H68" i="4"/>
  <c r="B67" i="4"/>
  <c r="C66" i="4"/>
  <c r="M66" i="4" a="1"/>
  <c r="M66" i="4" s="1"/>
  <c r="L66" i="4" a="1"/>
  <c r="L66" i="4" s="1"/>
  <c r="K66" i="4" a="1"/>
  <c r="K66" i="4" s="1"/>
  <c r="F65" i="4" a="1"/>
  <c r="F65" i="4" s="1"/>
  <c r="E65" i="4" a="1"/>
  <c r="E65" i="4" s="1"/>
  <c r="Q51" i="3"/>
  <c r="B50" i="3"/>
  <c r="B48" i="14"/>
  <c r="B50" i="12"/>
  <c r="E66" i="4" l="1" a="1"/>
  <c r="E66" i="4" s="1"/>
  <c r="F66" i="4" a="1"/>
  <c r="F66" i="4" s="1"/>
  <c r="C67" i="4"/>
  <c r="B68" i="4"/>
  <c r="I68" i="4"/>
  <c r="H69" i="4"/>
  <c r="K67" i="4" a="1"/>
  <c r="K67" i="4" s="1"/>
  <c r="M67" i="4" a="1"/>
  <c r="M67" i="4" s="1"/>
  <c r="L67" i="4" a="1"/>
  <c r="L67" i="4" s="1"/>
  <c r="Q52" i="3"/>
  <c r="B51" i="3"/>
  <c r="B49" i="14"/>
  <c r="B51" i="12"/>
  <c r="H70" i="4" l="1"/>
  <c r="I69" i="4"/>
  <c r="C68" i="4"/>
  <c r="B69" i="4"/>
  <c r="L68" i="4" a="1"/>
  <c r="L68" i="4" s="1"/>
  <c r="K68" i="4" a="1"/>
  <c r="K68" i="4" s="1"/>
  <c r="M68" i="4" a="1"/>
  <c r="M68" i="4" s="1"/>
  <c r="F67" i="4" a="1"/>
  <c r="F67" i="4" s="1"/>
  <c r="E67" i="4" a="1"/>
  <c r="E67" i="4" s="1"/>
  <c r="Q53" i="3"/>
  <c r="B52" i="3"/>
  <c r="B50" i="14"/>
  <c r="B52" i="12"/>
  <c r="B70" i="4" l="1"/>
  <c r="C69" i="4"/>
  <c r="F68" i="4" a="1"/>
  <c r="F68" i="4" s="1"/>
  <c r="E68" i="4" a="1"/>
  <c r="E68" i="4" s="1"/>
  <c r="M69" i="4" a="1"/>
  <c r="M69" i="4" s="1"/>
  <c r="K69" i="4" a="1"/>
  <c r="K69" i="4" s="1"/>
  <c r="L69" i="4" a="1"/>
  <c r="L69" i="4" s="1"/>
  <c r="I70" i="4"/>
  <c r="H71" i="4"/>
  <c r="Q54" i="3"/>
  <c r="B53" i="3"/>
  <c r="B51" i="14"/>
  <c r="B53" i="12"/>
  <c r="L70" i="4" l="1" a="1"/>
  <c r="L70" i="4" s="1"/>
  <c r="K70" i="4" a="1"/>
  <c r="K70" i="4" s="1"/>
  <c r="M70" i="4" a="1"/>
  <c r="M70" i="4" s="1"/>
  <c r="I71" i="4"/>
  <c r="H72" i="4"/>
  <c r="F69" i="4" a="1"/>
  <c r="F69" i="4" s="1"/>
  <c r="E69" i="4" a="1"/>
  <c r="E69" i="4" s="1"/>
  <c r="B71" i="4"/>
  <c r="C70" i="4"/>
  <c r="Q55" i="3"/>
  <c r="B54" i="3"/>
  <c r="B52" i="14"/>
  <c r="H73" i="4" l="1"/>
  <c r="I72" i="4"/>
  <c r="F70" i="4" a="1"/>
  <c r="F70" i="4" s="1"/>
  <c r="E70" i="4" a="1"/>
  <c r="E70" i="4" s="1"/>
  <c r="C71" i="4"/>
  <c r="B72" i="4"/>
  <c r="M71" i="4" a="1"/>
  <c r="M71" i="4" s="1"/>
  <c r="L71" i="4" a="1"/>
  <c r="L71" i="4" s="1"/>
  <c r="K71" i="4" a="1"/>
  <c r="K71" i="4" s="1"/>
  <c r="Q56" i="3"/>
  <c r="B55" i="3"/>
  <c r="B53" i="14"/>
  <c r="E71" i="4" l="1" a="1"/>
  <c r="E71" i="4" s="1"/>
  <c r="F71" i="4" a="1"/>
  <c r="F71" i="4" s="1"/>
  <c r="C72" i="4"/>
  <c r="B73" i="4"/>
  <c r="M72" i="4" a="1"/>
  <c r="M72" i="4" s="1"/>
  <c r="L72" i="4" a="1"/>
  <c r="L72" i="4" s="1"/>
  <c r="K72" i="4" a="1"/>
  <c r="K72" i="4" s="1"/>
  <c r="H74" i="4"/>
  <c r="I73" i="4"/>
  <c r="Q57" i="3"/>
  <c r="B56" i="3"/>
  <c r="I74" i="4" l="1"/>
  <c r="H75" i="4"/>
  <c r="C73" i="4"/>
  <c r="B74" i="4"/>
  <c r="M73" i="4" a="1"/>
  <c r="M73" i="4" s="1"/>
  <c r="K73" i="4" a="1"/>
  <c r="K73" i="4" s="1"/>
  <c r="L73" i="4" a="1"/>
  <c r="L73" i="4" s="1"/>
  <c r="E72" i="4" a="1"/>
  <c r="E72" i="4" s="1"/>
  <c r="F72" i="4" a="1"/>
  <c r="F72" i="4" s="1"/>
  <c r="Q58" i="3"/>
  <c r="B57" i="3"/>
  <c r="F73" i="4" l="1" a="1"/>
  <c r="F73" i="4" s="1"/>
  <c r="E73" i="4" a="1"/>
  <c r="E73" i="4" s="1"/>
  <c r="I75" i="4"/>
  <c r="H76" i="4"/>
  <c r="B75" i="4"/>
  <c r="C74" i="4"/>
  <c r="M74" i="4" a="1"/>
  <c r="M74" i="4" s="1"/>
  <c r="K74" i="4" a="1"/>
  <c r="K74" i="4" s="1"/>
  <c r="L74" i="4" a="1"/>
  <c r="L74" i="4" s="1"/>
  <c r="Q59" i="3"/>
  <c r="B58" i="3"/>
  <c r="E74" i="4" l="1" a="1"/>
  <c r="E74" i="4" s="1"/>
  <c r="F74" i="4" a="1"/>
  <c r="F74" i="4" s="1"/>
  <c r="C75" i="4"/>
  <c r="B76" i="4"/>
  <c r="I76" i="4"/>
  <c r="H77" i="4"/>
  <c r="K75" i="4" a="1"/>
  <c r="K75" i="4" s="1"/>
  <c r="M75" i="4" a="1"/>
  <c r="M75" i="4" s="1"/>
  <c r="L75" i="4" a="1"/>
  <c r="L75" i="4" s="1"/>
  <c r="Q60" i="3"/>
  <c r="B59" i="3"/>
  <c r="H78" i="4" l="1"/>
  <c r="I77" i="4"/>
  <c r="L76" i="4" a="1"/>
  <c r="L76" i="4" s="1"/>
  <c r="M76" i="4" a="1"/>
  <c r="M76" i="4" s="1"/>
  <c r="K76" i="4" a="1"/>
  <c r="K76" i="4" s="1"/>
  <c r="C76" i="4"/>
  <c r="B77" i="4"/>
  <c r="F75" i="4" a="1"/>
  <c r="F75" i="4" s="1"/>
  <c r="E75" i="4" a="1"/>
  <c r="E75" i="4" s="1"/>
  <c r="Q61" i="3"/>
  <c r="B60" i="3"/>
  <c r="B78" i="4" l="1"/>
  <c r="C77" i="4"/>
  <c r="F76" i="4" a="1"/>
  <c r="F76" i="4" s="1"/>
  <c r="E76" i="4" a="1"/>
  <c r="E76" i="4" s="1"/>
  <c r="M77" i="4" a="1"/>
  <c r="M77" i="4" s="1"/>
  <c r="K77" i="4" a="1"/>
  <c r="K77" i="4" s="1"/>
  <c r="L77" i="4" a="1"/>
  <c r="L77" i="4" s="1"/>
  <c r="I78" i="4"/>
  <c r="H79" i="4"/>
  <c r="Q62" i="3"/>
  <c r="B61" i="3"/>
  <c r="I79" i="4" l="1"/>
  <c r="H80" i="4"/>
  <c r="L78" i="4" a="1"/>
  <c r="L78" i="4" s="1"/>
  <c r="K78" i="4" a="1"/>
  <c r="K78" i="4" s="1"/>
  <c r="M78" i="4" a="1"/>
  <c r="M78" i="4" s="1"/>
  <c r="F77" i="4" a="1"/>
  <c r="F77" i="4" s="1"/>
  <c r="E77" i="4" a="1"/>
  <c r="E77" i="4" s="1"/>
  <c r="B79" i="4"/>
  <c r="C78" i="4"/>
  <c r="Q63" i="3"/>
  <c r="B62" i="3"/>
  <c r="F78" i="4" l="1" a="1"/>
  <c r="F78" i="4" s="1"/>
  <c r="E78" i="4" a="1"/>
  <c r="E78" i="4" s="1"/>
  <c r="C79" i="4"/>
  <c r="B80" i="4"/>
  <c r="H81" i="4"/>
  <c r="I80" i="4"/>
  <c r="M79" i="4" a="1"/>
  <c r="M79" i="4" s="1"/>
  <c r="L79" i="4" a="1"/>
  <c r="L79" i="4" s="1"/>
  <c r="K79" i="4" a="1"/>
  <c r="K79" i="4" s="1"/>
  <c r="Q64" i="3"/>
  <c r="B63" i="3"/>
  <c r="H82" i="4" l="1"/>
  <c r="I81" i="4"/>
  <c r="M80" i="4" a="1"/>
  <c r="M80" i="4" s="1"/>
  <c r="L80" i="4" a="1"/>
  <c r="L80" i="4" s="1"/>
  <c r="K80" i="4" a="1"/>
  <c r="K80" i="4" s="1"/>
  <c r="C80" i="4"/>
  <c r="B81" i="4"/>
  <c r="E79" i="4" a="1"/>
  <c r="E79" i="4" s="1"/>
  <c r="F79" i="4" a="1"/>
  <c r="F79" i="4" s="1"/>
  <c r="Q65" i="3"/>
  <c r="B64" i="3"/>
  <c r="C81" i="4" l="1"/>
  <c r="B82" i="4"/>
  <c r="E80" i="4" a="1"/>
  <c r="E80" i="4" s="1"/>
  <c r="F80" i="4" a="1"/>
  <c r="F80" i="4" s="1"/>
  <c r="M81" i="4" a="1"/>
  <c r="M81" i="4" s="1"/>
  <c r="K81" i="4" a="1"/>
  <c r="K81" i="4" s="1"/>
  <c r="L81" i="4" a="1"/>
  <c r="L81" i="4" s="1"/>
  <c r="I82" i="4"/>
  <c r="H83" i="4"/>
  <c r="Q66" i="3"/>
  <c r="B65" i="3"/>
  <c r="I83" i="4" l="1"/>
  <c r="H84" i="4"/>
  <c r="B83" i="4"/>
  <c r="C82" i="4"/>
  <c r="M82" i="4" a="1"/>
  <c r="M82" i="4" s="1"/>
  <c r="L82" i="4" a="1"/>
  <c r="L82" i="4" s="1"/>
  <c r="K82" i="4" a="1"/>
  <c r="K82" i="4" s="1"/>
  <c r="F81" i="4" a="1"/>
  <c r="F81" i="4" s="1"/>
  <c r="E81" i="4" a="1"/>
  <c r="E81" i="4" s="1"/>
  <c r="Q67" i="3"/>
  <c r="B66" i="3"/>
  <c r="E82" i="4" l="1" a="1"/>
  <c r="E82" i="4" s="1"/>
  <c r="F82" i="4" a="1"/>
  <c r="F82" i="4" s="1"/>
  <c r="C83" i="4"/>
  <c r="B84" i="4"/>
  <c r="I84" i="4"/>
  <c r="H85" i="4"/>
  <c r="K83" i="4" a="1"/>
  <c r="K83" i="4" s="1"/>
  <c r="M83" i="4" a="1"/>
  <c r="M83" i="4" s="1"/>
  <c r="L83" i="4" a="1"/>
  <c r="L83" i="4" s="1"/>
  <c r="Q68" i="3"/>
  <c r="B67" i="3"/>
  <c r="I85" i="4" l="1"/>
  <c r="H86" i="4"/>
  <c r="C84" i="4"/>
  <c r="B85" i="4"/>
  <c r="L84" i="4" a="1"/>
  <c r="L84" i="4" s="1"/>
  <c r="K84" i="4" a="1"/>
  <c r="K84" i="4" s="1"/>
  <c r="M84" i="4" a="1"/>
  <c r="M84" i="4" s="1"/>
  <c r="F83" i="4" a="1"/>
  <c r="F83" i="4" s="1"/>
  <c r="E83" i="4" a="1"/>
  <c r="E83" i="4" s="1"/>
  <c r="Q69" i="3"/>
  <c r="B68" i="3"/>
  <c r="B86" i="4" l="1"/>
  <c r="C85" i="4"/>
  <c r="F84" i="4" a="1"/>
  <c r="F84" i="4" s="1"/>
  <c r="E84" i="4" a="1"/>
  <c r="E84" i="4" s="1"/>
  <c r="I86" i="4"/>
  <c r="H87" i="4"/>
  <c r="M85" i="4" a="1"/>
  <c r="M85" i="4" s="1"/>
  <c r="K85" i="4" a="1"/>
  <c r="K85" i="4" s="1"/>
  <c r="L85" i="4" a="1"/>
  <c r="L85" i="4" s="1"/>
  <c r="Q70" i="3"/>
  <c r="B69" i="3"/>
  <c r="L86" i="4" l="1" a="1"/>
  <c r="L86" i="4" s="1"/>
  <c r="K86" i="4" a="1"/>
  <c r="K86" i="4" s="1"/>
  <c r="M86" i="4" a="1"/>
  <c r="M86" i="4" s="1"/>
  <c r="I87" i="4"/>
  <c r="H88" i="4"/>
  <c r="F85" i="4" a="1"/>
  <c r="F85" i="4" s="1"/>
  <c r="E85" i="4" a="1"/>
  <c r="E85" i="4" s="1"/>
  <c r="B87" i="4"/>
  <c r="C86" i="4"/>
  <c r="Q71" i="3"/>
  <c r="B70" i="3"/>
  <c r="C87" i="4" l="1"/>
  <c r="B88" i="4"/>
  <c r="H89" i="4"/>
  <c r="I88" i="4"/>
  <c r="F86" i="4" a="1"/>
  <c r="F86" i="4" s="1"/>
  <c r="E86" i="4" a="1"/>
  <c r="E86" i="4" s="1"/>
  <c r="M87" i="4" a="1"/>
  <c r="M87" i="4" s="1"/>
  <c r="L87" i="4" a="1"/>
  <c r="L87" i="4" s="1"/>
  <c r="K87" i="4" a="1"/>
  <c r="K87" i="4" s="1"/>
  <c r="Q72" i="3"/>
  <c r="B71" i="3"/>
  <c r="M88" i="4" l="1" a="1"/>
  <c r="M88" i="4" s="1"/>
  <c r="L88" i="4" a="1"/>
  <c r="L88" i="4" s="1"/>
  <c r="K88" i="4" a="1"/>
  <c r="K88" i="4" s="1"/>
  <c r="H90" i="4"/>
  <c r="I89" i="4"/>
  <c r="C88" i="4"/>
  <c r="B89" i="4"/>
  <c r="F87" i="4" a="1"/>
  <c r="F87" i="4" s="1"/>
  <c r="E87" i="4" a="1"/>
  <c r="E87" i="4" s="1"/>
  <c r="Q73" i="3"/>
  <c r="B72" i="3"/>
  <c r="E88" i="4" l="1" a="1"/>
  <c r="E88" i="4" s="1"/>
  <c r="F88" i="4" a="1"/>
  <c r="F88" i="4" s="1"/>
  <c r="M89" i="4" a="1"/>
  <c r="M89" i="4" s="1"/>
  <c r="L89" i="4" a="1"/>
  <c r="L89" i="4" s="1"/>
  <c r="K89" i="4" a="1"/>
  <c r="K89" i="4" s="1"/>
  <c r="C89" i="4"/>
  <c r="B90" i="4"/>
  <c r="I90" i="4"/>
  <c r="H91" i="4"/>
  <c r="Q74" i="3"/>
  <c r="B73" i="3"/>
  <c r="F89" i="4" l="1" a="1"/>
  <c r="F89" i="4" s="1"/>
  <c r="E89" i="4" a="1"/>
  <c r="E89" i="4" s="1"/>
  <c r="I91" i="4"/>
  <c r="H92" i="4"/>
  <c r="M90" i="4" a="1"/>
  <c r="M90" i="4" s="1"/>
  <c r="L90" i="4" a="1"/>
  <c r="L90" i="4" s="1"/>
  <c r="K90" i="4" a="1"/>
  <c r="K90" i="4" s="1"/>
  <c r="C90" i="4"/>
  <c r="B91" i="4"/>
  <c r="Q75" i="3"/>
  <c r="B74" i="3"/>
  <c r="C91" i="4" l="1"/>
  <c r="B92" i="4"/>
  <c r="E90" i="4" a="1"/>
  <c r="E90" i="4" s="1"/>
  <c r="F90" i="4" a="1"/>
  <c r="F90" i="4" s="1"/>
  <c r="I92" i="4"/>
  <c r="H93" i="4"/>
  <c r="K91" i="4" a="1"/>
  <c r="K91" i="4" s="1"/>
  <c r="L91" i="4" a="1"/>
  <c r="L91" i="4" s="1"/>
  <c r="M91" i="4" a="1"/>
  <c r="M91" i="4" s="1"/>
  <c r="Q76" i="3"/>
  <c r="B75" i="3"/>
  <c r="L92" i="4" l="1" a="1"/>
  <c r="L92" i="4" s="1"/>
  <c r="M92" i="4" a="1"/>
  <c r="M92" i="4" s="1"/>
  <c r="K92" i="4" a="1"/>
  <c r="K92" i="4" s="1"/>
  <c r="C92" i="4"/>
  <c r="B93" i="4"/>
  <c r="I93" i="4"/>
  <c r="H94" i="4"/>
  <c r="F91" i="4" a="1"/>
  <c r="F91" i="4" s="1"/>
  <c r="E91" i="4" a="1"/>
  <c r="E91" i="4" s="1"/>
  <c r="Q77" i="3"/>
  <c r="B76" i="3"/>
  <c r="M93" i="4" l="1" a="1"/>
  <c r="M93" i="4" s="1"/>
  <c r="K93" i="4" a="1"/>
  <c r="K93" i="4" s="1"/>
  <c r="L93" i="4" a="1"/>
  <c r="L93" i="4" s="1"/>
  <c r="I94" i="4"/>
  <c r="H95" i="4"/>
  <c r="B94" i="4"/>
  <c r="C93" i="4"/>
  <c r="F92" i="4" a="1"/>
  <c r="F92" i="4" s="1"/>
  <c r="E92" i="4" a="1"/>
  <c r="E92" i="4" s="1"/>
  <c r="Q78" i="3"/>
  <c r="B77" i="3"/>
  <c r="I95" i="4" l="1"/>
  <c r="H96" i="4"/>
  <c r="F93" i="4" a="1"/>
  <c r="F93" i="4" s="1"/>
  <c r="E93" i="4" a="1"/>
  <c r="E93" i="4" s="1"/>
  <c r="B95" i="4"/>
  <c r="C94" i="4"/>
  <c r="L94" i="4" a="1"/>
  <c r="L94" i="4" s="1"/>
  <c r="K94" i="4" a="1"/>
  <c r="K94" i="4" s="1"/>
  <c r="M94" i="4" a="1"/>
  <c r="M94" i="4" s="1"/>
  <c r="Q79" i="3"/>
  <c r="B78" i="3"/>
  <c r="C95" i="4" l="1"/>
  <c r="B96" i="4"/>
  <c r="H97" i="4"/>
  <c r="I96" i="4"/>
  <c r="F94" i="4" a="1"/>
  <c r="F94" i="4" s="1"/>
  <c r="E94" i="4" a="1"/>
  <c r="E94" i="4" s="1"/>
  <c r="M95" i="4" a="1"/>
  <c r="M95" i="4" s="1"/>
  <c r="L95" i="4" a="1"/>
  <c r="L95" i="4" s="1"/>
  <c r="K95" i="4" a="1"/>
  <c r="K95" i="4" s="1"/>
  <c r="Q80" i="3"/>
  <c r="B79" i="3"/>
  <c r="M96" i="4" l="1" a="1"/>
  <c r="M96" i="4" s="1"/>
  <c r="L96" i="4" a="1"/>
  <c r="L96" i="4" s="1"/>
  <c r="K96" i="4" a="1"/>
  <c r="K96" i="4" s="1"/>
  <c r="H98" i="4"/>
  <c r="I97" i="4"/>
  <c r="C96" i="4"/>
  <c r="B97" i="4"/>
  <c r="F95" i="4" a="1"/>
  <c r="F95" i="4" s="1"/>
  <c r="E95" i="4" a="1"/>
  <c r="E95" i="4" s="1"/>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C97" i="4" l="1"/>
  <c r="B98" i="4"/>
  <c r="E96" i="4" a="1"/>
  <c r="E96" i="4" s="1"/>
  <c r="F96" i="4" a="1"/>
  <c r="F96" i="4" s="1"/>
  <c r="M97" i="4" a="1"/>
  <c r="M97" i="4" s="1"/>
  <c r="L97" i="4" a="1"/>
  <c r="L97" i="4" s="1"/>
  <c r="K97" i="4" a="1"/>
  <c r="K97" i="4" s="1"/>
  <c r="I98" i="4"/>
  <c r="H99" i="4"/>
  <c r="E6" i="3"/>
  <c r="C24" i="8"/>
  <c r="D14" i="17"/>
  <c r="D30" i="17" s="1"/>
  <c r="Q82" i="3"/>
  <c r="B81" i="3"/>
  <c r="K98" i="4" l="1" a="1"/>
  <c r="K98" i="4" s="1"/>
  <c r="M98" i="4" a="1"/>
  <c r="M98" i="4" s="1"/>
  <c r="L98" i="4" a="1"/>
  <c r="L98" i="4" s="1"/>
  <c r="I99" i="4"/>
  <c r="H100" i="4"/>
  <c r="C98" i="4"/>
  <c r="B99" i="4"/>
  <c r="F97" i="4" a="1"/>
  <c r="F97" i="4" s="1"/>
  <c r="E97" i="4" a="1"/>
  <c r="E97" i="4" s="1"/>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C99" i="4" l="1"/>
  <c r="B100" i="4"/>
  <c r="F98" i="4" a="1"/>
  <c r="F98" i="4" s="1"/>
  <c r="E98" i="4" a="1"/>
  <c r="E98" i="4" s="1"/>
  <c r="I100" i="4"/>
  <c r="H101" i="4"/>
  <c r="L99" i="4" a="1"/>
  <c r="L99" i="4" s="1"/>
  <c r="K99" i="4" a="1"/>
  <c r="K99" i="4" s="1"/>
  <c r="M99" i="4" a="1"/>
  <c r="M99" i="4" s="1"/>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DU170" i="1"/>
  <c r="DU169" i="1"/>
  <c r="DU168" i="1"/>
  <c r="DU167" i="1"/>
  <c r="DU166" i="1"/>
  <c r="DU165" i="1"/>
  <c r="DU164" i="1"/>
  <c r="DU163" i="1"/>
  <c r="DU162" i="1"/>
  <c r="DU161" i="1"/>
  <c r="DU160" i="1"/>
  <c r="DU159" i="1"/>
  <c r="DU158" i="1"/>
  <c r="DU157" i="1"/>
  <c r="DU156" i="1"/>
  <c r="DU155" i="1"/>
  <c r="DU154" i="1"/>
  <c r="DU153" i="1"/>
  <c r="DU152" i="1"/>
  <c r="DU151" i="1"/>
  <c r="DU150" i="1"/>
  <c r="DU149" i="1"/>
  <c r="DU148" i="1"/>
  <c r="DU147" i="1"/>
  <c r="DU146" i="1"/>
  <c r="DU145" i="1"/>
  <c r="DU144" i="1"/>
  <c r="DU143" i="1"/>
  <c r="DU142" i="1"/>
  <c r="DU141" i="1"/>
  <c r="DU140" i="1"/>
  <c r="DU139" i="1"/>
  <c r="DU138" i="1"/>
  <c r="DU137" i="1"/>
  <c r="DU136" i="1"/>
  <c r="DU135" i="1"/>
  <c r="DU134" i="1"/>
  <c r="DU133" i="1"/>
  <c r="DU132" i="1"/>
  <c r="DU131" i="1"/>
  <c r="DU130" i="1"/>
  <c r="DU129" i="1"/>
  <c r="DU128" i="1"/>
  <c r="DU127" i="1"/>
  <c r="DU126" i="1"/>
  <c r="DU125" i="1"/>
  <c r="DU124" i="1"/>
  <c r="DU123" i="1"/>
  <c r="DU122" i="1"/>
  <c r="DU121" i="1"/>
  <c r="DU120" i="1"/>
  <c r="DU119" i="1"/>
  <c r="DU118" i="1"/>
  <c r="DU117" i="1"/>
  <c r="DU116" i="1"/>
  <c r="DU115" i="1"/>
  <c r="DU114" i="1"/>
  <c r="DU113" i="1"/>
  <c r="DU112" i="1"/>
  <c r="DU111" i="1"/>
  <c r="DU110" i="1"/>
  <c r="DU109" i="1"/>
  <c r="DU108" i="1"/>
  <c r="DU107" i="1"/>
  <c r="DU106" i="1"/>
  <c r="DU105" i="1"/>
  <c r="DU104" i="1"/>
  <c r="DU103" i="1"/>
  <c r="DU102" i="1"/>
  <c r="DU101" i="1"/>
  <c r="DU100" i="1"/>
  <c r="DU99" i="1"/>
  <c r="DU98" i="1"/>
  <c r="DU97" i="1"/>
  <c r="DU96" i="1"/>
  <c r="DU95" i="1"/>
  <c r="DU94" i="1"/>
  <c r="DU93" i="1"/>
  <c r="DU92" i="1"/>
  <c r="DU91" i="1"/>
  <c r="DU90" i="1"/>
  <c r="DU89" i="1"/>
  <c r="DU88" i="1"/>
  <c r="DU87" i="1"/>
  <c r="DU86" i="1"/>
  <c r="DU85" i="1"/>
  <c r="DU84" i="1"/>
  <c r="DU83" i="1"/>
  <c r="DU82" i="1"/>
  <c r="DU81" i="1"/>
  <c r="DU80" i="1"/>
  <c r="DU79" i="1"/>
  <c r="DU78" i="1"/>
  <c r="DU77" i="1"/>
  <c r="DU76" i="1"/>
  <c r="DU75" i="1"/>
  <c r="DU74" i="1"/>
  <c r="DU73" i="1"/>
  <c r="DU72" i="1"/>
  <c r="DU71" i="1"/>
  <c r="DU70" i="1"/>
  <c r="DU69" i="1"/>
  <c r="DU68" i="1"/>
  <c r="DU67" i="1"/>
  <c r="DU66" i="1"/>
  <c r="DU65" i="1"/>
  <c r="DU64" i="1"/>
  <c r="DU63" i="1"/>
  <c r="DU62" i="1"/>
  <c r="DU61" i="1"/>
  <c r="DU60" i="1"/>
  <c r="DU59" i="1"/>
  <c r="DU58" i="1"/>
  <c r="DU57" i="1"/>
  <c r="DU56" i="1"/>
  <c r="DU55" i="1"/>
  <c r="DU54" i="1"/>
  <c r="DU53" i="1"/>
  <c r="DU52" i="1"/>
  <c r="DU51" i="1"/>
  <c r="DU50" i="1"/>
  <c r="DU49" i="1"/>
  <c r="DU48" i="1"/>
  <c r="DU47" i="1"/>
  <c r="DU46" i="1"/>
  <c r="DU45" i="1"/>
  <c r="DU44" i="1"/>
  <c r="DU43" i="1"/>
  <c r="DU42" i="1"/>
  <c r="DU41" i="1"/>
  <c r="DU40" i="1"/>
  <c r="DU39" i="1"/>
  <c r="DU38" i="1"/>
  <c r="DU37" i="1"/>
  <c r="DU36" i="1"/>
  <c r="DU35" i="1"/>
  <c r="DU34" i="1"/>
  <c r="DU33" i="1"/>
  <c r="DU32" i="1"/>
  <c r="DU31" i="1"/>
  <c r="DU30" i="1"/>
  <c r="DU29" i="1"/>
  <c r="DU28" i="1"/>
  <c r="DU27" i="1"/>
  <c r="DU26" i="1"/>
  <c r="DU25" i="1"/>
  <c r="DU24" i="1"/>
  <c r="DU23" i="1"/>
  <c r="DU22" i="1"/>
  <c r="DU21" i="1"/>
  <c r="DU20" i="1"/>
  <c r="DU19" i="1"/>
  <c r="DU18" i="1"/>
  <c r="DU17" i="1"/>
  <c r="DU16" i="1"/>
  <c r="DU15" i="1"/>
  <c r="DU14" i="1"/>
  <c r="DU1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CY170" i="1"/>
  <c r="CY169" i="1"/>
  <c r="CY168" i="1"/>
  <c r="CY167" i="1"/>
  <c r="CY166" i="1"/>
  <c r="CY165" i="1"/>
  <c r="CY164" i="1"/>
  <c r="CY163" i="1"/>
  <c r="CY162" i="1"/>
  <c r="CY161" i="1"/>
  <c r="CY160" i="1"/>
  <c r="CY159" i="1"/>
  <c r="CY158" i="1"/>
  <c r="CY157" i="1"/>
  <c r="CY156" i="1"/>
  <c r="CY155" i="1"/>
  <c r="CY154" i="1"/>
  <c r="CY153" i="1"/>
  <c r="CY152" i="1"/>
  <c r="CY151" i="1"/>
  <c r="CY150" i="1"/>
  <c r="CY149" i="1"/>
  <c r="CY148" i="1"/>
  <c r="CY147" i="1"/>
  <c r="CY146" i="1"/>
  <c r="CY145" i="1"/>
  <c r="CY144" i="1"/>
  <c r="CY143" i="1"/>
  <c r="CY142" i="1"/>
  <c r="CY141" i="1"/>
  <c r="CY140" i="1"/>
  <c r="CY139" i="1"/>
  <c r="CY138" i="1"/>
  <c r="CY137" i="1"/>
  <c r="CY136" i="1"/>
  <c r="CY135" i="1"/>
  <c r="CY134" i="1"/>
  <c r="CY133" i="1"/>
  <c r="CY132" i="1"/>
  <c r="CY131" i="1"/>
  <c r="CY130" i="1"/>
  <c r="CY129" i="1"/>
  <c r="CY128" i="1"/>
  <c r="CY127" i="1"/>
  <c r="CY126" i="1"/>
  <c r="CY125" i="1"/>
  <c r="CY124" i="1"/>
  <c r="CY123" i="1"/>
  <c r="CY122" i="1"/>
  <c r="CY121" i="1"/>
  <c r="CY120" i="1"/>
  <c r="CY119" i="1"/>
  <c r="CY118" i="1"/>
  <c r="CY117" i="1"/>
  <c r="CY116" i="1"/>
  <c r="CY115" i="1"/>
  <c r="CY114" i="1"/>
  <c r="CY113" i="1"/>
  <c r="CY112" i="1"/>
  <c r="CY111" i="1"/>
  <c r="CY110" i="1"/>
  <c r="CY109" i="1"/>
  <c r="CY108" i="1"/>
  <c r="CY107" i="1"/>
  <c r="CY106" i="1"/>
  <c r="CY105" i="1"/>
  <c r="CY104" i="1"/>
  <c r="CY103" i="1"/>
  <c r="CY102" i="1"/>
  <c r="CY101" i="1"/>
  <c r="CY100" i="1"/>
  <c r="CY99" i="1"/>
  <c r="CY98" i="1"/>
  <c r="CY97" i="1"/>
  <c r="CY96" i="1"/>
  <c r="CY95" i="1"/>
  <c r="CY94" i="1"/>
  <c r="CY93" i="1"/>
  <c r="CY92" i="1"/>
  <c r="CY91" i="1"/>
  <c r="CY90" i="1"/>
  <c r="CY89" i="1"/>
  <c r="CY88" i="1"/>
  <c r="CY87" i="1"/>
  <c r="CY86" i="1"/>
  <c r="CY85" i="1"/>
  <c r="CY84" i="1"/>
  <c r="CY83" i="1"/>
  <c r="CY82" i="1"/>
  <c r="CY81" i="1"/>
  <c r="CY80" i="1"/>
  <c r="CY79" i="1"/>
  <c r="CY78" i="1"/>
  <c r="CY77" i="1"/>
  <c r="CY76" i="1"/>
  <c r="CY75" i="1"/>
  <c r="CY74" i="1"/>
  <c r="CY73" i="1"/>
  <c r="CY72" i="1"/>
  <c r="CY71" i="1"/>
  <c r="CY70" i="1"/>
  <c r="CY69" i="1"/>
  <c r="CY68" i="1"/>
  <c r="CY67" i="1"/>
  <c r="CY66" i="1"/>
  <c r="CY65" i="1"/>
  <c r="CY64" i="1"/>
  <c r="CY63" i="1"/>
  <c r="CY62" i="1"/>
  <c r="CY61" i="1"/>
  <c r="CY60" i="1"/>
  <c r="CY59" i="1"/>
  <c r="CY58" i="1"/>
  <c r="CY57" i="1"/>
  <c r="CY56" i="1"/>
  <c r="CY55" i="1"/>
  <c r="CY54" i="1"/>
  <c r="CY53" i="1"/>
  <c r="CY52" i="1"/>
  <c r="CY51" i="1"/>
  <c r="CY50" i="1"/>
  <c r="CY49" i="1"/>
  <c r="CY48" i="1"/>
  <c r="CY47" i="1"/>
  <c r="CY46" i="1"/>
  <c r="CY45" i="1"/>
  <c r="CY44" i="1"/>
  <c r="CY43" i="1"/>
  <c r="CY42" i="1"/>
  <c r="CY41" i="1"/>
  <c r="CY40" i="1"/>
  <c r="CY39" i="1"/>
  <c r="CY38" i="1"/>
  <c r="CY37" i="1"/>
  <c r="CY36" i="1"/>
  <c r="CY35" i="1"/>
  <c r="CY34" i="1"/>
  <c r="CY33" i="1"/>
  <c r="CY32" i="1"/>
  <c r="CY31" i="1"/>
  <c r="CY30" i="1"/>
  <c r="CY29" i="1"/>
  <c r="CY28" i="1"/>
  <c r="CY27" i="1"/>
  <c r="CY26" i="1"/>
  <c r="CY25" i="1"/>
  <c r="CY24" i="1"/>
  <c r="CY23" i="1"/>
  <c r="CY22" i="1"/>
  <c r="CY21" i="1"/>
  <c r="CY20" i="1"/>
  <c r="CY19" i="1"/>
  <c r="CY18" i="1"/>
  <c r="CY17" i="1"/>
  <c r="CY16" i="1"/>
  <c r="CY15" i="1"/>
  <c r="CY1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101" i="4" l="1"/>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O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K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O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K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O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K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M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M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O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M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O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M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M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O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O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O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M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O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K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M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K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K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O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K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B102" i="4" l="1"/>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F102" i="4" l="1" a="1"/>
  <c r="F102" i="4" s="1"/>
  <c r="E102" i="4" a="1"/>
  <c r="E102" i="4" s="1"/>
  <c r="C103" i="4"/>
  <c r="B104" i="4"/>
  <c r="H105" i="4"/>
  <c r="I104" i="4"/>
  <c r="M103" i="4" a="1"/>
  <c r="M103" i="4" s="1"/>
  <c r="L103" i="4" a="1"/>
  <c r="L103" i="4" s="1"/>
  <c r="K103" i="4" a="1"/>
  <c r="K103" i="4" s="1"/>
  <c r="AJ373" i="1"/>
  <c r="AK409" i="1"/>
  <c r="AJ208" i="1"/>
  <c r="AK208" i="1"/>
  <c r="AK373" i="1"/>
  <c r="DI383" i="1"/>
  <c r="BR383" i="1" s="1" a="1"/>
  <c r="BR383" i="1" s="1"/>
  <c r="EG383" i="1"/>
  <c r="CU383" i="1"/>
  <c r="DW383" i="1"/>
  <c r="B12" i="17"/>
  <c r="Q88" i="3"/>
  <c r="U87" i="3" a="1"/>
  <c r="U87" i="3" s="1"/>
  <c r="T87" i="3" a="1"/>
  <c r="T87" i="3" s="1"/>
  <c r="V87" i="3" a="1"/>
  <c r="V87" i="3" s="1"/>
  <c r="B87" i="3"/>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M104" i="4" l="1" a="1"/>
  <c r="M104" i="4" s="1"/>
  <c r="L104" i="4" a="1"/>
  <c r="L104" i="4" s="1"/>
  <c r="K104" i="4" a="1"/>
  <c r="K104" i="4" s="1"/>
  <c r="H106" i="4"/>
  <c r="I105" i="4"/>
  <c r="C104" i="4"/>
  <c r="B105" i="4"/>
  <c r="E103" i="4" a="1"/>
  <c r="E103" i="4" s="1"/>
  <c r="F103" i="4" a="1"/>
  <c r="F103" i="4" s="1"/>
  <c r="AH168" i="1"/>
  <c r="Q89" i="3"/>
  <c r="T88" i="3" a="1"/>
  <c r="T88" i="3" s="1"/>
  <c r="V88" i="3" a="1"/>
  <c r="V88" i="3" s="1"/>
  <c r="U88" i="3" a="1"/>
  <c r="U88" i="3" s="1"/>
  <c r="B88" i="3"/>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CB60" i="1"/>
  <c r="CD60" i="1"/>
  <c r="CI60" i="1" s="1"/>
  <c r="Q90" i="3"/>
  <c r="T89" i="3" a="1"/>
  <c r="T89" i="3" s="1"/>
  <c r="U89" i="3" a="1"/>
  <c r="U89" i="3" s="1"/>
  <c r="V89" i="3" a="1"/>
  <c r="V89" i="3" s="1"/>
  <c r="B89" i="3"/>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I107" i="4" l="1"/>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C107" i="4" l="1"/>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I109" i="4" l="1"/>
  <c r="H110" i="4"/>
  <c r="M108" i="4" a="1"/>
  <c r="M108" i="4" s="1"/>
  <c r="L108" i="4" a="1"/>
  <c r="L108" i="4" s="1"/>
  <c r="K108" i="4" a="1"/>
  <c r="K108" i="4" s="1"/>
  <c r="C108" i="4"/>
  <c r="B109" i="4"/>
  <c r="F107" i="4" a="1"/>
  <c r="F107" i="4" s="1"/>
  <c r="E107" i="4" a="1"/>
  <c r="E107" i="4" s="1"/>
  <c r="Q93" i="3"/>
  <c r="V92" i="3" a="1"/>
  <c r="V92" i="3" s="1"/>
  <c r="U92" i="3" a="1"/>
  <c r="U92" i="3" s="1"/>
  <c r="T92" i="3" a="1"/>
  <c r="T92" i="3" s="1"/>
  <c r="B92" i="3"/>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B110" i="4" l="1"/>
  <c r="C109" i="4"/>
  <c r="F108" i="4" a="1"/>
  <c r="F108" i="4" s="1"/>
  <c r="E108" i="4" a="1"/>
  <c r="E108" i="4" s="1"/>
  <c r="I110" i="4"/>
  <c r="H111" i="4"/>
  <c r="M109" i="4" a="1"/>
  <c r="M109" i="4" s="1"/>
  <c r="L109" i="4" a="1"/>
  <c r="L109" i="4" s="1"/>
  <c r="K109" i="4" a="1"/>
  <c r="K109" i="4" s="1"/>
  <c r="Q94" i="3"/>
  <c r="U93" i="3" a="1"/>
  <c r="U93" i="3" s="1"/>
  <c r="V93" i="3" a="1"/>
  <c r="V93" i="3" s="1"/>
  <c r="T93" i="3" a="1"/>
  <c r="T93" i="3" s="1"/>
  <c r="B93" i="3"/>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CQ7" i="1" s="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B111" i="4" l="1"/>
  <c r="C110" i="4"/>
  <c r="I111" i="4"/>
  <c r="H112" i="4"/>
  <c r="M110" i="4" a="1"/>
  <c r="M110" i="4" s="1"/>
  <c r="L110" i="4" a="1"/>
  <c r="L110" i="4" s="1"/>
  <c r="K110" i="4" a="1"/>
  <c r="K110" i="4" s="1"/>
  <c r="F109" i="4" a="1"/>
  <c r="F109" i="4" s="1"/>
  <c r="E109" i="4" a="1"/>
  <c r="E109" i="4" s="1"/>
  <c r="Q95" i="3"/>
  <c r="V94" i="3" a="1"/>
  <c r="V94" i="3" s="1"/>
  <c r="U94" i="3" a="1"/>
  <c r="U94" i="3" s="1"/>
  <c r="T94" i="3" a="1"/>
  <c r="T94" i="3" s="1"/>
  <c r="B94" i="3"/>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AD12" i="1"/>
  <c r="H113" i="4" l="1"/>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EN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112" i="4" l="1"/>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AK167" i="1"/>
  <c r="AH167" i="1"/>
  <c r="DZ14" i="1"/>
  <c r="EN14" i="1" s="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M113" i="4" l="1"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EN15" i="1" s="1"/>
  <c r="AO13"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EN16" i="1" s="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EN17" i="1" s="1"/>
  <c r="AP13" i="1"/>
  <c r="EH13" i="1" s="1"/>
  <c r="O20" i="7"/>
  <c r="EC13" i="1"/>
  <c r="I116" i="4" l="1"/>
  <c r="H117" i="4"/>
  <c r="L115" i="4" a="1"/>
  <c r="L115" i="4" s="1"/>
  <c r="K115" i="4" a="1"/>
  <c r="K115" i="4" s="1"/>
  <c r="M115" i="4" a="1"/>
  <c r="M115" i="4" s="1"/>
  <c r="C115" i="4"/>
  <c r="B116" i="4"/>
  <c r="F114" i="4" a="1"/>
  <c r="F114" i="4" s="1"/>
  <c r="E114" i="4" a="1"/>
  <c r="E114" i="4" s="1"/>
  <c r="Q100" i="3"/>
  <c r="U99" i="3" a="1"/>
  <c r="U99" i="3" s="1"/>
  <c r="T99" i="3" a="1"/>
  <c r="T99" i="3" s="1"/>
  <c r="V99" i="3" a="1"/>
  <c r="V99" i="3" s="1"/>
  <c r="B99" i="3"/>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BA283" i="1"/>
  <c r="BA290" i="1"/>
  <c r="BA274" i="1"/>
  <c r="BA166" i="1"/>
  <c r="BA100" i="1"/>
  <c r="BF166" i="1"/>
  <c r="BA313" i="1"/>
  <c r="BA214" i="1"/>
  <c r="DT227" i="1"/>
  <c r="DB36" i="1"/>
  <c r="DT36" i="1"/>
  <c r="DT294" i="1"/>
  <c r="DT91" i="1"/>
  <c r="DT99" i="1"/>
  <c r="DT75" i="1"/>
  <c r="DT85" i="1"/>
  <c r="DT276" i="1"/>
  <c r="DT61" i="1"/>
  <c r="DT255" i="1"/>
  <c r="DT214" i="1"/>
  <c r="DT164" i="1"/>
  <c r="DT122" i="1"/>
  <c r="DT289" i="1"/>
  <c r="DT37" i="1"/>
  <c r="DT305" i="1"/>
  <c r="DT286" i="1"/>
  <c r="DT283" i="1"/>
  <c r="DT333" i="1"/>
  <c r="DT300" i="1"/>
  <c r="DT67" i="1"/>
  <c r="DT109" i="1"/>
  <c r="DT16" i="1"/>
  <c r="DT111" i="1"/>
  <c r="DT250" i="1"/>
  <c r="DT139" i="1"/>
  <c r="DT59" i="1"/>
  <c r="DT336" i="1"/>
  <c r="DT84" i="1"/>
  <c r="DT310" i="1"/>
  <c r="DT22" i="1"/>
  <c r="DT246" i="1"/>
  <c r="DT242" i="1"/>
  <c r="DT107" i="1"/>
  <c r="DT116" i="1"/>
  <c r="DT162" i="1"/>
  <c r="DT325" i="1"/>
  <c r="DT63" i="1"/>
  <c r="DT66" i="1"/>
  <c r="DT304" i="1"/>
  <c r="DT293" i="1"/>
  <c r="DT168" i="1"/>
  <c r="DT70" i="1"/>
  <c r="DT134" i="1"/>
  <c r="DT181" i="1"/>
  <c r="DT72" i="1"/>
  <c r="DT57" i="1"/>
  <c r="DT223" i="1"/>
  <c r="DT45" i="1"/>
  <c r="DT117" i="1"/>
  <c r="DT279" i="1"/>
  <c r="DT267" i="1"/>
  <c r="DT334" i="1"/>
  <c r="DT132" i="1"/>
  <c r="DT257" i="1"/>
  <c r="DT112" i="1"/>
  <c r="DT190"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D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EN18" i="1" s="1"/>
  <c r="BA13" i="1"/>
  <c r="BJ13" i="1"/>
  <c r="AT13" i="1"/>
  <c r="BF13" i="1"/>
  <c r="CW13" i="1" s="1"/>
  <c r="AQ13" i="1"/>
  <c r="BH13" i="1" s="1"/>
  <c r="AR13" i="1"/>
  <c r="BI13" i="1" s="1"/>
  <c r="O21" i="7"/>
  <c r="B117" i="4" l="1"/>
  <c r="C116" i="4"/>
  <c r="F115" i="4" a="1"/>
  <c r="F115" i="4" s="1"/>
  <c r="E115" i="4" a="1"/>
  <c r="E115" i="4" s="1"/>
  <c r="I117" i="4"/>
  <c r="H118" i="4"/>
  <c r="M116" i="4" a="1"/>
  <c r="M116" i="4" s="1"/>
  <c r="L116" i="4" a="1"/>
  <c r="L116" i="4" s="1"/>
  <c r="K116" i="4" a="1"/>
  <c r="K116" i="4" s="1"/>
  <c r="DA292" i="1"/>
  <c r="Q101" i="3"/>
  <c r="U100" i="3" a="1"/>
  <c r="U100" i="3" s="1"/>
  <c r="V100" i="3" a="1"/>
  <c r="V100" i="3" s="1"/>
  <c r="T100" i="3" a="1"/>
  <c r="T100" i="3" s="1"/>
  <c r="B100" i="3"/>
  <c r="DA278" i="1"/>
  <c r="DA184" i="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A181" i="1"/>
  <c r="DD181" i="1" s="1"/>
  <c r="DH101" i="1"/>
  <c r="DD224" i="1"/>
  <c r="DH128" i="1"/>
  <c r="DH328" i="1"/>
  <c r="DI328" i="1" s="1"/>
  <c r="BR328" i="1" s="1" a="1"/>
  <c r="BR328" i="1" s="1"/>
  <c r="DH170" i="1"/>
  <c r="CS170" i="1" s="1"/>
  <c r="DH243" i="1"/>
  <c r="DH338" i="1"/>
  <c r="DA241" i="1"/>
  <c r="DT241" i="1"/>
  <c r="DB241" i="1"/>
  <c r="DD68" i="1"/>
  <c r="DI182" i="1"/>
  <c r="BR182" i="1" s="1" a="1"/>
  <c r="BR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CS68" i="1"/>
  <c r="CS183" i="1"/>
  <c r="DI183" i="1"/>
  <c r="BR183" i="1" s="1" a="1"/>
  <c r="BR183" i="1" s="1"/>
  <c r="DH83" i="1"/>
  <c r="DI83" i="1" s="1"/>
  <c r="BR83" i="1" s="1" a="1"/>
  <c r="BR83" i="1" s="1"/>
  <c r="DH191" i="1"/>
  <c r="DI191" i="1" s="1"/>
  <c r="BR191" i="1" s="1" a="1"/>
  <c r="BR191" i="1" s="1"/>
  <c r="DH44" i="1"/>
  <c r="DH252" i="1"/>
  <c r="DH143" i="1"/>
  <c r="CS143" i="1" s="1"/>
  <c r="DA183" i="1"/>
  <c r="DB183" i="1"/>
  <c r="DT183" i="1"/>
  <c r="DH173" i="1"/>
  <c r="DH66" i="1"/>
  <c r="DI66" i="1" s="1"/>
  <c r="BR66" i="1" s="1" a="1"/>
  <c r="BR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H265" i="1"/>
  <c r="DI265" i="1" s="1"/>
  <c r="BR265" i="1" s="1" a="1"/>
  <c r="BR265" i="1" s="1"/>
  <c r="DH135" i="1"/>
  <c r="DI135" i="1" s="1"/>
  <c r="BR135" i="1" s="1" a="1"/>
  <c r="BR135" i="1" s="1"/>
  <c r="DH318" i="1"/>
  <c r="CS318" i="1" s="1"/>
  <c r="DH141" i="1"/>
  <c r="DI141" i="1" s="1"/>
  <c r="BR141" i="1" s="1" a="1"/>
  <c r="BR141" i="1" s="1"/>
  <c r="DH226" i="1"/>
  <c r="DI226" i="1" s="1"/>
  <c r="BR226" i="1" s="1" a="1"/>
  <c r="BR226" i="1" s="1"/>
  <c r="DH194" i="1"/>
  <c r="CS194" i="1" s="1"/>
  <c r="DH120" i="1"/>
  <c r="DI120" i="1" s="1"/>
  <c r="BR120" i="1" s="1" a="1"/>
  <c r="BR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H93" i="1"/>
  <c r="DI93" i="1" s="1"/>
  <c r="BR93" i="1" s="1" a="1"/>
  <c r="BR93" i="1" s="1"/>
  <c r="DH160" i="1"/>
  <c r="CS160" i="1" s="1"/>
  <c r="DH270" i="1"/>
  <c r="DI270" i="1" s="1"/>
  <c r="BR270" i="1" s="1" a="1"/>
  <c r="BR270" i="1" s="1"/>
  <c r="DH37" i="1"/>
  <c r="DI37" i="1" s="1"/>
  <c r="BR37" i="1" s="1" a="1"/>
  <c r="BR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H267" i="1"/>
  <c r="DI267" i="1" s="1"/>
  <c r="BR267" i="1" s="1" a="1"/>
  <c r="BR267" i="1" s="1"/>
  <c r="DH277" i="1"/>
  <c r="CS277" i="1" s="1"/>
  <c r="DH137" i="1"/>
  <c r="DI137" i="1" s="1"/>
  <c r="BR137" i="1" s="1" a="1"/>
  <c r="BR137" i="1" s="1"/>
  <c r="DH62" i="1"/>
  <c r="DI62" i="1" s="1"/>
  <c r="BR62" i="1" s="1" a="1"/>
  <c r="BR62" i="1" s="1"/>
  <c r="DH91" i="1"/>
  <c r="DI91" i="1" s="1"/>
  <c r="BR91" i="1" s="1" a="1"/>
  <c r="BR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H321" i="1"/>
  <c r="CS321" i="1" s="1"/>
  <c r="DH260" i="1"/>
  <c r="DI260" i="1" s="1"/>
  <c r="BR260" i="1" s="1" a="1"/>
  <c r="BR260" i="1" s="1"/>
  <c r="DH115" i="1"/>
  <c r="DI115" i="1" s="1"/>
  <c r="BR115" i="1" s="1" a="1"/>
  <c r="BR115" i="1" s="1"/>
  <c r="DH152" i="1"/>
  <c r="CS152" i="1" s="1"/>
  <c r="DH28" i="1"/>
  <c r="DI28" i="1" s="1"/>
  <c r="BR28" i="1" s="1" a="1"/>
  <c r="BR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CS142" i="1"/>
  <c r="DT73" i="1"/>
  <c r="DB73" i="1"/>
  <c r="DA73" i="1"/>
  <c r="DH14" i="1"/>
  <c r="DI14" i="1" s="1"/>
  <c r="BR14" i="1" s="1" a="1"/>
  <c r="BR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CS74" i="1"/>
  <c r="DA342" i="1"/>
  <c r="DB342" i="1"/>
  <c r="DT342" i="1"/>
  <c r="DI86" i="1"/>
  <c r="BR86" i="1" s="1" a="1"/>
  <c r="BR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CS163" i="1"/>
  <c r="DI337" i="1"/>
  <c r="BR337" i="1" s="1" a="1"/>
  <c r="BR337" i="1" s="1"/>
  <c r="CS337" i="1"/>
  <c r="DD110" i="1"/>
  <c r="DT303" i="1"/>
  <c r="DA303" i="1"/>
  <c r="DB303" i="1"/>
  <c r="DI230" i="1"/>
  <c r="BR230" i="1" s="1" a="1"/>
  <c r="BR230" i="1" s="1"/>
  <c r="CS230" i="1"/>
  <c r="DI254" i="1"/>
  <c r="BR254" i="1" s="1" a="1"/>
  <c r="BR254" i="1" s="1"/>
  <c r="CS254" i="1"/>
  <c r="DI87" i="1"/>
  <c r="BR87" i="1" s="1" a="1"/>
  <c r="BR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BH29" i="1"/>
  <c r="DH29" i="1" s="1"/>
  <c r="DH55" i="1"/>
  <c r="CS55" i="1" s="1"/>
  <c r="DH26" i="1"/>
  <c r="DI26" i="1" s="1"/>
  <c r="BR26" i="1" s="1" a="1"/>
  <c r="BR26" i="1" s="1"/>
  <c r="DH46" i="1"/>
  <c r="DI46" i="1" s="1"/>
  <c r="BR46" i="1" s="1" a="1"/>
  <c r="BR46" i="1" s="1"/>
  <c r="DH15" i="1"/>
  <c r="CS15" i="1" s="1"/>
  <c r="DH30" i="1"/>
  <c r="DI30" i="1" s="1"/>
  <c r="BR30" i="1" s="1" a="1"/>
  <c r="BR30" i="1" s="1"/>
  <c r="DH53" i="1"/>
  <c r="CS53" i="1" s="1"/>
  <c r="DH39" i="1"/>
  <c r="DI39" i="1" s="1"/>
  <c r="BR39" i="1" s="1" a="1"/>
  <c r="BR39" i="1" s="1"/>
  <c r="DH50" i="1"/>
  <c r="DI50" i="1" s="1"/>
  <c r="BR50" i="1" s="1" a="1"/>
  <c r="BR50" i="1" s="1"/>
  <c r="DH42" i="1"/>
  <c r="CS42" i="1" s="1"/>
  <c r="DH20" i="1"/>
  <c r="DI20" i="1" s="1"/>
  <c r="BR20" i="1" s="1" a="1"/>
  <c r="BR20" i="1" s="1"/>
  <c r="DH47" i="1"/>
  <c r="CS47" i="1" s="1"/>
  <c r="DH18" i="1"/>
  <c r="CS18" i="1" s="1"/>
  <c r="DH32" i="1"/>
  <c r="DI32" i="1" s="1"/>
  <c r="BR32" i="1" s="1" a="1"/>
  <c r="BR32" i="1" s="1"/>
  <c r="DH31" i="1"/>
  <c r="DI31" i="1" s="1"/>
  <c r="BR31" i="1" s="1" a="1"/>
  <c r="BR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H33" i="1"/>
  <c r="BF14" i="1"/>
  <c r="CW14" i="1" s="1"/>
  <c r="DZ19" i="1"/>
  <c r="EN19" i="1" s="1"/>
  <c r="DH13" i="1"/>
  <c r="BC7" i="1"/>
  <c r="BA7" i="1"/>
  <c r="DT13" i="1"/>
  <c r="O22" i="7"/>
  <c r="H119" i="4" l="1"/>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135" i="1"/>
  <c r="DW135" i="1" s="1"/>
  <c r="DI96" i="1"/>
  <c r="BR96" i="1" s="1" a="1"/>
  <c r="BR96" i="1" s="1"/>
  <c r="BS96" i="1" s="1"/>
  <c r="CS341" i="1"/>
  <c r="ED341" i="1" s="1"/>
  <c r="CS191" i="1"/>
  <c r="CU191" i="1" s="1"/>
  <c r="DI231" i="1"/>
  <c r="BR231" i="1" s="1" a="1"/>
  <c r="BR231" i="1" s="1"/>
  <c r="BT231" i="1" s="1"/>
  <c r="CL231" i="1" s="1"/>
  <c r="DI194" i="1"/>
  <c r="BR194" i="1" s="1" a="1"/>
  <c r="BR194" i="1" s="1"/>
  <c r="DI152" i="1"/>
  <c r="BR152" i="1" s="1" a="1"/>
  <c r="BR152" i="1" s="1"/>
  <c r="BT152" i="1" s="1"/>
  <c r="CL152" i="1" s="1"/>
  <c r="CS25" i="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BS184" i="1" s="1"/>
  <c r="CS85" i="1"/>
  <c r="DW85" i="1" s="1"/>
  <c r="DI170" i="1"/>
  <c r="BR170" i="1" s="1" a="1"/>
  <c r="BR170" i="1" s="1"/>
  <c r="BT170" i="1" s="1"/>
  <c r="CL170" i="1" s="1"/>
  <c r="CS120" i="1"/>
  <c r="CU120" i="1" s="1"/>
  <c r="CS195" i="1"/>
  <c r="CU195" i="1" s="1"/>
  <c r="CS222" i="1"/>
  <c r="ED222" i="1" s="1"/>
  <c r="CS66" i="1"/>
  <c r="ED66" i="1" s="1"/>
  <c r="CS304" i="1"/>
  <c r="DI126" i="1"/>
  <c r="BR126" i="1" s="1" a="1"/>
  <c r="BR126" i="1" s="1"/>
  <c r="BT126" i="1" s="1"/>
  <c r="CL126" i="1" s="1"/>
  <c r="CS200" i="1"/>
  <c r="ED200" i="1" s="1"/>
  <c r="DI248" i="1"/>
  <c r="BR248" i="1" s="1" a="1"/>
  <c r="BR248" i="1" s="1"/>
  <c r="BS248" i="1" s="1"/>
  <c r="CS133" i="1"/>
  <c r="DW133" i="1" s="1"/>
  <c r="DI72" i="1"/>
  <c r="BR72" i="1" s="1" a="1"/>
  <c r="BR72" i="1" s="1"/>
  <c r="DI312" i="1"/>
  <c r="BR312" i="1" s="1" a="1"/>
  <c r="BR312" i="1" s="1"/>
  <c r="BS312" i="1" s="1"/>
  <c r="DI17" i="1"/>
  <c r="BR17" i="1" s="1" a="1"/>
  <c r="BR17" i="1" s="1"/>
  <c r="BS17" i="1" s="1"/>
  <c r="DI277" i="1"/>
  <c r="BR277" i="1" s="1" a="1"/>
  <c r="BR277" i="1" s="1"/>
  <c r="BT277" i="1" s="1"/>
  <c r="CL277" i="1" s="1"/>
  <c r="DI148" i="1"/>
  <c r="BR148" i="1" s="1" a="1"/>
  <c r="BR148" i="1" s="1"/>
  <c r="BS148" i="1" s="1"/>
  <c r="CS217" i="1"/>
  <c r="EG217" i="1" s="1"/>
  <c r="DI97" i="1"/>
  <c r="BR97" i="1" s="1" a="1"/>
  <c r="BR97" i="1" s="1"/>
  <c r="BT97" i="1" s="1"/>
  <c r="CL97" i="1" s="1"/>
  <c r="CS91" i="1"/>
  <c r="CU91" i="1" s="1"/>
  <c r="CS14" i="1"/>
  <c r="ED14" i="1" s="1"/>
  <c r="DI134" i="1"/>
  <c r="BR134" i="1" s="1" a="1"/>
  <c r="BR134" i="1" s="1"/>
  <c r="BS134" i="1" s="1"/>
  <c r="CS242" i="1"/>
  <c r="DW242" i="1" s="1"/>
  <c r="CS324" i="1"/>
  <c r="EG324" i="1" s="1"/>
  <c r="DI121" i="1"/>
  <c r="BR121" i="1" s="1" a="1"/>
  <c r="BR121" i="1" s="1"/>
  <c r="BS121" i="1" s="1"/>
  <c r="DI140" i="1"/>
  <c r="BR140" i="1" s="1" a="1"/>
  <c r="BR140" i="1" s="1"/>
  <c r="BT140" i="1" s="1"/>
  <c r="CL140" i="1" s="1"/>
  <c r="CS77" i="1"/>
  <c r="CU77" i="1" s="1"/>
  <c r="DI143" i="1"/>
  <c r="BR143" i="1" s="1" a="1"/>
  <c r="BR143" i="1" s="1"/>
  <c r="BT143" i="1" s="1"/>
  <c r="CL143" i="1" s="1"/>
  <c r="CS196" i="1"/>
  <c r="ED196" i="1" s="1"/>
  <c r="DI146" i="1"/>
  <c r="BR146" i="1" s="1" a="1"/>
  <c r="BR146" i="1" s="1"/>
  <c r="BS14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BS202" i="1" s="1"/>
  <c r="DI271" i="1"/>
  <c r="BR271" i="1" s="1" a="1"/>
  <c r="BR271" i="1" s="1"/>
  <c r="BT271" i="1" s="1"/>
  <c r="CL271" i="1" s="1"/>
  <c r="CS83" i="1"/>
  <c r="DW83" i="1" s="1"/>
  <c r="CS102" i="1"/>
  <c r="EG102" i="1" s="1"/>
  <c r="DI167" i="1"/>
  <c r="BR167" i="1" s="1" a="1"/>
  <c r="BR167" i="1" s="1"/>
  <c r="BS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BS214" i="1" s="1"/>
  <c r="DI160" i="1"/>
  <c r="BR160" i="1" s="1" a="1"/>
  <c r="BR160" i="1" s="1"/>
  <c r="BS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BT153" i="1" s="1"/>
  <c r="CL153" i="1" s="1"/>
  <c r="DI199" i="1"/>
  <c r="BR199" i="1" s="1" a="1"/>
  <c r="BR199" i="1" s="1"/>
  <c r="BT199" i="1" s="1"/>
  <c r="CL199" i="1" s="1"/>
  <c r="DD270" i="1"/>
  <c r="DD98" i="1"/>
  <c r="DD234" i="1"/>
  <c r="DI22" i="1"/>
  <c r="BR22" i="1" s="1" a="1"/>
  <c r="BR22" i="1" s="1"/>
  <c r="BS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CS243" i="1"/>
  <c r="DI243" i="1"/>
  <c r="BR243" i="1" s="1" a="1"/>
  <c r="BR243" i="1" s="1"/>
  <c r="DI325" i="1"/>
  <c r="BR325" i="1" s="1" a="1"/>
  <c r="BR325" i="1" s="1"/>
  <c r="BT325" i="1" s="1"/>
  <c r="CL325" i="1" s="1"/>
  <c r="CS266" i="1"/>
  <c r="CU266" i="1" s="1"/>
  <c r="DI178" i="1"/>
  <c r="BR178" i="1" s="1" a="1"/>
  <c r="BR178" i="1" s="1"/>
  <c r="CS178" i="1"/>
  <c r="ED68" i="1"/>
  <c r="EG68" i="1"/>
  <c r="CU68" i="1"/>
  <c r="DW68" i="1"/>
  <c r="CS156" i="1"/>
  <c r="DI156" i="1"/>
  <c r="BR156" i="1" s="1" a="1"/>
  <c r="BR156" i="1" s="1"/>
  <c r="BT68" i="1"/>
  <c r="CL68" i="1" s="1"/>
  <c r="BS68" i="1"/>
  <c r="CS309" i="1"/>
  <c r="DI309" i="1"/>
  <c r="BR309" i="1" s="1" a="1"/>
  <c r="BR309" i="1" s="1"/>
  <c r="CS128" i="1"/>
  <c r="DI128" i="1"/>
  <c r="BR128" i="1" s="1" a="1"/>
  <c r="BR128" i="1" s="1"/>
  <c r="DI173" i="1"/>
  <c r="BR173" i="1" s="1" a="1"/>
  <c r="BR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106" i="1"/>
  <c r="DI106" i="1"/>
  <c r="BR106" i="1" s="1" a="1"/>
  <c r="BR106" i="1" s="1"/>
  <c r="CS338" i="1"/>
  <c r="DI338" i="1"/>
  <c r="BR338" i="1" s="1" a="1"/>
  <c r="BR338" i="1" s="1"/>
  <c r="DI82" i="1"/>
  <c r="BR82" i="1" s="1" a="1"/>
  <c r="BR82" i="1" s="1"/>
  <c r="BT82" i="1" s="1"/>
  <c r="CL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I45" i="1"/>
  <c r="BR45" i="1" s="1" a="1"/>
  <c r="BR45" i="1" s="1"/>
  <c r="BS45" i="1" s="1"/>
  <c r="CS137" i="1"/>
  <c r="ED137" i="1" s="1"/>
  <c r="DI59" i="1"/>
  <c r="BR59" i="1" s="1" a="1"/>
  <c r="BR59" i="1" s="1"/>
  <c r="BT59" i="1" s="1"/>
  <c r="CL59" i="1" s="1"/>
  <c r="DD161" i="1"/>
  <c r="CS270" i="1"/>
  <c r="ED270" i="1" s="1"/>
  <c r="DD229" i="1"/>
  <c r="DD239" i="1"/>
  <c r="DD248" i="1"/>
  <c r="DD93" i="1"/>
  <c r="DD81" i="1"/>
  <c r="DD144" i="1"/>
  <c r="DD272" i="1"/>
  <c r="DD188" i="1"/>
  <c r="DD337" i="1"/>
  <c r="DD73" i="1"/>
  <c r="DD190" i="1"/>
  <c r="DD254" i="1"/>
  <c r="DD163" i="1"/>
  <c r="DI15" i="1"/>
  <c r="BR15" i="1" s="1" a="1"/>
  <c r="BR15" i="1" s="1"/>
  <c r="BT15" i="1" s="1"/>
  <c r="CL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CS70" i="1"/>
  <c r="DI70" i="1"/>
  <c r="BR70" i="1" s="1" a="1"/>
  <c r="BR70" i="1" s="1"/>
  <c r="BS28" i="1"/>
  <c r="BT28" i="1"/>
  <c r="CL28" i="1" s="1"/>
  <c r="CU248" i="1"/>
  <c r="EG248" i="1"/>
  <c r="DW248" i="1"/>
  <c r="ED248" i="1"/>
  <c r="DI111" i="1"/>
  <c r="BR111" i="1" s="1" a="1"/>
  <c r="BR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CS116" i="1"/>
  <c r="CS193" i="1"/>
  <c r="DI193" i="1"/>
  <c r="BR193" i="1" s="1" a="1"/>
  <c r="BR193" i="1" s="1"/>
  <c r="CU152" i="1"/>
  <c r="DW152" i="1"/>
  <c r="EG152" i="1"/>
  <c r="ED152" i="1"/>
  <c r="DD151" i="1"/>
  <c r="EG148" i="1"/>
  <c r="ED148" i="1"/>
  <c r="DW148" i="1"/>
  <c r="CU148" i="1"/>
  <c r="CS113" i="1"/>
  <c r="DI113" i="1"/>
  <c r="BR113" i="1" s="1" a="1"/>
  <c r="BR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BS142" i="1"/>
  <c r="BT142" i="1"/>
  <c r="CL142" i="1" s="1"/>
  <c r="CS297" i="1"/>
  <c r="DI297" i="1"/>
  <c r="BR297" i="1" s="1" a="1"/>
  <c r="BR297" i="1" s="1"/>
  <c r="CU130" i="1"/>
  <c r="BT93" i="1"/>
  <c r="CL93" i="1" s="1"/>
  <c r="BS93" i="1"/>
  <c r="CS286" i="1"/>
  <c r="DI286" i="1"/>
  <c r="BR286" i="1" s="1" a="1"/>
  <c r="BR286" i="1" s="1"/>
  <c r="DI42" i="1"/>
  <c r="BR42" i="1" s="1" a="1"/>
  <c r="BR42" i="1" s="1"/>
  <c r="BS42" i="1" s="1"/>
  <c r="BT291" i="1"/>
  <c r="CL291" i="1" s="1"/>
  <c r="BS291" i="1"/>
  <c r="BS254" i="1"/>
  <c r="BT254" i="1"/>
  <c r="CL254" i="1" s="1"/>
  <c r="CS150" i="1"/>
  <c r="DI150" i="1"/>
  <c r="BR150" i="1" s="1" a="1"/>
  <c r="BR150" i="1" s="1"/>
  <c r="CS284" i="1"/>
  <c r="DI284" i="1"/>
  <c r="BR284" i="1" s="1" a="1"/>
  <c r="BR284" i="1" s="1"/>
  <c r="CS276" i="1"/>
  <c r="DI276" i="1"/>
  <c r="BR276" i="1" s="1" a="1"/>
  <c r="BR276" i="1" s="1"/>
  <c r="BS152" i="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CS89"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CS114" i="1"/>
  <c r="CS88" i="1"/>
  <c r="DI88" i="1"/>
  <c r="BR88" i="1" s="1" a="1"/>
  <c r="BR88" i="1" s="1"/>
  <c r="DI275" i="1"/>
  <c r="BR275" i="1" s="1" a="1"/>
  <c r="BR275" i="1" s="1"/>
  <c r="CS275" i="1"/>
  <c r="DD28" i="1"/>
  <c r="CU238" i="1"/>
  <c r="EG238" i="1"/>
  <c r="ED238" i="1"/>
  <c r="DW238" i="1"/>
  <c r="DI79" i="1"/>
  <c r="BR79" i="1" s="1" a="1"/>
  <c r="BR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BS204" i="1"/>
  <c r="BT204" i="1"/>
  <c r="CL204" i="1" s="1"/>
  <c r="CU186" i="1"/>
  <c r="DW186" i="1"/>
  <c r="EG186" i="1"/>
  <c r="ED186" i="1"/>
  <c r="DI81" i="1"/>
  <c r="BR81" i="1" s="1" a="1"/>
  <c r="BR81" i="1" s="1"/>
  <c r="CS81" i="1"/>
  <c r="BS144" i="1"/>
  <c r="BT144" i="1"/>
  <c r="CL144" i="1" s="1"/>
  <c r="EG216" i="1"/>
  <c r="ED216" i="1"/>
  <c r="CU216" i="1"/>
  <c r="DW216" i="1"/>
  <c r="CS76" i="1"/>
  <c r="DI76" i="1"/>
  <c r="BR76" i="1" s="1" a="1"/>
  <c r="BR76" i="1" s="1"/>
  <c r="DI103" i="1"/>
  <c r="BR103" i="1" s="1" a="1"/>
  <c r="BR103" i="1" s="1"/>
  <c r="CS103" i="1"/>
  <c r="CS151" i="1"/>
  <c r="DI151" i="1"/>
  <c r="BR151" i="1" s="1" a="1"/>
  <c r="BR151" i="1" s="1"/>
  <c r="CS73" i="1"/>
  <c r="DI73" i="1"/>
  <c r="BR73" i="1" s="1" a="1"/>
  <c r="BR73" i="1" s="1"/>
  <c r="EG239" i="1"/>
  <c r="ED239" i="1"/>
  <c r="DW239" i="1"/>
  <c r="CU239" i="1"/>
  <c r="EG45" i="1"/>
  <c r="ED45" i="1"/>
  <c r="CU45" i="1"/>
  <c r="DW45" i="1"/>
  <c r="BT62" i="1"/>
  <c r="CL62" i="1" s="1"/>
  <c r="BS62" i="1"/>
  <c r="DD159" i="1"/>
  <c r="CS99" i="1"/>
  <c r="DI99" i="1"/>
  <c r="BR99" i="1" s="1" a="1"/>
  <c r="BR99" i="1" s="1"/>
  <c r="DD217" i="1"/>
  <c r="DW255" i="1"/>
  <c r="CU255" i="1"/>
  <c r="ED255" i="1"/>
  <c r="EG255" i="1"/>
  <c r="EG195" i="1"/>
  <c r="BT341" i="1"/>
  <c r="CL341" i="1" s="1"/>
  <c r="BS341" i="1"/>
  <c r="ED135" i="1"/>
  <c r="CU135" i="1"/>
  <c r="EG135" i="1"/>
  <c r="DI107" i="1"/>
  <c r="BR107" i="1" s="1" a="1"/>
  <c r="BR107" i="1" s="1"/>
  <c r="CS107" i="1"/>
  <c r="CS162" i="1"/>
  <c r="DI162" i="1"/>
  <c r="BR162" i="1" s="1" a="1"/>
  <c r="BR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CS187" i="1"/>
  <c r="BT239" i="1"/>
  <c r="CL239" i="1" s="1"/>
  <c r="BS239" i="1"/>
  <c r="DD235" i="1"/>
  <c r="CS149" i="1"/>
  <c r="DI149" i="1"/>
  <c r="BR149" i="1" s="1" a="1"/>
  <c r="BR149" i="1" s="1"/>
  <c r="DI207" i="1"/>
  <c r="BR207" i="1" s="1" a="1"/>
  <c r="BR207" i="1" s="1"/>
  <c r="CS207" i="1"/>
  <c r="EG94" i="1"/>
  <c r="ED94" i="1"/>
  <c r="CU94" i="1"/>
  <c r="DW94" i="1"/>
  <c r="BT135" i="1"/>
  <c r="CL135" i="1" s="1"/>
  <c r="BS135" i="1"/>
  <c r="BS115" i="1"/>
  <c r="BT115" i="1"/>
  <c r="CL115" i="1" s="1"/>
  <c r="CS61" i="1"/>
  <c r="DI61" i="1"/>
  <c r="BR61" i="1" s="1" a="1"/>
  <c r="BR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ED102" i="1"/>
  <c r="DI180" i="1"/>
  <c r="BR180" i="1" s="1" a="1"/>
  <c r="BR180" i="1" s="1"/>
  <c r="CS180" i="1"/>
  <c r="DI342" i="1"/>
  <c r="BR342" i="1" s="1" a="1"/>
  <c r="BR342" i="1" s="1"/>
  <c r="CS342" i="1"/>
  <c r="DW313" i="1"/>
  <c r="CU313" i="1"/>
  <c r="ED313" i="1"/>
  <c r="EG313" i="1"/>
  <c r="BS91" i="1"/>
  <c r="BT91" i="1"/>
  <c r="CL91" i="1" s="1"/>
  <c r="CS84" i="1"/>
  <c r="DI84" i="1"/>
  <c r="BR84" i="1" s="1" a="1"/>
  <c r="BR84" i="1" s="1"/>
  <c r="DI169" i="1"/>
  <c r="BR169" i="1" s="1" a="1"/>
  <c r="BR169" i="1" s="1"/>
  <c r="CS169" i="1"/>
  <c r="BS85" i="1"/>
  <c r="BT85" i="1"/>
  <c r="CL85" i="1" s="1"/>
  <c r="DI332" i="1"/>
  <c r="BR332" i="1" s="1" a="1"/>
  <c r="BR332" i="1" s="1"/>
  <c r="CS332" i="1"/>
  <c r="DI234" i="1"/>
  <c r="BR234" i="1" s="1" a="1"/>
  <c r="BR234" i="1" s="1"/>
  <c r="CS234" i="1"/>
  <c r="CS159" i="1"/>
  <c r="DI159" i="1"/>
  <c r="BR159" i="1" s="1" a="1"/>
  <c r="BR159" i="1" s="1"/>
  <c r="CS36" i="1"/>
  <c r="DI36" i="1"/>
  <c r="BR36" i="1" s="1" a="1"/>
  <c r="BR36" i="1" s="1"/>
  <c r="EG267" i="1"/>
  <c r="DW267" i="1"/>
  <c r="CS158" i="1"/>
  <c r="DI158" i="1"/>
  <c r="BR158" i="1" s="1" a="1"/>
  <c r="BR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CS119" i="1"/>
  <c r="BS120" i="1"/>
  <c r="BT120" i="1"/>
  <c r="CL120" i="1" s="1"/>
  <c r="BS65" i="1"/>
  <c r="BT65" i="1"/>
  <c r="CL65" i="1" s="1"/>
  <c r="CS155" i="1"/>
  <c r="DI155" i="1"/>
  <c r="BR155" i="1" s="1" a="1"/>
  <c r="BR155" i="1" s="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I164" i="1"/>
  <c r="BR164" i="1" s="1" a="1"/>
  <c r="BR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CS122" i="1"/>
  <c r="CS16" i="1"/>
  <c r="DI16" i="1"/>
  <c r="BR16" i="1" s="1" a="1"/>
  <c r="BR16" i="1" s="1"/>
  <c r="CS175" i="1"/>
  <c r="DI175" i="1"/>
  <c r="BR175" i="1" s="1" a="1"/>
  <c r="BR175" i="1" s="1"/>
  <c r="DW299" i="1"/>
  <c r="ED299" i="1"/>
  <c r="CU299" i="1"/>
  <c r="EG299" i="1"/>
  <c r="CS30" i="1"/>
  <c r="DW30" i="1" s="1"/>
  <c r="ED194" i="1"/>
  <c r="EG194" i="1"/>
  <c r="DW194" i="1"/>
  <c r="CU194" i="1"/>
  <c r="DI67" i="1"/>
  <c r="BR67" i="1" s="1" a="1"/>
  <c r="BR67" i="1" s="1"/>
  <c r="CS67" i="1"/>
  <c r="BS226" i="1"/>
  <c r="BT226" i="1"/>
  <c r="CL226" i="1" s="1"/>
  <c r="DD221" i="1"/>
  <c r="DD204" i="1"/>
  <c r="CS174" i="1"/>
  <c r="DI174" i="1"/>
  <c r="BR174" i="1" s="1" a="1"/>
  <c r="BR174" i="1" s="1"/>
  <c r="BT260" i="1"/>
  <c r="CL260" i="1" s="1"/>
  <c r="BS260" i="1"/>
  <c r="DI123" i="1"/>
  <c r="BR123" i="1" s="1" a="1"/>
  <c r="BR123" i="1" s="1"/>
  <c r="CS123" i="1"/>
  <c r="DW170" i="1"/>
  <c r="ED170" i="1"/>
  <c r="CU170" i="1"/>
  <c r="EG170" i="1"/>
  <c r="CS104" i="1"/>
  <c r="DI104" i="1"/>
  <c r="BR104" i="1" s="1" a="1"/>
  <c r="BR104" i="1" s="1"/>
  <c r="CU253" i="1"/>
  <c r="EG253" i="1"/>
  <c r="ED253" i="1"/>
  <c r="DW253" i="1"/>
  <c r="CS189" i="1"/>
  <c r="DI189" i="1"/>
  <c r="BR189" i="1" s="1" a="1"/>
  <c r="BR189" i="1" s="1"/>
  <c r="BS322" i="1"/>
  <c r="BT322" i="1"/>
  <c r="CL322" i="1" s="1"/>
  <c r="DI172" i="1"/>
  <c r="BR172" i="1" s="1" a="1"/>
  <c r="BR172" i="1" s="1"/>
  <c r="CS172" i="1"/>
  <c r="CS80" i="1"/>
  <c r="DI80" i="1"/>
  <c r="BR80" i="1" s="1" a="1"/>
  <c r="BR80" i="1" s="1"/>
  <c r="BT22" i="1"/>
  <c r="CL22"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I340" i="1"/>
  <c r="BR340" i="1" s="1" a="1"/>
  <c r="BR340" i="1" s="1"/>
  <c r="CS340" i="1"/>
  <c r="DW22" i="1"/>
  <c r="EG22" i="1"/>
  <c r="ED22" i="1"/>
  <c r="CU22" i="1"/>
  <c r="DD94" i="1"/>
  <c r="CS201" i="1"/>
  <c r="DI201" i="1"/>
  <c r="BR201" i="1" s="1" a="1"/>
  <c r="BR201" i="1" s="1"/>
  <c r="DI306" i="1"/>
  <c r="BR306" i="1" s="1" a="1"/>
  <c r="BR306" i="1" s="1"/>
  <c r="CS306" i="1"/>
  <c r="EG222" i="1"/>
  <c r="EG249" i="1"/>
  <c r="ED249" i="1"/>
  <c r="CU249" i="1"/>
  <c r="DW249" i="1"/>
  <c r="DI98" i="1"/>
  <c r="BR98" i="1" s="1" a="1"/>
  <c r="BR98" i="1" s="1"/>
  <c r="CS98" i="1"/>
  <c r="CS168" i="1"/>
  <c r="DI168" i="1"/>
  <c r="BR168" i="1" s="1" a="1"/>
  <c r="BR168" i="1" s="1"/>
  <c r="DI227" i="1"/>
  <c r="BR227" i="1" s="1" a="1"/>
  <c r="BR227" i="1" s="1"/>
  <c r="CS227" i="1"/>
  <c r="BS143" i="1"/>
  <c r="DI176" i="1"/>
  <c r="BR176" i="1" s="1" a="1"/>
  <c r="BR176" i="1" s="1"/>
  <c r="CS176" i="1"/>
  <c r="CS181" i="1"/>
  <c r="DI181" i="1"/>
  <c r="BR181" i="1" s="1" a="1"/>
  <c r="BR181" i="1" s="1"/>
  <c r="EG321" i="1"/>
  <c r="ED321" i="1"/>
  <c r="CU321" i="1"/>
  <c r="DW321" i="1"/>
  <c r="BT74" i="1"/>
  <c r="CL74" i="1" s="1"/>
  <c r="BS74" i="1"/>
  <c r="BS292" i="1"/>
  <c r="BT292" i="1"/>
  <c r="CL292" i="1" s="1"/>
  <c r="BS37" i="1"/>
  <c r="BT37" i="1"/>
  <c r="CL37" i="1" s="1"/>
  <c r="BT167" i="1"/>
  <c r="DI78" i="1"/>
  <c r="BR78" i="1" s="1" a="1"/>
  <c r="BR78" i="1" s="1"/>
  <c r="CS78" i="1"/>
  <c r="DI264" i="1"/>
  <c r="BR264" i="1" s="1" a="1"/>
  <c r="BR264" i="1" s="1"/>
  <c r="CS264" i="1"/>
  <c r="DW140" i="1"/>
  <c r="EG140" i="1"/>
  <c r="ED140" i="1"/>
  <c r="CU140" i="1"/>
  <c r="CU242" i="1"/>
  <c r="EG242" i="1"/>
  <c r="DI203" i="1"/>
  <c r="BR203" i="1" s="1" a="1"/>
  <c r="BR203" i="1" s="1"/>
  <c r="CS203" i="1"/>
  <c r="DW269" i="1"/>
  <c r="CU269" i="1"/>
  <c r="EG269" i="1"/>
  <c r="ED269" i="1"/>
  <c r="DW328" i="1"/>
  <c r="ED328" i="1"/>
  <c r="CU328" i="1"/>
  <c r="CS95" i="1"/>
  <c r="DI95" i="1"/>
  <c r="BR95" i="1" s="1" a="1"/>
  <c r="BR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BT160" i="1"/>
  <c r="CL160" i="1" s="1"/>
  <c r="CS57" i="1"/>
  <c r="DI57" i="1"/>
  <c r="BR57" i="1" s="1" a="1"/>
  <c r="BR57" i="1" s="1"/>
  <c r="DI29" i="1"/>
  <c r="BR29" i="1" s="1" a="1"/>
  <c r="BR29" i="1" s="1"/>
  <c r="BT29" i="1" s="1"/>
  <c r="CS29" i="1"/>
  <c r="EG29" i="1" s="1"/>
  <c r="CS31" i="1"/>
  <c r="EG31" i="1" s="1"/>
  <c r="CS23" i="1"/>
  <c r="DW23" i="1" s="1"/>
  <c r="DI53" i="1"/>
  <c r="BR53" i="1" s="1" a="1"/>
  <c r="BR53" i="1" s="1"/>
  <c r="DI18" i="1"/>
  <c r="BR18" i="1" s="1" a="1"/>
  <c r="BR18" i="1" s="1"/>
  <c r="CS50" i="1"/>
  <c r="EG50" i="1" s="1"/>
  <c r="DI47" i="1"/>
  <c r="BR47" i="1" s="1" a="1"/>
  <c r="BR47" i="1" s="1"/>
  <c r="BT47" i="1" s="1"/>
  <c r="DI55" i="1"/>
  <c r="BR55" i="1" s="1" a="1"/>
  <c r="BR55" i="1" s="1"/>
  <c r="BT55" i="1" s="1"/>
  <c r="CL55" i="1" s="1"/>
  <c r="CS20" i="1"/>
  <c r="ED20" i="1" s="1"/>
  <c r="CS32" i="1"/>
  <c r="ED32" i="1" s="1"/>
  <c r="CS49" i="1"/>
  <c r="CU49" i="1" s="1"/>
  <c r="DI40" i="1"/>
  <c r="BR40" i="1" s="1" a="1"/>
  <c r="BR40" i="1" s="1"/>
  <c r="BS40" i="1" s="1"/>
  <c r="EG55" i="1"/>
  <c r="ED55" i="1"/>
  <c r="CU55" i="1"/>
  <c r="DW55" i="1"/>
  <c r="EG15" i="1"/>
  <c r="ED15" i="1"/>
  <c r="DW15" i="1"/>
  <c r="CU15" i="1"/>
  <c r="CS43" i="1"/>
  <c r="DI43" i="1"/>
  <c r="BR43" i="1" s="1" a="1"/>
  <c r="BR43" i="1" s="1"/>
  <c r="BS32" i="1"/>
  <c r="BT32" i="1"/>
  <c r="CL32" i="1" s="1"/>
  <c r="CU42" i="1"/>
  <c r="EG42" i="1"/>
  <c r="DW42" i="1"/>
  <c r="ED42" i="1"/>
  <c r="BT31" i="1"/>
  <c r="CL31" i="1" s="1"/>
  <c r="BS31" i="1"/>
  <c r="BF15" i="1"/>
  <c r="CW15" i="1" s="1"/>
  <c r="BT26" i="1"/>
  <c r="CL26" i="1" s="1"/>
  <c r="BS26" i="1"/>
  <c r="CS41" i="1"/>
  <c r="DI41" i="1"/>
  <c r="BR41" i="1" s="1" a="1"/>
  <c r="BR41" i="1" s="1"/>
  <c r="DI19" i="1"/>
  <c r="BR19" i="1" s="1" a="1"/>
  <c r="BR19" i="1" s="1"/>
  <c r="CS19" i="1"/>
  <c r="DI38" i="1"/>
  <c r="BR38" i="1" s="1" a="1"/>
  <c r="BR38" i="1" s="1"/>
  <c r="CS38" i="1"/>
  <c r="BT34" i="1"/>
  <c r="CL34" i="1" s="1"/>
  <c r="BS34" i="1"/>
  <c r="CS24" i="1"/>
  <c r="DI24" i="1"/>
  <c r="BR24" i="1" s="1" a="1"/>
  <c r="BR24" i="1" s="1"/>
  <c r="BT14" i="1"/>
  <c r="CL14" i="1" s="1"/>
  <c r="BS14" i="1"/>
  <c r="CU34" i="1"/>
  <c r="DW34" i="1"/>
  <c r="EG34" i="1"/>
  <c r="ED34" i="1"/>
  <c r="BS46" i="1"/>
  <c r="BT46" i="1"/>
  <c r="CL46" i="1" s="1"/>
  <c r="CS51" i="1"/>
  <c r="DI51" i="1"/>
  <c r="BR51" i="1" s="1" a="1"/>
  <c r="BR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I27" i="1"/>
  <c r="BR27" i="1" s="1" a="1"/>
  <c r="BR27" i="1" s="1"/>
  <c r="CS27" i="1"/>
  <c r="EG14" i="1"/>
  <c r="DI56" i="1"/>
  <c r="BR56" i="1" s="1" a="1"/>
  <c r="BR56" i="1" s="1"/>
  <c r="CS56" i="1"/>
  <c r="DI58" i="1"/>
  <c r="BR58" i="1" s="1" a="1"/>
  <c r="BR58" i="1" s="1"/>
  <c r="CS58" i="1"/>
  <c r="ED25" i="1"/>
  <c r="EG25" i="1"/>
  <c r="DW25" i="1"/>
  <c r="CU25" i="1"/>
  <c r="CS35" i="1"/>
  <c r="DI35" i="1"/>
  <c r="BR35" i="1" s="1" a="1"/>
  <c r="BR35" i="1" s="1"/>
  <c r="DI54" i="1"/>
  <c r="BR54" i="1" s="1" a="1"/>
  <c r="BR54" i="1" s="1"/>
  <c r="CS54" i="1"/>
  <c r="BT25" i="1"/>
  <c r="CL25" i="1" s="1"/>
  <c r="BS25" i="1"/>
  <c r="DI21" i="1"/>
  <c r="BR21" i="1" s="1" a="1"/>
  <c r="BR21" i="1" s="1"/>
  <c r="CS21" i="1"/>
  <c r="DI60" i="1"/>
  <c r="BR60" i="1" s="1" a="1"/>
  <c r="BR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O23" i="7"/>
  <c r="F117" i="4" l="1" a="1"/>
  <c r="F117" i="4" s="1"/>
  <c r="E117" i="4" a="1"/>
  <c r="E117" i="4" s="1"/>
  <c r="C118" i="4"/>
  <c r="B119" i="4"/>
  <c r="M118" i="4" a="1"/>
  <c r="M118" i="4" s="1"/>
  <c r="L118" i="4" a="1"/>
  <c r="L118" i="4" s="1"/>
  <c r="K118" i="4" a="1"/>
  <c r="K118" i="4" s="1"/>
  <c r="I119" i="4"/>
  <c r="H120" i="4"/>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CK173" i="1" s="1"/>
  <c r="DK173" i="1" s="1"/>
  <c r="DL173" i="1" s="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O25" i="7"/>
  <c r="O26" i="7" s="1"/>
  <c r="O27" i="7" s="1"/>
  <c r="O28" i="7" s="1"/>
  <c r="O29" i="7" s="1"/>
  <c r="O30" i="7" s="1"/>
  <c r="O31" i="7" s="1"/>
  <c r="O32" i="7" s="1"/>
  <c r="O33" i="7" s="1"/>
  <c r="O34" i="7" s="1"/>
  <c r="O35" i="7" s="1"/>
  <c r="O36" i="7" s="1"/>
  <c r="O37" i="7" s="1"/>
  <c r="I120" i="4" l="1"/>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EN22" i="1" s="1"/>
  <c r="EN21" i="1"/>
  <c r="CK39" i="1"/>
  <c r="DK39" i="1" s="1"/>
  <c r="DL39" i="1" s="1"/>
  <c r="DK34" i="1"/>
  <c r="DL34" i="1" s="1"/>
  <c r="CK179" i="1"/>
  <c r="DK179" i="1" s="1"/>
  <c r="CK101" i="1"/>
  <c r="DK101" i="1" s="1"/>
  <c r="CK261" i="1"/>
  <c r="CK280" i="1"/>
  <c r="DK280" i="1" s="1"/>
  <c r="DZ23" i="1"/>
  <c r="DK18" i="1"/>
  <c r="DL18" i="1" s="1"/>
  <c r="CK295" i="1"/>
  <c r="CK158" i="1"/>
  <c r="DK158" i="1" s="1"/>
  <c r="CK340" i="1"/>
  <c r="CK291" i="1"/>
  <c r="CK247" i="1"/>
  <c r="CK19" i="1"/>
  <c r="DK19" i="1" s="1"/>
  <c r="DL19" i="1" s="1"/>
  <c r="CK30" i="1"/>
  <c r="DK30" i="1" s="1"/>
  <c r="DL30" i="1" s="1"/>
  <c r="CK260" i="1"/>
  <c r="CK127" i="1"/>
  <c r="DK127" i="1" s="1"/>
  <c r="DL127" i="1" s="1"/>
  <c r="CK38" i="1"/>
  <c r="DK38" i="1" s="1"/>
  <c r="DL38" i="1" s="1"/>
  <c r="DK14" i="1"/>
  <c r="DL14" i="1" s="1"/>
  <c r="CK155" i="1"/>
  <c r="CK110" i="1"/>
  <c r="DK110" i="1" s="1"/>
  <c r="CK59" i="1"/>
  <c r="DK59" i="1" s="1"/>
  <c r="CK207" i="1"/>
  <c r="DK207" i="1" s="1"/>
  <c r="CK67" i="1"/>
  <c r="DK67" i="1" s="1"/>
  <c r="CK218" i="1"/>
  <c r="CK160" i="1"/>
  <c r="CK203" i="1"/>
  <c r="CK47" i="1"/>
  <c r="CK129" i="1"/>
  <c r="CK26" i="1"/>
  <c r="CK43" i="1" s="1"/>
  <c r="CK75" i="1"/>
  <c r="DK75" i="1" s="1"/>
  <c r="CK15" i="1"/>
  <c r="DK225" i="1"/>
  <c r="CK41" i="1"/>
  <c r="DK41" i="1" s="1"/>
  <c r="DL41" i="1" s="1"/>
  <c r="CK21" i="1"/>
  <c r="DB15" i="1"/>
  <c r="DD15" i="1" s="1"/>
  <c r="DA17" i="1"/>
  <c r="DT17" i="1"/>
  <c r="BK17" i="1"/>
  <c r="BF19" i="1"/>
  <c r="CW19" i="1" s="1"/>
  <c r="BF18" i="1"/>
  <c r="CW18" i="1" s="1"/>
  <c r="CK35" i="1"/>
  <c r="DK35" i="1" s="1"/>
  <c r="DL35" i="1" s="1"/>
  <c r="CB15" i="1"/>
  <c r="CD15" i="1" s="1"/>
  <c r="CI15" i="1" s="1"/>
  <c r="CK17" i="1"/>
  <c r="CK331" i="1" s="1"/>
  <c r="DK331" i="1" s="1"/>
  <c r="DK13" i="1"/>
  <c r="CU7" i="1"/>
  <c r="CD13" i="1"/>
  <c r="CF13" i="1"/>
  <c r="C120" i="4" l="1"/>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EN24" i="1" s="1"/>
  <c r="EN23" i="1"/>
  <c r="CK31" i="1"/>
  <c r="DK31" i="1" s="1"/>
  <c r="DL31" i="1" s="1"/>
  <c r="CK321" i="1"/>
  <c r="DK321" i="1" s="1"/>
  <c r="DL101" i="1"/>
  <c r="DK261" i="1"/>
  <c r="CK262" i="1"/>
  <c r="DK262" i="1" s="1"/>
  <c r="CK28" i="1"/>
  <c r="DK28" i="1" s="1"/>
  <c r="DL28" i="1" s="1"/>
  <c r="CK256" i="1"/>
  <c r="DK256" i="1" s="1"/>
  <c r="DL179" i="1"/>
  <c r="CK42" i="1"/>
  <c r="DK42" i="1" s="1"/>
  <c r="DL42" i="1" s="1"/>
  <c r="CK152" i="1"/>
  <c r="DK152" i="1" s="1"/>
  <c r="DL152" i="1" s="1"/>
  <c r="DL331" i="1"/>
  <c r="CK297" i="1"/>
  <c r="DK297" i="1" s="1"/>
  <c r="CK153" i="1"/>
  <c r="DK153" i="1" s="1"/>
  <c r="CK338" i="1"/>
  <c r="CK106" i="1"/>
  <c r="DK106" i="1" s="1"/>
  <c r="CK170" i="1"/>
  <c r="DK170" i="1" s="1"/>
  <c r="DL170" i="1" s="1"/>
  <c r="CK63" i="1"/>
  <c r="DK63"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DK26" i="1"/>
  <c r="DL26" i="1" s="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CK103" i="1"/>
  <c r="DK103" i="1" s="1"/>
  <c r="DL103" i="1" s="1"/>
  <c r="DK17" i="1"/>
  <c r="DL17" i="1" s="1"/>
  <c r="CK123" i="1"/>
  <c r="DK123" i="1" s="1"/>
  <c r="CK165" i="1"/>
  <c r="DK203" i="1"/>
  <c r="CK204" i="1"/>
  <c r="DK204" i="1" s="1"/>
  <c r="DK160" i="1"/>
  <c r="CK193" i="1"/>
  <c r="CK79" i="1"/>
  <c r="DK79" i="1" s="1"/>
  <c r="CK61" i="1"/>
  <c r="CK111" i="1"/>
  <c r="DK111" i="1" s="1"/>
  <c r="CK68" i="1"/>
  <c r="CK137" i="1"/>
  <c r="DK137" i="1" s="1"/>
  <c r="CK76" i="1"/>
  <c r="CK220" i="1"/>
  <c r="DK220" i="1" s="1"/>
  <c r="CK115" i="1"/>
  <c r="CK116" i="1" s="1"/>
  <c r="DK116" i="1" s="1"/>
  <c r="CK112" i="1"/>
  <c r="CK257" i="1" s="1"/>
  <c r="CK109" i="1"/>
  <c r="DK109" i="1" s="1"/>
  <c r="CK163" i="1"/>
  <c r="DK163" i="1" s="1"/>
  <c r="CK135" i="1"/>
  <c r="CK83" i="1"/>
  <c r="DK83" i="1" s="1"/>
  <c r="CK198" i="1"/>
  <c r="DK198" i="1" s="1"/>
  <c r="CK53" i="1"/>
  <c r="DK53" i="1" s="1"/>
  <c r="DL53" i="1" s="1"/>
  <c r="CK175" i="1"/>
  <c r="DK175" i="1" s="1"/>
  <c r="DL75" i="1"/>
  <c r="CK224" i="1"/>
  <c r="DK224" i="1" s="1"/>
  <c r="DL110" i="1"/>
  <c r="CK16" i="1"/>
  <c r="CK99" i="1" s="1"/>
  <c r="DK99" i="1" s="1"/>
  <c r="DK15" i="1"/>
  <c r="DL15" i="1" s="1"/>
  <c r="CK128" i="1"/>
  <c r="DK128" i="1" s="1"/>
  <c r="DK218" i="1"/>
  <c r="DK155" i="1"/>
  <c r="CK156" i="1"/>
  <c r="CK229" i="1"/>
  <c r="CK235" i="1"/>
  <c r="DK235" i="1" s="1"/>
  <c r="DK47" i="1"/>
  <c r="DL47" i="1" s="1"/>
  <c r="CK48" i="1"/>
  <c r="DK48" i="1" s="1"/>
  <c r="DL67" i="1"/>
  <c r="CK24" i="1"/>
  <c r="DK24" i="1" s="1"/>
  <c r="DL24" i="1" s="1"/>
  <c r="CK145" i="1"/>
  <c r="DK129" i="1"/>
  <c r="CK60" i="1"/>
  <c r="DK60" i="1" s="1"/>
  <c r="DL60" i="1" s="1"/>
  <c r="CK154" i="1"/>
  <c r="DK154" i="1" s="1"/>
  <c r="DL59" i="1"/>
  <c r="DL207" i="1"/>
  <c r="DL225" i="1"/>
  <c r="DN225" i="1"/>
  <c r="DO225" i="1" s="1"/>
  <c r="CK178" i="1"/>
  <c r="DK43" i="1"/>
  <c r="DL43" i="1" s="1"/>
  <c r="CK44" i="1"/>
  <c r="DK44" i="1" s="1"/>
  <c r="DA19" i="1"/>
  <c r="DT19" i="1"/>
  <c r="BK19" i="1"/>
  <c r="DB17" i="1"/>
  <c r="DD17" i="1" s="1"/>
  <c r="DK21" i="1"/>
  <c r="DL21" i="1" s="1"/>
  <c r="CK23" i="1"/>
  <c r="BF20" i="1"/>
  <c r="CW20" i="1" s="1"/>
  <c r="CK54" i="1"/>
  <c r="DK54" i="1" s="1"/>
  <c r="DL54" i="1" s="1"/>
  <c r="BF21" i="1"/>
  <c r="CW21" i="1" s="1"/>
  <c r="DA18" i="1"/>
  <c r="DT18" i="1"/>
  <c r="BK18" i="1"/>
  <c r="CB29" i="1"/>
  <c r="CB105" i="1" s="1"/>
  <c r="CF105" i="1" s="1"/>
  <c r="DZ25" i="1"/>
  <c r="EN25" i="1" s="1"/>
  <c r="BT7" i="1"/>
  <c r="M121" i="4" l="1"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K141" i="1"/>
  <c r="DK141" i="1" s="1"/>
  <c r="DL141" i="1" s="1"/>
  <c r="CB147" i="1"/>
  <c r="CF147" i="1" s="1"/>
  <c r="CB52" i="1"/>
  <c r="DK338" i="1"/>
  <c r="CK339" i="1"/>
  <c r="DK339" i="1" s="1"/>
  <c r="DL262" i="1"/>
  <c r="DL261" i="1"/>
  <c r="DL106"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CK96" i="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153" i="1"/>
  <c r="DL220" i="1"/>
  <c r="DN220" i="1"/>
  <c r="DO220" i="1" s="1"/>
  <c r="CK131" i="1"/>
  <c r="DK131" i="1" s="1"/>
  <c r="DL48" i="1"/>
  <c r="DK107" i="1"/>
  <c r="CK108" i="1"/>
  <c r="DK108" i="1" s="1"/>
  <c r="DL160" i="1"/>
  <c r="DQ225" i="1"/>
  <c r="DR225" i="1" s="1" a="1"/>
  <c r="DR225" i="1" s="1"/>
  <c r="EB225" i="1" s="1"/>
  <c r="EE225" i="1"/>
  <c r="DK76" i="1"/>
  <c r="CK77" i="1"/>
  <c r="DK77" i="1" s="1"/>
  <c r="DK96" i="1"/>
  <c r="CK97" i="1"/>
  <c r="DL198" i="1"/>
  <c r="DL129" i="1"/>
  <c r="DL236" i="1"/>
  <c r="DL137" i="1"/>
  <c r="CK241" i="1"/>
  <c r="DK68" i="1"/>
  <c r="CK69" i="1"/>
  <c r="DK69" i="1" s="1"/>
  <c r="DL111" i="1"/>
  <c r="DL123" i="1"/>
  <c r="DL235" i="1"/>
  <c r="DK156" i="1"/>
  <c r="CK159" i="1"/>
  <c r="DK159" i="1" s="1"/>
  <c r="DL224" i="1"/>
  <c r="DL83" i="1"/>
  <c r="DK138" i="1"/>
  <c r="CK139" i="1"/>
  <c r="DK84" i="1"/>
  <c r="CK85" i="1"/>
  <c r="DK145" i="1"/>
  <c r="CK146" i="1"/>
  <c r="DK146" i="1" s="1"/>
  <c r="DL234" i="1"/>
  <c r="DL155" i="1"/>
  <c r="DL223" i="1"/>
  <c r="DK135" i="1"/>
  <c r="CK136" i="1"/>
  <c r="DK136" i="1" s="1"/>
  <c r="DK61" i="1"/>
  <c r="CK62" i="1"/>
  <c r="DK62" i="1" s="1"/>
  <c r="CK150" i="1"/>
  <c r="DL228" i="1"/>
  <c r="DL218" i="1"/>
  <c r="DL109" i="1"/>
  <c r="DL204" i="1"/>
  <c r="CK211" i="1"/>
  <c r="DK211" i="1" s="1"/>
  <c r="DL128" i="1"/>
  <c r="DL175" i="1"/>
  <c r="DL99" i="1"/>
  <c r="DL79" i="1"/>
  <c r="DL203" i="1"/>
  <c r="DL163" i="1"/>
  <c r="CK82" i="1"/>
  <c r="DK82" i="1" s="1"/>
  <c r="DL80" i="1"/>
  <c r="DL44" i="1"/>
  <c r="DL124" i="1"/>
  <c r="DL172" i="1"/>
  <c r="DK165" i="1"/>
  <c r="CK166" i="1"/>
  <c r="DB19" i="1"/>
  <c r="DD19" i="1" s="1"/>
  <c r="DB18" i="1"/>
  <c r="DD18" i="1" s="1"/>
  <c r="DA21" i="1"/>
  <c r="DB21" i="1" s="1"/>
  <c r="DT21" i="1"/>
  <c r="BK21" i="1"/>
  <c r="DB20" i="1"/>
  <c r="DT20" i="1"/>
  <c r="DA20" i="1"/>
  <c r="BK20" i="1"/>
  <c r="BF23" i="1"/>
  <c r="CW23" i="1" s="1"/>
  <c r="BF24" i="1"/>
  <c r="CW24" i="1" s="1"/>
  <c r="CF29" i="1"/>
  <c r="CD29" i="1"/>
  <c r="DZ26" i="1"/>
  <c r="EN26" i="1" s="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122" i="4" l="1"/>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14" i="1"/>
  <c r="CK162" i="1"/>
  <c r="DK162" i="1" s="1"/>
  <c r="DL162" i="1" s="1"/>
  <c r="CK191" i="1"/>
  <c r="DK191" i="1" s="1"/>
  <c r="DL191" i="1" s="1"/>
  <c r="CK232" i="1"/>
  <c r="DK232" i="1" s="1"/>
  <c r="DL232" i="1" s="1"/>
  <c r="CK219" i="1"/>
  <c r="DK219" i="1" s="1"/>
  <c r="DL219" i="1" s="1"/>
  <c r="CK317" i="1"/>
  <c r="CB167" i="1"/>
  <c r="CD167" i="1" s="1"/>
  <c r="CI167" i="1" s="1"/>
  <c r="CF52" i="1"/>
  <c r="CL52" i="1" s="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Q220" i="1"/>
  <c r="DR220" i="1" s="1" a="1"/>
  <c r="DR220" i="1" s="1"/>
  <c r="EB220" i="1" s="1"/>
  <c r="EE220"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I124" i="4" l="1"/>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EN28" i="1" s="1"/>
  <c r="EN27"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EN29" i="1" s="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B125" i="4" l="1"/>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EN30" i="1" s="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M125" i="4" l="1"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7" i="1"/>
  <c r="S143" i="1"/>
  <c r="S132" i="1"/>
  <c r="S139" i="1"/>
  <c r="S134" i="1"/>
  <c r="DL184" i="1"/>
  <c r="DF29" i="1"/>
  <c r="DA29" i="1"/>
  <c r="BK29" i="1"/>
  <c r="DT29" i="1"/>
  <c r="BF30" i="1"/>
  <c r="CW30" i="1" s="1"/>
  <c r="DB29" i="1"/>
  <c r="DB27" i="1"/>
  <c r="DD27" i="1" s="1"/>
  <c r="S15" i="1"/>
  <c r="S14" i="1"/>
  <c r="S16" i="1"/>
  <c r="R23" i="15"/>
  <c r="S36" i="1"/>
  <c r="S33" i="1"/>
  <c r="S29" i="1"/>
  <c r="S30" i="1"/>
  <c r="S31" i="1"/>
  <c r="S34" i="1"/>
  <c r="S37" i="1"/>
  <c r="S35" i="1"/>
  <c r="S32" i="1"/>
  <c r="S26" i="1"/>
  <c r="S25" i="1"/>
  <c r="S27" i="1"/>
  <c r="S28" i="1"/>
  <c r="S19" i="1"/>
  <c r="S21" i="1"/>
  <c r="S17" i="1"/>
  <c r="S24" i="1"/>
  <c r="S18" i="1"/>
  <c r="S20" i="1"/>
  <c r="S22" i="1"/>
  <c r="S23" i="1"/>
  <c r="DZ31" i="1"/>
  <c r="EN31" i="1" s="1"/>
  <c r="R28" i="15"/>
  <c r="R27" i="15"/>
  <c r="S27" i="15" s="1"/>
  <c r="R13" i="15"/>
  <c r="R17" i="15"/>
  <c r="R21" i="15"/>
  <c r="R24" i="15"/>
  <c r="R14" i="15"/>
  <c r="R18" i="15"/>
  <c r="S18" i="15" s="1"/>
  <c r="R22" i="15"/>
  <c r="R16" i="15"/>
  <c r="R29" i="15"/>
  <c r="R12" i="15"/>
  <c r="L20" i="5" s="1"/>
  <c r="R30" i="15"/>
  <c r="R25" i="15"/>
  <c r="R20" i="15"/>
  <c r="L30" i="5" s="1"/>
  <c r="R26" i="15"/>
  <c r="R15" i="15"/>
  <c r="S148" i="1" s="1"/>
  <c r="S11" i="15"/>
  <c r="S10" i="15"/>
  <c r="S13" i="1"/>
  <c r="S26" i="15"/>
  <c r="L23" i="5"/>
  <c r="L17" i="5"/>
  <c r="L22" i="5"/>
  <c r="L26" i="5"/>
  <c r="S8" i="15"/>
  <c r="S9" i="15"/>
  <c r="S19" i="15"/>
  <c r="P9" i="15"/>
  <c r="C126" i="4" l="1"/>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P30" i="5"/>
  <c r="M30" i="5"/>
  <c r="U30" i="5" s="1"/>
  <c r="S141" i="1"/>
  <c r="S144" i="1"/>
  <c r="S130" i="1"/>
  <c r="S135" i="1"/>
  <c r="S14" i="15"/>
  <c r="S109" i="1"/>
  <c r="S111" i="1"/>
  <c r="S114" i="1"/>
  <c r="S113" i="1"/>
  <c r="S119" i="1"/>
  <c r="S115" i="1"/>
  <c r="S116" i="1"/>
  <c r="S117" i="1"/>
  <c r="S123" i="1"/>
  <c r="S122" i="1"/>
  <c r="S120" i="1"/>
  <c r="S124" i="1"/>
  <c r="S125" i="1"/>
  <c r="S121" i="1"/>
  <c r="S110" i="1"/>
  <c r="S126" i="1"/>
  <c r="S118" i="1"/>
  <c r="S112" i="1"/>
  <c r="S127" i="1"/>
  <c r="S92" i="1"/>
  <c r="S78" i="1"/>
  <c r="S79" i="1"/>
  <c r="S80" i="1"/>
  <c r="S91" i="1"/>
  <c r="S81" i="1"/>
  <c r="S105" i="1"/>
  <c r="S94" i="1"/>
  <c r="S75" i="1"/>
  <c r="S83" i="1"/>
  <c r="S82" i="1"/>
  <c r="S85" i="1"/>
  <c r="S93" i="1"/>
  <c r="S96" i="1"/>
  <c r="S108" i="1"/>
  <c r="S87" i="1"/>
  <c r="S76" i="1"/>
  <c r="S84" i="1"/>
  <c r="S101" i="1"/>
  <c r="S95" i="1"/>
  <c r="S71" i="1"/>
  <c r="S107" i="1"/>
  <c r="S99" i="1"/>
  <c r="S89" i="1"/>
  <c r="S86" i="1"/>
  <c r="S88" i="1"/>
  <c r="S100" i="1"/>
  <c r="S72" i="1"/>
  <c r="S74" i="1"/>
  <c r="S98" i="1"/>
  <c r="S102" i="1"/>
  <c r="S103" i="1"/>
  <c r="S104" i="1"/>
  <c r="S106" i="1"/>
  <c r="S97" i="1"/>
  <c r="S73" i="1"/>
  <c r="S90" i="1"/>
  <c r="S77" i="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S155" i="1"/>
  <c r="S152" i="1"/>
  <c r="S153" i="1"/>
  <c r="S154" i="1"/>
  <c r="S156" i="1"/>
  <c r="S151" i="1"/>
  <c r="S332" i="1"/>
  <c r="S337" i="1"/>
  <c r="S339" i="1"/>
  <c r="S334" i="1"/>
  <c r="S335" i="1"/>
  <c r="S336" i="1"/>
  <c r="S333" i="1"/>
  <c r="S338" i="1"/>
  <c r="S128" i="1"/>
  <c r="S305" i="1"/>
  <c r="S311" i="1"/>
  <c r="S302" i="1"/>
  <c r="S306" i="1"/>
  <c r="S310" i="1"/>
  <c r="S290" i="1"/>
  <c r="S298" i="1"/>
  <c r="S294" i="1"/>
  <c r="S293" i="1"/>
  <c r="S297" i="1"/>
  <c r="S291" i="1"/>
  <c r="S307" i="1"/>
  <c r="S296" i="1"/>
  <c r="S292" i="1"/>
  <c r="S300" i="1"/>
  <c r="S308" i="1"/>
  <c r="S299" i="1"/>
  <c r="S304" i="1"/>
  <c r="S295" i="1"/>
  <c r="S301" i="1"/>
  <c r="S309" i="1"/>
  <c r="S303" i="1"/>
  <c r="S145" i="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S147" i="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S64" i="1"/>
  <c r="S63" i="1"/>
  <c r="S68" i="1"/>
  <c r="S67" i="1"/>
  <c r="S69" i="1"/>
  <c r="S66" i="1"/>
  <c r="S70" i="1"/>
  <c r="S65" i="1"/>
  <c r="S142" i="1"/>
  <c r="S16" i="15"/>
  <c r="S157" i="1"/>
  <c r="S165" i="1"/>
  <c r="S174" i="1"/>
  <c r="S166" i="1"/>
  <c r="S161" i="1"/>
  <c r="S171" i="1"/>
  <c r="S169" i="1"/>
  <c r="S162" i="1"/>
  <c r="S170" i="1"/>
  <c r="S159" i="1"/>
  <c r="S172" i="1"/>
  <c r="S158" i="1"/>
  <c r="S164" i="1"/>
  <c r="S163" i="1"/>
  <c r="S160" i="1"/>
  <c r="S168" i="1"/>
  <c r="S167" i="1"/>
  <c r="S173" i="1"/>
  <c r="S23" i="15"/>
  <c r="S250" i="1"/>
  <c r="S252" i="1"/>
  <c r="S251" i="1"/>
  <c r="S246" i="1"/>
  <c r="S247" i="1"/>
  <c r="S249" i="1"/>
  <c r="S248" i="1"/>
  <c r="S245" i="1"/>
  <c r="S244" i="1"/>
  <c r="S140" i="1"/>
  <c r="S149" i="1"/>
  <c r="L28" i="5"/>
  <c r="M28" i="5" s="1"/>
  <c r="S229" i="1"/>
  <c r="S232" i="1"/>
  <c r="S231" i="1"/>
  <c r="S242" i="1"/>
  <c r="S228" i="1"/>
  <c r="S239" i="1"/>
  <c r="S226" i="1"/>
  <c r="S234" i="1"/>
  <c r="S236" i="1"/>
  <c r="S238" i="1"/>
  <c r="S235" i="1"/>
  <c r="S233" i="1"/>
  <c r="S241" i="1"/>
  <c r="S227" i="1"/>
  <c r="S240" i="1"/>
  <c r="S237" i="1"/>
  <c r="S230" i="1"/>
  <c r="S243" i="1"/>
  <c r="S138" i="1"/>
  <c r="S129" i="1"/>
  <c r="L11" i="5"/>
  <c r="M11" i="5" s="1"/>
  <c r="S182" i="1"/>
  <c r="S180" i="1"/>
  <c r="S181" i="1"/>
  <c r="S183" i="1"/>
  <c r="S136" i="1"/>
  <c r="S146" i="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W147" i="1"/>
  <c r="S29" i="15"/>
  <c r="W133" i="1"/>
  <c r="W36" i="1"/>
  <c r="W142" i="1"/>
  <c r="W137" i="1"/>
  <c r="W140" i="1"/>
  <c r="W149" i="1"/>
  <c r="W138" i="1"/>
  <c r="W28" i="1"/>
  <c r="W136"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S46" i="1"/>
  <c r="S47" i="1"/>
  <c r="W27" i="1"/>
  <c r="W25" i="1"/>
  <c r="W26" i="1"/>
  <c r="W32" i="1"/>
  <c r="W35" i="1"/>
  <c r="W34" i="1"/>
  <c r="S44" i="1"/>
  <c r="S39" i="1"/>
  <c r="S43" i="1"/>
  <c r="S45" i="1"/>
  <c r="S41" i="1"/>
  <c r="S40" i="1"/>
  <c r="S38" i="1"/>
  <c r="S42" i="1"/>
  <c r="W23" i="1"/>
  <c r="X23" i="1" s="1"/>
  <c r="W31" i="1"/>
  <c r="W30" i="1"/>
  <c r="W20" i="1"/>
  <c r="X20" i="1" s="1"/>
  <c r="EA20" i="1" s="1"/>
  <c r="W29" i="1"/>
  <c r="W18" i="1"/>
  <c r="X18" i="1" s="1"/>
  <c r="W33" i="1"/>
  <c r="W24" i="1"/>
  <c r="X24" i="1" s="1"/>
  <c r="S50" i="1"/>
  <c r="S52" i="1"/>
  <c r="S51" i="1"/>
  <c r="S49" i="1"/>
  <c r="W17" i="1"/>
  <c r="X17" i="1" s="1"/>
  <c r="W21" i="1"/>
  <c r="X21" i="1" s="1"/>
  <c r="W19" i="1"/>
  <c r="X19" i="1" s="1"/>
  <c r="W14" i="1"/>
  <c r="CY14" i="1"/>
  <c r="S13" i="15"/>
  <c r="W15" i="1"/>
  <c r="S62" i="1"/>
  <c r="S60" i="1"/>
  <c r="S61" i="1"/>
  <c r="S56" i="1"/>
  <c r="S54" i="1"/>
  <c r="S57" i="1"/>
  <c r="S55" i="1"/>
  <c r="S53" i="1"/>
  <c r="DZ32" i="1"/>
  <c r="EN32" i="1" s="1"/>
  <c r="S58" i="1"/>
  <c r="S59" i="1"/>
  <c r="W13" i="1"/>
  <c r="DN13" i="1" s="1"/>
  <c r="M20" i="5"/>
  <c r="M17" i="5"/>
  <c r="M23" i="5"/>
  <c r="M26" i="5"/>
  <c r="M22" i="5"/>
  <c r="P10" i="15"/>
  <c r="M127" i="4" l="1"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37" i="7"/>
  <c r="P52" i="7"/>
  <c r="N53" i="7"/>
  <c r="O52" i="7"/>
  <c r="P51" i="7"/>
  <c r="P49" i="7"/>
  <c r="P48" i="7"/>
  <c r="P47" i="7"/>
  <c r="P46" i="7"/>
  <c r="P45" i="7"/>
  <c r="P44" i="7"/>
  <c r="P43" i="7"/>
  <c r="P42" i="7"/>
  <c r="P41" i="7"/>
  <c r="P40" i="7"/>
  <c r="P39" i="7"/>
  <c r="P50" i="7"/>
  <c r="P38"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EN33" i="1" s="1"/>
  <c r="Y17" i="1"/>
  <c r="EJ17" i="1" s="1"/>
  <c r="EA17" i="1"/>
  <c r="Y23" i="1"/>
  <c r="EJ23" i="1" s="1"/>
  <c r="EA23" i="1"/>
  <c r="X13" i="1"/>
  <c r="EA13" i="1" s="1"/>
  <c r="DV13" i="1"/>
  <c r="DX13" i="1" s="1"/>
  <c r="EF13" i="1" s="1"/>
  <c r="P11" i="15"/>
  <c r="X36" i="1" s="1"/>
  <c r="C128" i="4" l="1"/>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DQ140" i="1"/>
  <c r="EE140" i="1"/>
  <c r="DQ149" i="1"/>
  <c r="DR149" i="1" s="1" a="1"/>
  <c r="DR149" i="1" s="1"/>
  <c r="EB149" i="1" s="1"/>
  <c r="EE149" i="1"/>
  <c r="DQ16" i="1"/>
  <c r="DR16" i="1" s="1" a="1"/>
  <c r="DR16" i="1" s="1"/>
  <c r="EB16" i="1" s="1"/>
  <c r="EE16" i="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DV42" i="1"/>
  <c r="DN42" i="1"/>
  <c r="DO42" i="1" s="1"/>
  <c r="DV49" i="1"/>
  <c r="DN49" i="1"/>
  <c r="DO49" i="1" s="1"/>
  <c r="DQ27" i="1"/>
  <c r="DR27" i="1" s="1" a="1"/>
  <c r="DR27" i="1" s="1"/>
  <c r="EB27" i="1" s="1"/>
  <c r="EE27" i="1"/>
  <c r="DQ26" i="1"/>
  <c r="DR26" i="1" s="1" a="1"/>
  <c r="DR26" i="1" s="1"/>
  <c r="EB26" i="1" s="1"/>
  <c r="EE26" i="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DV38" i="1"/>
  <c r="DN38" i="1"/>
  <c r="DO38" i="1" s="1"/>
  <c r="DV47" i="1"/>
  <c r="DN47" i="1"/>
  <c r="DO47" i="1" s="1"/>
  <c r="EE23" i="1"/>
  <c r="DQ23" i="1"/>
  <c r="DR23" i="1" s="1" a="1"/>
  <c r="DR23" i="1" s="1"/>
  <c r="EB23" i="1" s="1"/>
  <c r="DQ21" i="1"/>
  <c r="DR21" i="1" s="1" a="1"/>
  <c r="DR21" i="1" s="1"/>
  <c r="EB21" i="1" s="1"/>
  <c r="EE21" i="1"/>
  <c r="EE24" i="1"/>
  <c r="DQ24" i="1"/>
  <c r="DR24" i="1" s="1" a="1"/>
  <c r="DR24" i="1" s="1"/>
  <c r="EB24" i="1" s="1"/>
  <c r="DQ31" i="1"/>
  <c r="DR31" i="1" s="1" a="1"/>
  <c r="DR31" i="1" s="1"/>
  <c r="EB31" i="1" s="1"/>
  <c r="EE31" i="1"/>
  <c r="DQ34" i="1"/>
  <c r="EE34" i="1"/>
  <c r="DQ14" i="1"/>
  <c r="DR14" i="1" s="1" a="1"/>
  <c r="DR14" i="1" s="1"/>
  <c r="EB14" i="1" s="1"/>
  <c r="EE14" i="1"/>
  <c r="DV39" i="1"/>
  <c r="DN39" i="1"/>
  <c r="DO39" i="1" s="1"/>
  <c r="DQ15" i="1"/>
  <c r="DR15" i="1" s="1" a="1"/>
  <c r="DR15" i="1" s="1"/>
  <c r="EB15" i="1" s="1"/>
  <c r="EE15" i="1"/>
  <c r="DV51" i="1"/>
  <c r="DN51" i="1"/>
  <c r="DO51" i="1" s="1"/>
  <c r="DQ20" i="1"/>
  <c r="DR20" i="1" s="1" a="1"/>
  <c r="DR20" i="1" s="1"/>
  <c r="EB20" i="1" s="1"/>
  <c r="EE20" i="1"/>
  <c r="DV53" i="1"/>
  <c r="DN53" i="1"/>
  <c r="DO53" i="1" s="1"/>
  <c r="DZ34" i="1"/>
  <c r="EN34" i="1" s="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I130" i="4" l="1"/>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DQ56" i="1"/>
  <c r="EE56" i="1"/>
  <c r="Y31" i="1"/>
  <c r="EJ31" i="1" s="1"/>
  <c r="EA31" i="1"/>
  <c r="Y30" i="1"/>
  <c r="EJ30" i="1" s="1"/>
  <c r="EA30" i="1"/>
  <c r="Y35" i="1"/>
  <c r="EJ35" i="1" s="1"/>
  <c r="EA35" i="1"/>
  <c r="Y32" i="1"/>
  <c r="EJ32" i="1" s="1"/>
  <c r="EA32" i="1"/>
  <c r="DQ53" i="1"/>
  <c r="EE53" i="1"/>
  <c r="DQ55" i="1"/>
  <c r="EE55" i="1"/>
  <c r="DQ58" i="1"/>
  <c r="EE58" i="1"/>
  <c r="EL27" i="1"/>
  <c r="X41" i="1"/>
  <c r="X42" i="1"/>
  <c r="X38" i="1"/>
  <c r="X39" i="1"/>
  <c r="X43" i="1"/>
  <c r="X40" i="1"/>
  <c r="P13" i="15"/>
  <c r="B131" i="4" l="1"/>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EN36" i="1" s="1"/>
  <c r="EN35" i="1"/>
  <c r="DR34" i="1" a="1"/>
  <c r="DR34" i="1" s="1"/>
  <c r="EB34" i="1" s="1"/>
  <c r="CW34" i="1"/>
  <c r="EP23" i="1"/>
  <c r="EB178" i="1"/>
  <c r="DX178" i="1"/>
  <c r="EB160" i="1"/>
  <c r="DX160" i="1"/>
  <c r="EB174" i="1"/>
  <c r="DX174" i="1"/>
  <c r="EB175" i="1"/>
  <c r="DX175" i="1"/>
  <c r="EP18" i="1"/>
  <c r="EP14" i="1"/>
  <c r="EP25" i="1"/>
  <c r="X72" i="1"/>
  <c r="X71" i="1"/>
  <c r="EA45" i="1"/>
  <c r="Y45" i="1"/>
  <c r="EJ45" i="1" s="1"/>
  <c r="DZ37" i="1"/>
  <c r="EN37" i="1" s="1"/>
  <c r="EA48" i="1"/>
  <c r="Y48" i="1"/>
  <c r="EJ48" i="1" s="1"/>
  <c r="X63" i="1"/>
  <c r="X67" i="1"/>
  <c r="X73"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101" i="1" s="1"/>
  <c r="L131" i="4" l="1"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EF36" i="1"/>
  <c r="EL36" i="1" s="1"/>
  <c r="EP36" i="1" s="1"/>
  <c r="DR35" i="1" a="1"/>
  <c r="DR35" i="1" s="1"/>
  <c r="EB35" i="1" s="1"/>
  <c r="CW35" i="1"/>
  <c r="X87" i="1"/>
  <c r="Y87" i="1" s="1"/>
  <c r="EJ87" i="1" s="1"/>
  <c r="X102" i="1"/>
  <c r="EA102" i="1" s="1"/>
  <c r="EA101" i="1"/>
  <c r="Y101" i="1"/>
  <c r="EJ101" i="1" s="1"/>
  <c r="X86" i="1"/>
  <c r="Y86" i="1" s="1"/>
  <c r="EJ86" i="1" s="1"/>
  <c r="X122" i="1"/>
  <c r="X125" i="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s="1"/>
  <c r="M132" i="4" l="1"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EN39" i="1" s="1"/>
  <c r="EN38" i="1"/>
  <c r="X118" i="1"/>
  <c r="EA87" i="1"/>
  <c r="X121" i="1"/>
  <c r="EA121" i="1" s="1"/>
  <c r="Y102" i="1"/>
  <c r="EJ102" i="1" s="1"/>
  <c r="EA86" i="1"/>
  <c r="X126" i="1"/>
  <c r="Y126" i="1" s="1"/>
  <c r="EJ126" i="1" s="1"/>
  <c r="Y116" i="1"/>
  <c r="EJ116" i="1" s="1"/>
  <c r="EA116" i="1"/>
  <c r="Y118" i="1"/>
  <c r="EJ118" i="1" s="1"/>
  <c r="EA118" i="1"/>
  <c r="Y121" i="1"/>
  <c r="EJ121" i="1" s="1"/>
  <c r="Y125" i="1"/>
  <c r="EJ125" i="1" s="1"/>
  <c r="EA125" i="1"/>
  <c r="Y122" i="1"/>
  <c r="EJ122" i="1" s="1"/>
  <c r="EA122"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DB35" i="1"/>
  <c r="DD35" i="1" s="1"/>
  <c r="EP35" i="1" s="1"/>
  <c r="DZ40" i="1"/>
  <c r="EN40" i="1" s="1"/>
  <c r="Y51" i="1"/>
  <c r="EJ51" i="1" s="1"/>
  <c r="EA51" i="1"/>
  <c r="Y50" i="1"/>
  <c r="EJ50" i="1" s="1"/>
  <c r="EA50" i="1"/>
  <c r="X53" i="1"/>
  <c r="X56" i="1"/>
  <c r="X55" i="1"/>
  <c r="X54" i="1"/>
  <c r="Y49" i="1"/>
  <c r="EJ49" i="1" s="1"/>
  <c r="EA49" i="1"/>
  <c r="P16" i="15"/>
  <c r="B134" i="4" l="1"/>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EA126" i="1"/>
  <c r="EL38" i="1"/>
  <c r="EP38" i="1" s="1"/>
  <c r="X158" i="1"/>
  <c r="X169" i="1"/>
  <c r="X157"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N41" i="1" s="1"/>
  <c r="EA53" i="1"/>
  <c r="Y53" i="1"/>
  <c r="EJ53" i="1" s="1"/>
  <c r="P17" i="15"/>
  <c r="X152" i="1" s="1"/>
  <c r="AV7" i="1"/>
  <c r="H136" i="4" l="1"/>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152" i="1"/>
  <c r="EJ152" i="1" s="1"/>
  <c r="EA152" i="1"/>
  <c r="Y157" i="1"/>
  <c r="EJ157" i="1" s="1"/>
  <c r="EA157" i="1"/>
  <c r="Y169" i="1"/>
  <c r="EJ169" i="1" s="1"/>
  <c r="EA169" i="1"/>
  <c r="Y158" i="1"/>
  <c r="EJ158" i="1" s="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DX39" i="1"/>
  <c r="EF39" i="1" s="1"/>
  <c r="DA40" i="1"/>
  <c r="DT40" i="1"/>
  <c r="BK40" i="1"/>
  <c r="BF41" i="1"/>
  <c r="CW41" i="1" s="1"/>
  <c r="DR40" i="1" a="1"/>
  <c r="DR40" i="1" s="1"/>
  <c r="DB39" i="1"/>
  <c r="DD39" i="1" s="1"/>
  <c r="DZ42" i="1"/>
  <c r="EN42" i="1" s="1"/>
  <c r="P18" i="15"/>
  <c r="X168" i="1" s="1"/>
  <c r="Y168" i="1" s="1"/>
  <c r="EJ168" i="1" s="1"/>
  <c r="F134" i="4" l="1"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EA168" i="1"/>
  <c r="Y60" i="1"/>
  <c r="EJ60" i="1" s="1"/>
  <c r="Y120" i="1"/>
  <c r="EJ120" i="1" s="1"/>
  <c r="EA120" i="1"/>
  <c r="X123" i="1"/>
  <c r="X124" i="1"/>
  <c r="Y119" i="1"/>
  <c r="EJ119" i="1" s="1"/>
  <c r="EA119" i="1"/>
  <c r="DX40" i="1"/>
  <c r="EF40" i="1" s="1"/>
  <c r="EL40" i="1" s="1"/>
  <c r="EB40" i="1"/>
  <c r="DA41" i="1"/>
  <c r="DB41" i="1" s="1"/>
  <c r="DT41" i="1"/>
  <c r="DX41" i="1" s="1"/>
  <c r="EF41" i="1" s="1"/>
  <c r="BK41" i="1"/>
  <c r="BF42" i="1"/>
  <c r="CW42" i="1" s="1"/>
  <c r="DR41" i="1" a="1"/>
  <c r="DR41" i="1" s="1"/>
  <c r="EB41" i="1" s="1"/>
  <c r="DB40" i="1"/>
  <c r="DD40" i="1" s="1"/>
  <c r="DZ43" i="1"/>
  <c r="P19" i="15"/>
  <c r="K136" i="4" l="1"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EN44" i="1" s="1"/>
  <c r="EN43"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DZ45" i="1"/>
  <c r="EN45" i="1" s="1"/>
  <c r="EP40" i="1"/>
  <c r="DT42" i="1"/>
  <c r="DX42" i="1" s="1"/>
  <c r="EF42" i="1" s="1"/>
  <c r="DA42" i="1"/>
  <c r="BK42" i="1"/>
  <c r="BF43" i="1"/>
  <c r="CW43" i="1" s="1"/>
  <c r="DR42" i="1" a="1"/>
  <c r="DR42" i="1" s="1"/>
  <c r="EB42" i="1" s="1"/>
  <c r="DD41" i="1"/>
  <c r="P20" i="15"/>
  <c r="X195" i="1" s="1"/>
  <c r="M137" i="4" l="1"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EF44" i="1"/>
  <c r="EL44" i="1" s="1"/>
  <c r="EP44" i="1" s="1"/>
  <c r="X196" i="1"/>
  <c r="X182" i="1"/>
  <c r="X183" i="1"/>
  <c r="X173" i="1"/>
  <c r="X174"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EF45" i="1"/>
  <c r="EL45"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DZ46" i="1"/>
  <c r="EA134" i="1"/>
  <c r="Y134" i="1"/>
  <c r="EJ134" i="1" s="1"/>
  <c r="EA141" i="1"/>
  <c r="Y141" i="1"/>
  <c r="EJ141" i="1" s="1"/>
  <c r="EA148" i="1"/>
  <c r="Y148" i="1"/>
  <c r="EJ148" i="1" s="1"/>
  <c r="EL42" i="1"/>
  <c r="DA43" i="1"/>
  <c r="DT43" i="1"/>
  <c r="DX43" i="1" s="1"/>
  <c r="EF43" i="1" s="1"/>
  <c r="BK43" i="1"/>
  <c r="BF46" i="1"/>
  <c r="CW46" i="1" s="1"/>
  <c r="DR43" i="1" a="1"/>
  <c r="DR43" i="1" s="1"/>
  <c r="EB43" i="1" s="1"/>
  <c r="DB42" i="1"/>
  <c r="DD42" i="1" s="1"/>
  <c r="P21" i="15"/>
  <c r="X213" i="1" s="1"/>
  <c r="C138" i="4" l="1"/>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EN46" i="1"/>
  <c r="X210" i="1"/>
  <c r="Y174" i="1"/>
  <c r="EJ174" i="1" s="1"/>
  <c r="EA174" i="1"/>
  <c r="EA173" i="1"/>
  <c r="Y173" i="1"/>
  <c r="EJ173" i="1" s="1"/>
  <c r="EA183" i="1"/>
  <c r="Y183" i="1"/>
  <c r="EJ183" i="1" s="1"/>
  <c r="EA182" i="1"/>
  <c r="Y182" i="1"/>
  <c r="EJ182" i="1" s="1"/>
  <c r="Y210" i="1"/>
  <c r="EJ210" i="1" s="1"/>
  <c r="EA210" i="1"/>
  <c r="Y213" i="1"/>
  <c r="EJ213" i="1" s="1"/>
  <c r="EA213" i="1"/>
  <c r="EP45" i="1"/>
  <c r="Y153" i="1"/>
  <c r="EJ153" i="1" s="1"/>
  <c r="EA153" i="1"/>
  <c r="Y151" i="1"/>
  <c r="EJ151" i="1" s="1"/>
  <c r="EA151" i="1"/>
  <c r="Y150" i="1"/>
  <c r="EJ150" i="1" s="1"/>
  <c r="EA150" i="1"/>
  <c r="X156" i="1"/>
  <c r="X155" i="1"/>
  <c r="X154" i="1"/>
  <c r="EP42" i="1"/>
  <c r="DT46" i="1"/>
  <c r="DX46" i="1" s="1"/>
  <c r="EF46" i="1" s="1"/>
  <c r="DA46" i="1"/>
  <c r="BK46" i="1"/>
  <c r="BF47" i="1"/>
  <c r="CW47" i="1" s="1"/>
  <c r="DR46" i="1" a="1"/>
  <c r="DR46" i="1" s="1"/>
  <c r="EB46" i="1" s="1"/>
  <c r="DB43" i="1"/>
  <c r="DD43" i="1" s="1"/>
  <c r="DZ49" i="1"/>
  <c r="EN49" i="1" s="1"/>
  <c r="P22" i="15"/>
  <c r="L139" i="4" l="1"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EN47" i="1"/>
  <c r="EL46" i="1"/>
  <c r="Y156" i="1"/>
  <c r="EJ156" i="1" s="1"/>
  <c r="EA156" i="1"/>
  <c r="Y154" i="1"/>
  <c r="EJ154" i="1" s="1"/>
  <c r="EA154" i="1"/>
  <c r="X167" i="1"/>
  <c r="X164" i="1"/>
  <c r="X165" i="1"/>
  <c r="X161" i="1"/>
  <c r="X159" i="1"/>
  <c r="X160" i="1"/>
  <c r="X166" i="1"/>
  <c r="X162" i="1"/>
  <c r="X163" i="1"/>
  <c r="Y155" i="1"/>
  <c r="EJ155" i="1" s="1"/>
  <c r="EA155" i="1"/>
  <c r="DA47" i="1"/>
  <c r="DT47" i="1"/>
  <c r="DX47" i="1" s="1"/>
  <c r="EF47" i="1" s="1"/>
  <c r="BK47" i="1"/>
  <c r="BF49" i="1"/>
  <c r="DR47" i="1" a="1"/>
  <c r="DR47" i="1" s="1"/>
  <c r="EB47" i="1" s="1"/>
  <c r="DB46" i="1"/>
  <c r="DD46" i="1" s="1"/>
  <c r="DZ50" i="1"/>
  <c r="EN50" i="1" s="1"/>
  <c r="P23" i="15"/>
  <c r="X239" i="1" s="1"/>
  <c r="M140" i="4" l="1"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DR49" i="1" a="1"/>
  <c r="DR49" i="1" s="1"/>
  <c r="EB49" i="1" s="1"/>
  <c r="CW49" i="1"/>
  <c r="EN48" i="1"/>
  <c r="EF48" i="1"/>
  <c r="X230" i="1"/>
  <c r="EA230" i="1" s="1"/>
  <c r="X238" i="1"/>
  <c r="Y238" i="1" s="1"/>
  <c r="EJ238" i="1" s="1"/>
  <c r="X231" i="1"/>
  <c r="Y231" i="1" s="1"/>
  <c r="EJ231"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X243" i="1" s="1"/>
  <c r="H143" i="4" l="1"/>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R50" i="1" a="1"/>
  <c r="DR50" i="1" s="1"/>
  <c r="EB50" i="1" s="1"/>
  <c r="CW50" i="1"/>
  <c r="DZ52" i="1"/>
  <c r="EN52" i="1" s="1"/>
  <c r="EN51"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A50" i="1"/>
  <c r="DT50" i="1"/>
  <c r="DX50" i="1" s="1"/>
  <c r="EF50" i="1" s="1"/>
  <c r="EL50" i="1" s="1"/>
  <c r="BK50" i="1"/>
  <c r="BF51" i="1"/>
  <c r="CW51" i="1" s="1"/>
  <c r="DB49" i="1"/>
  <c r="DD49" i="1" s="1"/>
  <c r="EP49" i="1" s="1"/>
  <c r="DZ53" i="1"/>
  <c r="EN53" i="1" s="1"/>
  <c r="P25" i="15"/>
  <c r="X256" i="1" s="1"/>
  <c r="C142" i="4" l="1"/>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EA253" i="1" s="1"/>
  <c r="X252" i="1"/>
  <c r="X251" i="1"/>
  <c r="X247" i="1"/>
  <c r="X249" i="1"/>
  <c r="X248" i="1"/>
  <c r="X250" i="1"/>
  <c r="DR51" i="1" a="1"/>
  <c r="DR51" i="1" s="1"/>
  <c r="EB51" i="1" s="1"/>
  <c r="BF52" i="1"/>
  <c r="CW52" i="1" s="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EP50" i="1" s="1"/>
  <c r="DZ54" i="1"/>
  <c r="EN54" i="1" s="1"/>
  <c r="P26" i="15"/>
  <c r="X264" i="1" s="1"/>
  <c r="H145" i="4" l="1"/>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DB51" i="1"/>
  <c r="DD51" i="1" s="1"/>
  <c r="DZ55" i="1"/>
  <c r="EN55" i="1" s="1"/>
  <c r="P27" i="15"/>
  <c r="X299" i="1" s="1"/>
  <c r="C144" i="4" l="1"/>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326" i="1" s="1"/>
  <c r="I146" i="4" l="1"/>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EN57" i="1" s="1"/>
  <c r="EN56"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DB54" i="1"/>
  <c r="DD54" i="1" s="1"/>
  <c r="DZ58" i="1"/>
  <c r="F145" i="4" l="1"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EF57" i="1"/>
  <c r="EL57" i="1" s="1"/>
  <c r="EP57" i="1" s="1"/>
  <c r="DZ59" i="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DB55" i="1"/>
  <c r="DD55" i="1" s="1"/>
  <c r="DZ60" i="1"/>
  <c r="CE13" i="1"/>
  <c r="L147" i="4" l="1"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EF59" i="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I149" i="4" l="1"/>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F148" i="4" l="1"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EB114" i="1"/>
  <c r="DX114" i="1"/>
  <c r="DB114" i="1"/>
  <c r="DD114" i="1" s="1"/>
  <c r="F150" i="4" l="1"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M152" i="4" l="1"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U22" i="5"/>
  <c r="P22" i="5"/>
  <c r="P8" i="5"/>
  <c r="M153" i="4" l="1"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P15" i="5"/>
  <c r="P14" i="5" s="1"/>
  <c r="N9" i="5"/>
  <c r="P25" i="5"/>
  <c r="P24" i="5" s="1"/>
  <c r="P23" i="5" s="1"/>
  <c r="P28" i="5"/>
  <c r="P27" i="5" s="1"/>
  <c r="P21" i="5"/>
  <c r="U21" i="5"/>
  <c r="U25" i="5"/>
  <c r="O8" i="5"/>
  <c r="U28" i="5"/>
  <c r="F153" i="4" l="1"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BF140" i="1"/>
  <c r="CW140" i="1" s="1"/>
  <c r="CW138" i="1"/>
  <c r="U24" i="5"/>
  <c r="DT140" i="1"/>
  <c r="DX140" i="1" s="1"/>
  <c r="BF141" i="1"/>
  <c r="CW141" i="1" s="1"/>
  <c r="EP67" i="1"/>
  <c r="U27" i="5"/>
  <c r="U26" i="5" s="1"/>
  <c r="J26" i="5" s="1"/>
  <c r="J27" i="5" s="1"/>
  <c r="J28" i="5" s="1"/>
  <c r="J29" i="5" s="1"/>
  <c r="J30" i="5" s="1"/>
  <c r="P13" i="5"/>
  <c r="P12" i="5" s="1"/>
  <c r="P11" i="5" s="1"/>
  <c r="P10" i="5" s="1"/>
  <c r="P9"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C155" i="4" l="1"/>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DR140" i="1" a="1"/>
  <c r="DR140" i="1" s="1"/>
  <c r="EB140" i="1" s="1"/>
  <c r="BK140" i="1"/>
  <c r="DA140" i="1"/>
  <c r="DB140" i="1" s="1"/>
  <c r="U23" i="5"/>
  <c r="J23" i="5" s="1"/>
  <c r="J24" i="5" s="1"/>
  <c r="J25" i="5" s="1"/>
  <c r="BK141" i="1"/>
  <c r="DA141" i="1"/>
  <c r="DB141" i="1" s="1"/>
  <c r="DT141" i="1"/>
  <c r="DX141" i="1" s="1"/>
  <c r="DR141" i="1" a="1"/>
  <c r="DR141" i="1" s="1"/>
  <c r="EB141" i="1" s="1"/>
  <c r="EP68" i="1"/>
  <c r="DT142" i="1"/>
  <c r="DX142" i="1" s="1"/>
  <c r="DA142" i="1"/>
  <c r="BK142" i="1"/>
  <c r="BF145" i="1"/>
  <c r="DR142" i="1" a="1"/>
  <c r="DR142" i="1" s="1"/>
  <c r="EB142" i="1" s="1"/>
  <c r="P18" i="5"/>
  <c r="P17" i="5" s="1"/>
  <c r="P16" i="5" s="1"/>
  <c r="DB138" i="1"/>
  <c r="DD138" i="1" s="1"/>
  <c r="EF69" i="1"/>
  <c r="EL69" i="1" s="1"/>
  <c r="DZ70" i="1"/>
  <c r="U19" i="5"/>
  <c r="Q9" i="5"/>
  <c r="R9" i="5" s="1"/>
  <c r="T9" i="5"/>
  <c r="O10" i="5"/>
  <c r="N11" i="5"/>
  <c r="W8" i="5"/>
  <c r="M156" i="4" l="1"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D140" i="1"/>
  <c r="DZ71" i="1"/>
  <c r="EN71" i="1" s="1"/>
  <c r="EN70" i="1"/>
  <c r="BF147" i="1"/>
  <c r="CW147" i="1" s="1"/>
  <c r="CW145" i="1"/>
  <c r="DT147" i="1"/>
  <c r="DX147" i="1" s="1"/>
  <c r="DD141" i="1"/>
  <c r="U18" i="5"/>
  <c r="EF71" i="1"/>
  <c r="EL71" i="1" s="1"/>
  <c r="DZ72" i="1"/>
  <c r="EN72" i="1" s="1"/>
  <c r="EP69" i="1"/>
  <c r="EF70" i="1"/>
  <c r="EL70" i="1" s="1"/>
  <c r="DZ73" i="1"/>
  <c r="EN73" i="1" s="1"/>
  <c r="DT145" i="1"/>
  <c r="DX145" i="1" s="1"/>
  <c r="DA145" i="1"/>
  <c r="BK145" i="1"/>
  <c r="BF148" i="1"/>
  <c r="DR145" i="1" a="1"/>
  <c r="DR145" i="1" s="1"/>
  <c r="EB145" i="1" s="1"/>
  <c r="DB142" i="1"/>
  <c r="DD142" i="1" s="1"/>
  <c r="N12" i="5"/>
  <c r="O11" i="5"/>
  <c r="T10" i="5"/>
  <c r="Q10" i="5"/>
  <c r="R10" i="5" s="1"/>
  <c r="S10" i="5"/>
  <c r="M157" i="4" l="1"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DT167" i="1"/>
  <c r="DX167" i="1" s="1"/>
  <c r="EP71" i="1"/>
  <c r="EF72" i="1"/>
  <c r="EL72" i="1" s="1"/>
  <c r="EP70" i="1"/>
  <c r="EF73" i="1"/>
  <c r="EL73" i="1" s="1"/>
  <c r="DZ74" i="1"/>
  <c r="EN74" i="1" s="1"/>
  <c r="DB145" i="1"/>
  <c r="DD145" i="1" s="1"/>
  <c r="DT148" i="1"/>
  <c r="DX148" i="1" s="1"/>
  <c r="DA148" i="1"/>
  <c r="BK148" i="1"/>
  <c r="BF170" i="1"/>
  <c r="CW170" i="1" s="1"/>
  <c r="DR148" i="1" a="1"/>
  <c r="DR148" i="1" s="1"/>
  <c r="EB148" i="1" s="1"/>
  <c r="N13" i="5"/>
  <c r="N14" i="5" s="1"/>
  <c r="T11" i="5"/>
  <c r="S11" i="5"/>
  <c r="Q11" i="5"/>
  <c r="R11" i="5" s="1"/>
  <c r="O12" i="5"/>
  <c r="M158" i="4" l="1"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DD147" i="1"/>
  <c r="DR167" i="1" a="1"/>
  <c r="DR167" i="1" s="1"/>
  <c r="EB167" i="1" s="1"/>
  <c r="BK167" i="1"/>
  <c r="DF167" i="1"/>
  <c r="CW167" i="1"/>
  <c r="Q18" i="15"/>
  <c r="U11" i="5"/>
  <c r="U10" i="5" s="1"/>
  <c r="BF185" i="1"/>
  <c r="DR185" i="1" s="1" a="1"/>
  <c r="DR185" i="1" s="1"/>
  <c r="EB185" i="1" s="1"/>
  <c r="BF177" i="1"/>
  <c r="DB167" i="1"/>
  <c r="DD167" i="1" s="1"/>
  <c r="EP72" i="1"/>
  <c r="W11" i="5"/>
  <c r="EP73" i="1"/>
  <c r="DB148" i="1"/>
  <c r="DD148" i="1" s="1"/>
  <c r="DT170" i="1"/>
  <c r="BK170" i="1"/>
  <c r="DA170" i="1"/>
  <c r="DR170" i="1" a="1"/>
  <c r="DR170" i="1" s="1"/>
  <c r="EF74" i="1"/>
  <c r="EL74" i="1" s="1"/>
  <c r="DZ75" i="1"/>
  <c r="EN75" i="1" s="1"/>
  <c r="O13" i="5"/>
  <c r="S13" i="5" s="1"/>
  <c r="O14" i="5"/>
  <c r="N15" i="5"/>
  <c r="S12" i="5"/>
  <c r="T12" i="5"/>
  <c r="Q12" i="5"/>
  <c r="R12" i="5" s="1"/>
  <c r="C159" i="4" l="1"/>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BK185" i="1"/>
  <c r="BF189" i="1"/>
  <c r="DA189" i="1" s="1"/>
  <c r="DB189" i="1" s="1"/>
  <c r="CW177" i="1"/>
  <c r="DT185" i="1"/>
  <c r="DX185" i="1" s="1"/>
  <c r="CW185" i="1"/>
  <c r="DA185" i="1"/>
  <c r="T13" i="5"/>
  <c r="U9" i="5"/>
  <c r="J10" i="5"/>
  <c r="J11" i="5" s="1"/>
  <c r="J12" i="5" s="1"/>
  <c r="J13" i="5" s="1"/>
  <c r="J14" i="5" s="1"/>
  <c r="J15" i="5" s="1"/>
  <c r="J16" i="5" s="1"/>
  <c r="J17" i="5" s="1"/>
  <c r="J18" i="5" s="1"/>
  <c r="J19" i="5" s="1"/>
  <c r="J20" i="5" s="1"/>
  <c r="J21" i="5" s="1"/>
  <c r="J22" i="5" s="1"/>
  <c r="W10" i="5"/>
  <c r="BK177" i="1"/>
  <c r="DT177" i="1"/>
  <c r="DX177" i="1" s="1"/>
  <c r="DA177" i="1"/>
  <c r="DR177" i="1" a="1"/>
  <c r="DR177" i="1" s="1"/>
  <c r="DT193" i="1"/>
  <c r="DX193" i="1" s="1"/>
  <c r="BF195" i="1"/>
  <c r="Q13" i="5"/>
  <c r="R13" i="5" s="1"/>
  <c r="W13" i="5" s="1"/>
  <c r="DT189" i="1"/>
  <c r="DX189" i="1" s="1"/>
  <c r="EB170" i="1"/>
  <c r="DX170" i="1"/>
  <c r="DB185" i="1"/>
  <c r="EP74" i="1"/>
  <c r="EF75" i="1"/>
  <c r="EL75" i="1" s="1"/>
  <c r="DZ76" i="1"/>
  <c r="EN76" i="1" s="1"/>
  <c r="DB170" i="1"/>
  <c r="DD170" i="1" s="1"/>
  <c r="W12" i="5"/>
  <c r="N16" i="5"/>
  <c r="Q17" i="15" s="1"/>
  <c r="O15" i="5"/>
  <c r="Q14" i="5"/>
  <c r="R14" i="5" s="1"/>
  <c r="S14" i="5"/>
  <c r="T14" i="5"/>
  <c r="I161" i="4" l="1"/>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DR189" i="1" a="1"/>
  <c r="DR189" i="1" s="1"/>
  <c r="EB189" i="1" s="1"/>
  <c r="BK189" i="1"/>
  <c r="DD185" i="1"/>
  <c r="BF196" i="1"/>
  <c r="CW196" i="1" s="1"/>
  <c r="CW195" i="1"/>
  <c r="BF193" i="1"/>
  <c r="CW189" i="1"/>
  <c r="J9" i="5"/>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C161" i="4" l="1"/>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Q16" i="15" s="1"/>
  <c r="V16" i="15" s="1"/>
  <c r="EP76" i="1"/>
  <c r="EF77" i="1"/>
  <c r="EL77" i="1" s="1"/>
  <c r="DZ78" i="1"/>
  <c r="EN78" i="1" s="1"/>
  <c r="O17" i="5"/>
  <c r="S17" i="5" s="1"/>
  <c r="W15" i="5"/>
  <c r="S16" i="5"/>
  <c r="Q16" i="5"/>
  <c r="R16" i="5" s="1"/>
  <c r="T16" i="5"/>
  <c r="I163" i="4" l="1"/>
  <c r="H164" i="4"/>
  <c r="C162" i="4"/>
  <c r="B163" i="4"/>
  <c r="K162" i="4" a="1"/>
  <c r="K162" i="4" s="1"/>
  <c r="M162" i="4" a="1"/>
  <c r="M162" i="4" s="1"/>
  <c r="L162" i="4" a="1"/>
  <c r="L162" i="4" s="1"/>
  <c r="F161" i="4" a="1"/>
  <c r="F161" i="4" s="1"/>
  <c r="E161" i="4" a="1"/>
  <c r="E161" i="4" s="1"/>
  <c r="Q147" i="3"/>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N20" i="5"/>
  <c r="T37" i="1" s="1"/>
  <c r="U37" i="1" s="1"/>
  <c r="Q13" i="15"/>
  <c r="T74" i="1"/>
  <c r="EP77" i="1"/>
  <c r="EF78" i="1"/>
  <c r="EL78" i="1" s="1"/>
  <c r="DZ79" i="1"/>
  <c r="EN79" i="1" s="1"/>
  <c r="Q17" i="5"/>
  <c r="R17" i="5" s="1"/>
  <c r="W17" i="5" s="1"/>
  <c r="T17" i="5"/>
  <c r="W16" i="5"/>
  <c r="C163" i="4" l="1"/>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DR201" i="1" a="1"/>
  <c r="DR201" i="1" s="1"/>
  <c r="EB201" i="1" s="1"/>
  <c r="DA201" i="1"/>
  <c r="BK201" i="1"/>
  <c r="BF205" i="1"/>
  <c r="CW205" i="1" s="1"/>
  <c r="CW203" i="1"/>
  <c r="N21" i="5"/>
  <c r="T170" i="1" s="1"/>
  <c r="U170" i="1" s="1"/>
  <c r="T36" i="1"/>
  <c r="U36" i="1" s="1"/>
  <c r="T18" i="5"/>
  <c r="Q18" i="5"/>
  <c r="R18" i="5" s="1"/>
  <c r="W18" i="5" s="1"/>
  <c r="DB201" i="1"/>
  <c r="DT205" i="1"/>
  <c r="DX205" i="1" s="1"/>
  <c r="N22" i="5"/>
  <c r="Q30" i="15" s="1"/>
  <c r="V30" i="15" s="1"/>
  <c r="X30" i="15" s="1"/>
  <c r="O19" i="5"/>
  <c r="DT203" i="1"/>
  <c r="BK203" i="1"/>
  <c r="DA203" i="1"/>
  <c r="BF207" i="1"/>
  <c r="DR203" i="1" a="1"/>
  <c r="DR203" i="1" s="1"/>
  <c r="DB198" i="1"/>
  <c r="DD198" i="1" s="1"/>
  <c r="T157" i="1"/>
  <c r="T154" i="1"/>
  <c r="U154" i="1" s="1"/>
  <c r="T158" i="1"/>
  <c r="U158" i="1" s="1"/>
  <c r="T155" i="1"/>
  <c r="U155" i="1" s="1"/>
  <c r="T156" i="1"/>
  <c r="U156" i="1" s="1"/>
  <c r="O21" i="5"/>
  <c r="T21" i="5" s="1"/>
  <c r="O20" i="5"/>
  <c r="T29" i="1"/>
  <c r="U29" i="1" s="1"/>
  <c r="T34" i="1"/>
  <c r="U34" i="1" s="1"/>
  <c r="T33" i="1"/>
  <c r="U33" i="1" s="1"/>
  <c r="T32" i="1"/>
  <c r="U32" i="1" s="1"/>
  <c r="T35" i="1"/>
  <c r="U35" i="1" s="1"/>
  <c r="T30" i="1"/>
  <c r="U30" i="1" s="1"/>
  <c r="T31" i="1"/>
  <c r="U31" i="1" s="1"/>
  <c r="Q10" i="15"/>
  <c r="V10" i="15" s="1"/>
  <c r="T28" i="1"/>
  <c r="U28" i="1" s="1"/>
  <c r="U74" i="1"/>
  <c r="EP78" i="1"/>
  <c r="EF79" i="1"/>
  <c r="EL79" i="1" s="1"/>
  <c r="DZ80" i="1"/>
  <c r="EN80" i="1" s="1"/>
  <c r="V13" i="15"/>
  <c r="N23" i="5"/>
  <c r="T26" i="1" s="1"/>
  <c r="U26" i="1" s="1"/>
  <c r="M164" i="4" l="1" a="1"/>
  <c r="M164" i="4" s="1"/>
  <c r="L164" i="4" a="1"/>
  <c r="L164" i="4" s="1"/>
  <c r="K164" i="4" a="1"/>
  <c r="K164" i="4" s="1"/>
  <c r="I165" i="4"/>
  <c r="H166" i="4"/>
  <c r="C164" i="4"/>
  <c r="B165" i="4"/>
  <c r="F163" i="4" a="1"/>
  <c r="F163" i="4" s="1"/>
  <c r="E163" i="4" a="1"/>
  <c r="E163" i="4"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V17" i="15"/>
  <c r="O23" i="5"/>
  <c r="N24" i="5"/>
  <c r="F164" i="4" l="1" a="1"/>
  <c r="F164" i="4" s="1"/>
  <c r="E164" i="4" a="1"/>
  <c r="E164" i="4" s="1"/>
  <c r="I166" i="4"/>
  <c r="H167" i="4"/>
  <c r="M165" i="4" a="1"/>
  <c r="M165" i="4" s="1"/>
  <c r="L165" i="4" a="1"/>
  <c r="L165" i="4" s="1"/>
  <c r="K165" i="4" a="1"/>
  <c r="K165" i="4" s="1"/>
  <c r="B166" i="4"/>
  <c r="C165" i="4"/>
  <c r="DD205" i="1"/>
  <c r="Q150" i="3"/>
  <c r="V149" i="3" a="1"/>
  <c r="V149" i="3" s="1"/>
  <c r="U149" i="3" a="1"/>
  <c r="U149" i="3" s="1"/>
  <c r="T149" i="3" a="1"/>
  <c r="T149" i="3" s="1"/>
  <c r="B149" i="3"/>
  <c r="BK228" i="1"/>
  <c r="DA228" i="1"/>
  <c r="DB228" i="1" s="1"/>
  <c r="DR228" i="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P24" i="7"/>
  <c r="EP80" i="1"/>
  <c r="EF81" i="1"/>
  <c r="EL81" i="1" s="1"/>
  <c r="DZ82" i="1"/>
  <c r="EN82" i="1" s="1"/>
  <c r="W22" i="5"/>
  <c r="N25" i="5"/>
  <c r="P27" i="7"/>
  <c r="V9" i="15"/>
  <c r="O24" i="5"/>
  <c r="V18" i="15"/>
  <c r="T23" i="5"/>
  <c r="S23" i="5"/>
  <c r="Q23" i="5"/>
  <c r="R23" i="5" s="1"/>
  <c r="I167" i="4" l="1"/>
  <c r="H168" i="4"/>
  <c r="F165" i="4" a="1"/>
  <c r="F165" i="4" s="1"/>
  <c r="E165" i="4" a="1"/>
  <c r="E165" i="4" s="1"/>
  <c r="M166" i="4" a="1"/>
  <c r="M166" i="4" s="1"/>
  <c r="L166" i="4" a="1"/>
  <c r="L166" i="4" s="1"/>
  <c r="K166" i="4" a="1"/>
  <c r="K166" i="4" s="1"/>
  <c r="C166" i="4"/>
  <c r="B167" i="4"/>
  <c r="DD228" i="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P28" i="7"/>
  <c r="P23" i="7"/>
  <c r="V21" i="15"/>
  <c r="W23" i="5"/>
  <c r="T24" i="5"/>
  <c r="Q24" i="5"/>
  <c r="R24" i="5" s="1"/>
  <c r="S24" i="5"/>
  <c r="P15" i="7"/>
  <c r="C167" i="4" l="1"/>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DF339" i="1"/>
  <c r="DF7" i="1" s="1"/>
  <c r="CW339" i="1"/>
  <c r="CW7" i="1" s="1"/>
  <c r="BF7"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P26" i="7"/>
  <c r="T25" i="5"/>
  <c r="EP82" i="1"/>
  <c r="EF83" i="1"/>
  <c r="EL83" i="1" s="1"/>
  <c r="DZ84" i="1"/>
  <c r="EN84" i="1" s="1"/>
  <c r="O26" i="5"/>
  <c r="T26" i="5" s="1"/>
  <c r="W24" i="5"/>
  <c r="M168" i="4" l="1" a="1"/>
  <c r="M168" i="4" s="1"/>
  <c r="L168" i="4" a="1"/>
  <c r="L168" i="4" s="1"/>
  <c r="K168" i="4" a="1"/>
  <c r="K168" i="4" s="1"/>
  <c r="I169" i="4"/>
  <c r="H170" i="4"/>
  <c r="C168" i="4"/>
  <c r="B169" i="4"/>
  <c r="E167" i="4" a="1"/>
  <c r="E167" i="4" s="1"/>
  <c r="F167" i="4" a="1"/>
  <c r="F167" i="4" s="1"/>
  <c r="DA7" i="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P83" i="1"/>
  <c r="EF84" i="1"/>
  <c r="EL84" i="1" s="1"/>
  <c r="DZ85" i="1"/>
  <c r="Q26" i="5"/>
  <c r="R26" i="5" s="1"/>
  <c r="S26" i="5"/>
  <c r="N29" i="5"/>
  <c r="T226" i="1" s="1"/>
  <c r="U226" i="1" s="1"/>
  <c r="O28" i="5"/>
  <c r="Q28" i="5" s="1"/>
  <c r="R28" i="5" s="1"/>
  <c r="P34" i="7"/>
  <c r="P32" i="7"/>
  <c r="F168" i="4" l="1"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DZ86" i="1"/>
  <c r="EN86" i="1" s="1"/>
  <c r="EN85"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1" i="7"/>
  <c r="P30" i="7"/>
  <c r="I171" i="4" l="1"/>
  <c r="H172" i="4"/>
  <c r="C170" i="4"/>
  <c r="B171" i="4"/>
  <c r="K170" i="4" a="1"/>
  <c r="K170" i="4" s="1"/>
  <c r="M170" i="4" a="1"/>
  <c r="M170" i="4" s="1"/>
  <c r="L170" i="4" a="1"/>
  <c r="L170" i="4" s="1"/>
  <c r="F169" i="4" a="1"/>
  <c r="F169" i="4" s="1"/>
  <c r="E169" i="4" a="1"/>
  <c r="E169" i="4" s="1"/>
  <c r="EF86" i="1"/>
  <c r="EL86" i="1" s="1"/>
  <c r="EP86" i="1" s="1"/>
  <c r="Q155" i="3"/>
  <c r="U154" i="3" a="1"/>
  <c r="U154" i="3" s="1"/>
  <c r="T154" i="3" a="1"/>
  <c r="T154" i="3" s="1"/>
  <c r="V154" i="3" a="1"/>
  <c r="V154" i="3" s="1"/>
  <c r="B154" i="3"/>
  <c r="DZ88" i="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EP85" i="1"/>
  <c r="U43" i="1"/>
  <c r="P13" i="7"/>
  <c r="EF88" i="1"/>
  <c r="EL88" i="1" s="1"/>
  <c r="DZ89" i="1"/>
  <c r="EN89" i="1" s="1"/>
  <c r="W28" i="5"/>
  <c r="C171" i="4" l="1"/>
  <c r="B172" i="4"/>
  <c r="F170" i="4" a="1"/>
  <c r="F170" i="4" s="1"/>
  <c r="E170" i="4" a="1"/>
  <c r="E170" i="4" s="1"/>
  <c r="I172" i="4"/>
  <c r="H173" i="4"/>
  <c r="L171" i="4" a="1"/>
  <c r="L171" i="4" s="1"/>
  <c r="K171" i="4" a="1"/>
  <c r="K171" i="4" s="1"/>
  <c r="M171" i="4" a="1"/>
  <c r="M171" i="4" s="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7" i="1"/>
  <c r="EP88" i="1"/>
  <c r="EF89" i="1"/>
  <c r="EL89" i="1" s="1"/>
  <c r="DZ90" i="1"/>
  <c r="EN90" i="1" s="1"/>
  <c r="I173" i="4" l="1"/>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DL13" i="1"/>
  <c r="DO13" i="1"/>
  <c r="EE13" i="1" s="1"/>
  <c r="B174" i="4" l="1"/>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EP90" i="1"/>
  <c r="EF91" i="1"/>
  <c r="EL91" i="1" s="1"/>
  <c r="DZ92" i="1"/>
  <c r="EN92" i="1" s="1"/>
  <c r="DQ13" i="1"/>
  <c r="DR13" i="1" s="1" a="1"/>
  <c r="DR13" i="1" s="1"/>
  <c r="EB13" i="1" s="1"/>
  <c r="EL13" i="1" s="1"/>
  <c r="M174" i="4" l="1"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EP91" i="1"/>
  <c r="EF92" i="1"/>
  <c r="EL92" i="1" s="1"/>
  <c r="DZ93" i="1"/>
  <c r="EN93" i="1" s="1"/>
  <c r="EP13" i="1"/>
  <c r="F174" i="4" l="1"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EP92" i="1"/>
  <c r="EF93" i="1"/>
  <c r="EL93" i="1" s="1"/>
  <c r="DZ94" i="1"/>
  <c r="EN94" i="1" s="1"/>
  <c r="DX7" i="1"/>
  <c r="I177" i="4" l="1"/>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EP93" i="1"/>
  <c r="EF94" i="1"/>
  <c r="EL94" i="1" s="1"/>
  <c r="DZ95" i="1"/>
  <c r="EN95" i="1" s="1"/>
  <c r="DD7" i="1"/>
  <c r="C177" i="4" l="1"/>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EP94" i="1"/>
  <c r="EF95" i="1"/>
  <c r="EL95" i="1" s="1"/>
  <c r="DZ96" i="1"/>
  <c r="EN96" i="1" s="1"/>
  <c r="EE7" i="1"/>
  <c r="K178" i="4" l="1"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EP95" i="1"/>
  <c r="EF96" i="1"/>
  <c r="EL96" i="1" s="1"/>
  <c r="DZ97" i="1"/>
  <c r="EN97" i="1" s="1"/>
  <c r="L179" i="4" l="1"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EP96" i="1"/>
  <c r="EF97" i="1"/>
  <c r="EL97" i="1" s="1"/>
  <c r="DZ98" i="1"/>
  <c r="EN98" i="1" s="1"/>
  <c r="F179" i="4" l="1"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EP97" i="1"/>
  <c r="EF98" i="1"/>
  <c r="EL98" i="1" s="1"/>
  <c r="DZ99" i="1"/>
  <c r="EN99" i="1" s="1"/>
  <c r="I182" i="4" l="1"/>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EP98" i="1"/>
  <c r="EF99" i="1"/>
  <c r="EL99" i="1" s="1"/>
  <c r="DZ100" i="1"/>
  <c r="EN100" i="1" s="1"/>
  <c r="F181" i="4" l="1"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DZ101" i="1"/>
  <c r="EN101" i="1" s="1"/>
  <c r="EP99" i="1"/>
  <c r="EF100" i="1"/>
  <c r="EL100" i="1" s="1"/>
  <c r="E182" i="4" l="1"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EF101" i="1"/>
  <c r="EL101" i="1" s="1"/>
  <c r="EP101" i="1" s="1"/>
  <c r="DZ102" i="1"/>
  <c r="EN102" i="1" s="1"/>
  <c r="EP100" i="1"/>
  <c r="E183" i="4" l="1"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EF102" i="1"/>
  <c r="EL102" i="1" s="1"/>
  <c r="EP102" i="1" s="1"/>
  <c r="DZ103" i="1"/>
  <c r="EN103" i="1" s="1"/>
  <c r="C185" i="4" l="1"/>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DZ104" i="1"/>
  <c r="EN104" i="1" s="1"/>
  <c r="EF103" i="1"/>
  <c r="EL103" i="1" s="1"/>
  <c r="EP103" i="1" s="1"/>
  <c r="K186" i="4" l="1"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EF104" i="1"/>
  <c r="EL104" i="1" s="1"/>
  <c r="DZ105" i="1"/>
  <c r="EN105" i="1" s="1"/>
  <c r="C187" i="4" l="1"/>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EP104" i="1"/>
  <c r="DZ106" i="1"/>
  <c r="EN106" i="1" s="1"/>
  <c r="EF105" i="1"/>
  <c r="EL105" i="1" s="1"/>
  <c r="F187" i="4" l="1"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EP105" i="1"/>
  <c r="EF106" i="1"/>
  <c r="EL106" i="1" s="1"/>
  <c r="EP106" i="1" s="1"/>
  <c r="DZ107" i="1"/>
  <c r="EN107" i="1" s="1"/>
  <c r="B190" i="4" l="1"/>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EF107" i="1"/>
  <c r="EL107" i="1" s="1"/>
  <c r="DZ108" i="1"/>
  <c r="EN108" i="1" s="1"/>
  <c r="C190" i="4" l="1"/>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EP107" i="1"/>
  <c r="EF108" i="1"/>
  <c r="EL108" i="1" s="1"/>
  <c r="EP108" i="1" s="1"/>
  <c r="DZ109" i="1"/>
  <c r="EN109" i="1" s="1"/>
  <c r="H193" i="4" l="1"/>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EF109" i="1"/>
  <c r="EL109" i="1" s="1"/>
  <c r="EP109" i="1" s="1"/>
  <c r="DZ110" i="1"/>
  <c r="EN110" i="1" s="1"/>
  <c r="C192" i="4" l="1"/>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EF110" i="1"/>
  <c r="EL110" i="1" s="1"/>
  <c r="DZ111" i="1"/>
  <c r="EN111" i="1" s="1"/>
  <c r="I194" i="4" l="1"/>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EP110" i="1"/>
  <c r="DZ112" i="1"/>
  <c r="EN112" i="1" s="1"/>
  <c r="EF111" i="1"/>
  <c r="EL111" i="1" s="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EP111" i="1"/>
  <c r="DZ113" i="1"/>
  <c r="EN113" i="1" s="1"/>
  <c r="EF112" i="1"/>
  <c r="EL112" i="1" s="1"/>
  <c r="EP112" i="1" s="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EF113" i="1"/>
  <c r="EL113" i="1" s="1"/>
  <c r="DZ114" i="1"/>
  <c r="EN114" i="1" s="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EP113" i="1"/>
  <c r="EF114" i="1"/>
  <c r="EL114" i="1" s="1"/>
  <c r="EP114" i="1" s="1"/>
  <c r="DZ115" i="1"/>
  <c r="EN115" i="1" s="1"/>
  <c r="I198" i="4" l="1"/>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EN116" i="1" s="1"/>
  <c r="EF115" i="1"/>
  <c r="EL115" i="1" s="1"/>
  <c r="DZ117" i="1"/>
  <c r="EN117" i="1" s="1"/>
  <c r="F197" i="4" l="1"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EP115" i="1"/>
  <c r="DZ118" i="1"/>
  <c r="EN118" i="1" s="1"/>
  <c r="EF117" i="1"/>
  <c r="EL117" i="1" s="1"/>
  <c r="EF116" i="1"/>
  <c r="EL116" i="1" s="1"/>
  <c r="DZ119" i="1"/>
  <c r="EN119" i="1" s="1"/>
  <c r="H201" i="4" l="1"/>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EP116" i="1"/>
  <c r="EP117" i="1"/>
  <c r="EF119" i="1"/>
  <c r="EL119" i="1" s="1"/>
  <c r="DZ120" i="1"/>
  <c r="EN120" i="1" s="1"/>
  <c r="EF118" i="1"/>
  <c r="EL118" i="1" s="1"/>
  <c r="E199" i="4" l="1"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EP118" i="1"/>
  <c r="EP119" i="1"/>
  <c r="DZ121" i="1"/>
  <c r="EF120" i="1"/>
  <c r="EL120" i="1" s="1"/>
  <c r="DZ127" i="1"/>
  <c r="EN127" i="1" s="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EN121" i="1"/>
  <c r="EP120" i="1"/>
  <c r="EF122" i="1"/>
  <c r="EL122" i="1" s="1"/>
  <c r="EF121" i="1"/>
  <c r="EL121" i="1" s="1"/>
  <c r="DZ124" i="1"/>
  <c r="EN124" i="1" s="1"/>
  <c r="EF127" i="1"/>
  <c r="EL127" i="1" s="1"/>
  <c r="C202" i="4" l="1"/>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EN122" i="1"/>
  <c r="EP122" i="1" s="1"/>
  <c r="EP121" i="1"/>
  <c r="DZ125" i="1"/>
  <c r="EN125" i="1" s="1"/>
  <c r="EF124" i="1"/>
  <c r="EL124" i="1" s="1"/>
  <c r="EP124" i="1" s="1"/>
  <c r="DZ126" i="1"/>
  <c r="EN126" i="1" s="1"/>
  <c r="EP127" i="1"/>
  <c r="L203" i="4" l="1"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EN123" i="1"/>
  <c r="EF123" i="1"/>
  <c r="EL123" i="1" s="1"/>
  <c r="EF126" i="1"/>
  <c r="EL126" i="1" s="1"/>
  <c r="EP126" i="1" s="1"/>
  <c r="DZ128" i="1"/>
  <c r="EN128" i="1" s="1"/>
  <c r="EF125" i="1"/>
  <c r="EL125" i="1" s="1"/>
  <c r="I205" i="4" l="1"/>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EP123" i="1"/>
  <c r="EP125" i="1"/>
  <c r="EF128" i="1"/>
  <c r="EL128" i="1" s="1"/>
  <c r="DZ129" i="1"/>
  <c r="EN129" i="1" s="1"/>
  <c r="F204" i="4" l="1"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EP128" i="1"/>
  <c r="DZ130" i="1"/>
  <c r="EN130" i="1" s="1"/>
  <c r="EF129" i="1"/>
  <c r="EL129" i="1" s="1"/>
  <c r="I207" i="4" l="1"/>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EP129" i="1"/>
  <c r="EF130" i="1"/>
  <c r="EL130" i="1" s="1"/>
  <c r="DZ131" i="1"/>
  <c r="EN131" i="1" s="1"/>
  <c r="E206" i="4" l="1"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EP130" i="1"/>
  <c r="DZ132" i="1"/>
  <c r="EN132" i="1" s="1"/>
  <c r="EF131" i="1"/>
  <c r="EL131" i="1" s="1"/>
  <c r="E207" i="4" l="1"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EP131" i="1"/>
  <c r="EF132" i="1"/>
  <c r="EL132" i="1" s="1"/>
  <c r="EP132" i="1" s="1"/>
  <c r="DZ133" i="1"/>
  <c r="EN133" i="1" s="1"/>
  <c r="F208" i="4" l="1"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EF133" i="1"/>
  <c r="EL133" i="1" s="1"/>
  <c r="EP133" i="1" s="1"/>
  <c r="DZ134" i="1"/>
  <c r="EN134" i="1" s="1"/>
  <c r="I211" i="4" l="1"/>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EF134" i="1"/>
  <c r="EL134" i="1" s="1"/>
  <c r="DZ135" i="1"/>
  <c r="EN135" i="1" s="1"/>
  <c r="C211" i="4" l="1"/>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EP134" i="1"/>
  <c r="EF135" i="1"/>
  <c r="EL135" i="1" s="1"/>
  <c r="DZ136" i="1"/>
  <c r="EN136" i="1" s="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EP135" i="1"/>
  <c r="EF136" i="1"/>
  <c r="EL136" i="1" s="1"/>
  <c r="EP136" i="1" s="1"/>
  <c r="DZ137" i="1"/>
  <c r="EN137" i="1" s="1"/>
  <c r="F212" i="4" l="1" a="1"/>
  <c r="F212" i="4" s="1"/>
  <c r="E212" i="4" a="1"/>
  <c r="E212" i="4" s="1"/>
  <c r="CE12" i="1"/>
  <c r="B42" i="8"/>
  <c r="Q198" i="3"/>
  <c r="V197" i="3" a="1"/>
  <c r="V197" i="3" s="1"/>
  <c r="T197" i="3" a="1"/>
  <c r="T197" i="3" s="1"/>
  <c r="U197" i="3" a="1"/>
  <c r="U197" i="3" s="1"/>
  <c r="B197" i="3"/>
  <c r="EF137" i="1"/>
  <c r="EL137" i="1" s="1"/>
  <c r="DZ138" i="1"/>
  <c r="EN138" i="1" s="1"/>
  <c r="B43" i="8" l="1"/>
  <c r="CC12" i="1"/>
  <c r="CB12" i="1"/>
  <c r="Q199" i="3"/>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DZ142" i="1"/>
  <c r="EN142" i="1" s="1"/>
  <c r="Q201" i="3" l="1"/>
  <c r="U200" i="3" a="1"/>
  <c r="U200" i="3" s="1"/>
  <c r="V200" i="3" a="1"/>
  <c r="V200" i="3" s="1"/>
  <c r="T200" i="3" a="1"/>
  <c r="T200" i="3" s="1"/>
  <c r="B200" i="3"/>
  <c r="EP139" i="1"/>
  <c r="EF140" i="1"/>
  <c r="EL140" i="1" s="1"/>
  <c r="DZ141" i="1"/>
  <c r="EN141" i="1" s="1"/>
  <c r="EF142" i="1"/>
  <c r="EL142" i="1" s="1"/>
  <c r="DZ143" i="1"/>
  <c r="EN143" i="1" s="1"/>
  <c r="Q202" i="3" l="1"/>
  <c r="U201" i="3" a="1"/>
  <c r="U201" i="3" s="1"/>
  <c r="T201" i="3" a="1"/>
  <c r="T201" i="3" s="1"/>
  <c r="V201" i="3" a="1"/>
  <c r="V201" i="3" s="1"/>
  <c r="B201" i="3"/>
  <c r="EP140" i="1"/>
  <c r="EF141" i="1"/>
  <c r="EL141" i="1" s="1"/>
  <c r="EP142" i="1"/>
  <c r="EF143" i="1"/>
  <c r="EL143" i="1" s="1"/>
  <c r="DZ144" i="1"/>
  <c r="EN144" i="1" s="1"/>
  <c r="Q203" i="3" l="1"/>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EF157" i="1"/>
  <c r="EL157" i="1" s="1"/>
  <c r="DZ158" i="1"/>
  <c r="EN158" i="1" s="1"/>
  <c r="EP155" i="1"/>
  <c r="EF156" i="1"/>
  <c r="EL156" i="1" s="1"/>
  <c r="DZ159" i="1"/>
  <c r="EN159" i="1" s="1"/>
  <c r="Q215" i="3" l="1"/>
  <c r="U214" i="3" a="1"/>
  <c r="U214" i="3" s="1"/>
  <c r="V214" i="3" a="1"/>
  <c r="V214" i="3" s="1"/>
  <c r="T214" i="3" a="1"/>
  <c r="T214" i="3" s="1"/>
  <c r="B214" i="3"/>
  <c r="EP157" i="1"/>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<sst xmlns="http://schemas.openxmlformats.org/spreadsheetml/2006/main" count="22638" uniqueCount="301">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</sst>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c r="E6" s="236" t="s">
        <v>181</v>
      </c>
      <c r="G6" s="236" t="s">
        <v>183</v>
      </c>
    </row>
    <row r="7" spans="2:7" ht="15.75" thickBot="1" x14ac:dyDescent="0.3">
      <c r="C7" s="247"/>
      <c r="E7" s="236" t="s">
        <v>185</v>
      </c>
      <c r="G7" s="237" t="s">
        <v>184</v>
      </c>
    </row>
    <row r="8" spans="2:7" ht="15.75" thickBot="1" x14ac:dyDescent="0.3">
      <c r="B8" s="235" t="s">
        <v>290</v>
      </c>
      <c r="C8" s="230"/>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t="str">
        <f>IF(import_datum_natjecanja="","",import_datum_natjecanja)</f>
        <v/>
      </c>
      <c r="E12" s="236" t="s">
        <v>190</v>
      </c>
      <c r="G12" s="236" t="s">
        <v>249</v>
      </c>
    </row>
    <row r="13" spans="2:7" ht="15.75" thickBot="1" x14ac:dyDescent="0.3">
      <c r="C13" s="246"/>
      <c r="E13" s="236" t="s">
        <v>191</v>
      </c>
    </row>
    <row r="14" spans="2:7" ht="15.75" thickBot="1" x14ac:dyDescent="0.3">
      <c r="B14" s="235" t="s">
        <v>265</v>
      </c>
      <c r="C14" s="231" t="str" cm="1">
        <f t="array" ref="C14">IF(import_grana_id="","",import_grana_id)</f>
        <v/>
      </c>
      <c r="E14" s="236" t="s">
        <v>192</v>
      </c>
      <c r="G14" s="236" t="s">
        <v>250</v>
      </c>
    </row>
    <row r="15" spans="2:7" ht="15.75" thickBot="1" x14ac:dyDescent="0.3">
      <c r="B15" s="235"/>
      <c r="C15" s="127"/>
      <c r="E15" s="236" t="s">
        <v>206</v>
      </c>
      <c r="G15" s="237" t="s">
        <v>251</v>
      </c>
    </row>
    <row r="16" spans="2:7" ht="15.75" thickBot="1" x14ac:dyDescent="0.3">
      <c r="B16" s="235" t="s">
        <v>157</v>
      </c>
      <c r="C16" s="231" t="str" cm="1">
        <f t="array" ref="C16">IF(import_trka_je_rangirana="","",import_trka_je_rangirana)</f>
        <v/>
      </c>
      <c r="E16" s="236" t="s">
        <v>207</v>
      </c>
      <c r="G16" s="237" t="s">
        <v>252</v>
      </c>
    </row>
    <row r="17" spans="2:7" ht="15.75" thickBot="1" x14ac:dyDescent="0.3">
      <c r="B17" s="235"/>
      <c r="C17" s="127"/>
      <c r="E17" s="236" t="s">
        <v>193</v>
      </c>
      <c r="G17" s="237" t="s">
        <v>253</v>
      </c>
    </row>
    <row r="18" spans="2:7" ht="15.75" thickBot="1" x14ac:dyDescent="0.3">
      <c r="B18" s="235" t="s">
        <v>41</v>
      </c>
      <c r="C18" s="231" t="str" cm="1">
        <f t="array" ref="C18">IF(import_dnevnik_id="","",import_dnevnik_id)</f>
        <v/>
      </c>
      <c r="E18" s="236" t="s">
        <v>208</v>
      </c>
      <c r="G18" s="237" t="s">
        <v>254</v>
      </c>
    </row>
    <row r="19" spans="2:7" ht="15.75" thickBot="1" x14ac:dyDescent="0.3">
      <c r="B19" s="235"/>
      <c r="C19" s="248"/>
      <c r="E19" s="238" t="s">
        <v>194</v>
      </c>
      <c r="G19" s="237" t="s">
        <v>255</v>
      </c>
    </row>
    <row r="20" spans="2:7" ht="15.75" thickBot="1" x14ac:dyDescent="0.3">
      <c r="B20" s="235" t="s">
        <v>42</v>
      </c>
      <c r="C20" s="231" t="str" cm="1">
        <f t="array" ref="C20">IF(import_max_id_osoba="","",import_max_id_osoba)</f>
        <v/>
      </c>
      <c r="E20" s="238" t="s">
        <v>195</v>
      </c>
    </row>
    <row r="21" spans="2:7" ht="15.75" thickBot="1" x14ac:dyDescent="0.3">
      <c r="B21" s="235"/>
      <c r="C21" s="248"/>
      <c r="E21" s="236" t="s">
        <v>196</v>
      </c>
      <c r="G21" s="236" t="s">
        <v>256</v>
      </c>
    </row>
    <row r="22" spans="2:7" ht="15.75" thickBot="1" x14ac:dyDescent="0.3">
      <c r="B22" s="235" t="s">
        <v>43</v>
      </c>
      <c r="C22" s="231" t="str" cm="1">
        <f t="array" ref="C22">IF(import_max_id_ime_prezime="","",import_max_id_ime_prezime)</f>
        <v/>
      </c>
      <c r="E22" s="236" t="s">
        <v>209</v>
      </c>
      <c r="G22" s="237" t="s">
        <v>257</v>
      </c>
    </row>
    <row r="23" spans="2:7" ht="15.75" thickBot="1" x14ac:dyDescent="0.3">
      <c r="B23" s="235"/>
      <c r="C23" s="248"/>
      <c r="E23" s="236" t="s">
        <v>197</v>
      </c>
    </row>
    <row r="24" spans="2:7" ht="15.75" thickBot="1" x14ac:dyDescent="0.3">
      <c r="B24" s="235" t="s">
        <v>233</v>
      </c>
      <c r="C24" s="231" t="str">
        <f>IF(data_max_id_osoba&amp;data_max_id_ime_prezime="","",MAX(data_max_id_osoba,data_max_id_ime_prezime))</f>
        <v/>
      </c>
      <c r="E24" s="93" t="s">
        <v>200</v>
      </c>
      <c r="G24" s="236" t="s">
        <v>260</v>
      </c>
    </row>
    <row r="25" spans="2:7" ht="15.75" thickBot="1" x14ac:dyDescent="0.3">
      <c r="C25" s="247"/>
      <c r="E25" s="236" t="s">
        <v>201</v>
      </c>
      <c r="G25" s="237" t="s">
        <v>261</v>
      </c>
    </row>
    <row r="26" spans="2:7" ht="15.75" thickBot="1" x14ac:dyDescent="0.3">
      <c r="B26" s="235" t="s">
        <v>237</v>
      </c>
      <c r="C26" s="231" t="str" cm="1">
        <f t="array" ref="C26">IF(import_max_id_staza="","",import_max_id_staza)</f>
        <v/>
      </c>
      <c r="E26" s="93" t="s">
        <v>202</v>
      </c>
    </row>
    <row r="27" spans="2:7" ht="15.75" thickBot="1" x14ac:dyDescent="0.3">
      <c r="B27" s="235"/>
      <c r="C27" s="247"/>
      <c r="E27" s="236" t="s">
        <v>203</v>
      </c>
      <c r="G27" s="236" t="s">
        <v>286</v>
      </c>
    </row>
    <row r="28" spans="2:7" ht="15.75" thickBot="1" x14ac:dyDescent="0.3">
      <c r="B28" s="235" t="s">
        <v>129</v>
      </c>
      <c r="C28" s="231" t="str" cm="1">
        <f t="array" ref="C28">IF(import_max_id_kategorija_alias="","",import_max_id_kategorija_alias)</f>
        <v/>
      </c>
      <c r="E28" s="93" t="s">
        <v>204</v>
      </c>
      <c r="G28" s="237" t="s">
        <v>287</v>
      </c>
    </row>
    <row r="29" spans="2:7" ht="15.75" thickBot="1" x14ac:dyDescent="0.3">
      <c r="B29" s="235"/>
      <c r="C29" s="127"/>
      <c r="E29" s="236" t="s">
        <v>205</v>
      </c>
      <c r="G29" s="237" t="s">
        <v>288</v>
      </c>
    </row>
    <row r="30" spans="2:7" ht="15.75" thickBot="1" x14ac:dyDescent="0.3">
      <c r="B30" s="235" t="s">
        <v>40</v>
      </c>
      <c r="C30" s="231" t="str" cm="1">
        <f t="array" ref="C30">IF(import_max_id_staza_kategorija="","",import_max_id_staza_kategorija)</f>
        <v/>
      </c>
      <c r="E30" s="236" t="s">
        <v>210</v>
      </c>
    </row>
    <row r="31" spans="2:7" ht="15.75" thickBot="1" x14ac:dyDescent="0.3">
      <c r="C31" s="247"/>
      <c r="E31" s="236" t="s">
        <v>211</v>
      </c>
    </row>
    <row r="32" spans="2:7" ht="15.75" thickBot="1" x14ac:dyDescent="0.3">
      <c r="B32" s="235" t="s">
        <v>65</v>
      </c>
      <c r="C32" s="231" t="str" cm="1">
        <f t="array" ref="C32">IF(import_max_id_rezultat="","",import_max_id_rezultat)</f>
        <v/>
      </c>
      <c r="E32" s="236" t="s">
        <v>212</v>
      </c>
    </row>
    <row r="33" spans="2:5" ht="15.75" thickBot="1" x14ac:dyDescent="0.3">
      <c r="C33" s="247"/>
      <c r="E33" s="236" t="s">
        <v>214</v>
      </c>
    </row>
    <row r="34" spans="2:5" ht="15.75" thickBot="1" x14ac:dyDescent="0.3">
      <c r="B34" s="235" t="str">
        <f>"SELECT max_minuta FROM trka WHERE id = "&amp;data_trka_id</f>
        <v xml:space="preserve">SELECT max_minuta FROM trka WHERE id = </v>
      </c>
      <c r="C34" s="231" t="str" cm="1">
        <f t="array" ref="C34">IF(import_max_minuta="","",import_max_minuta)</f>
        <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v>
      </c>
      <c r="E37" s="236" t="s">
        <v>218</v>
      </c>
    </row>
    <row r="38" spans="2:5" x14ac:dyDescent="0.25">
      <c r="B38" s="240" t="str">
        <f>"DELETE FROM  imeprezime_alias WHERE id &gt; "&amp;MAX(regNatjecatelj_alias_id)&amp;";"</f>
        <v>DELETE FROM  imeprezime_alias WHERE id &gt; 0;</v>
      </c>
    </row>
    <row r="39" spans="2:5" x14ac:dyDescent="0.25">
      <c r="B39" s="240" t="str">
        <f>"DELETE FROM  imeprezime WHERE id &gt; "&amp;data_max_id_ime_prezime&amp;";"</f>
        <v>DELETE FROM  imeprezime WHERE id &gt; ;</v>
      </c>
    </row>
    <row r="40" spans="2:5" x14ac:dyDescent="0.25">
      <c r="B40" s="240" t="str">
        <f>"DELETE FROM  osoba WHERE id &gt; "&amp;data_max_id_osoba&amp;";"</f>
        <v>DELETE FROM  osoba WHERE id &gt; ;</v>
      </c>
    </row>
    <row r="41" spans="2:5" x14ac:dyDescent="0.25">
      <c r="B41" s="240" t="str">
        <f>"DELETE FROM  osoba_log WHERE id &gt; "&amp;data_max_id_osoba&amp;";"</f>
        <v>DELETE FROM  osoba_log WHERE id &gt; ;</v>
      </c>
    </row>
    <row r="42" spans="2:5" x14ac:dyDescent="0.25">
      <c r="B42" s="240" t="str">
        <f>"DELETE FROM  klub_alias WHERE id &gt; "&amp;MAX(regKlub_alias_id)&amp;";"</f>
        <v>DELETE FROM  klub_alias WHERE id &gt; 0;</v>
      </c>
    </row>
    <row r="43" spans="2:5" x14ac:dyDescent="0.25">
      <c r="B43" s="240" t="str">
        <f>"DELETE FROM  klub WHERE id &gt; "&amp;MAX(regKlub_id)&amp;";"</f>
        <v>DELETE FROM  klub WHERE id &gt; 0;</v>
      </c>
      <c r="E43" s="93" t="s">
        <v>54</v>
      </c>
    </row>
    <row r="44" spans="2:5" x14ac:dyDescent="0.25">
      <c r="B44" s="240" t="str">
        <f>"DELETE FROM  drzava WHERE id &gt; "&amp;MAX(regDrzava_id)&amp;";"</f>
        <v>DELETE FROM  drzava WHERE id &gt; 0;</v>
      </c>
      <c r="E44" s="236" t="s">
        <v>55</v>
      </c>
    </row>
    <row r="45" spans="2:5" x14ac:dyDescent="0.25">
      <c r="B45" s="240" t="str">
        <f>"DELETE FROM  staza_kategorija WHERE id &gt; "&amp;data_max_id_staza_kategorija&amp;";"</f>
        <v>DELETE FROM  staza_kategorija WHERE id &gt; ;</v>
      </c>
      <c r="E45" s="236" t="s">
        <v>56</v>
      </c>
    </row>
    <row r="46" spans="2:5" x14ac:dyDescent="0.25">
      <c r="B46" s="240" t="str">
        <f>"DELETE FROM  staza WHERE id &gt; "&amp;data_max_id_staza&amp;";"</f>
        <v>DELETE FROM  staza WHERE id &gt; ;</v>
      </c>
      <c r="E46" s="236" t="s">
        <v>57</v>
      </c>
    </row>
    <row r="47" spans="2:5" ht="15.75" thickBot="1" x14ac:dyDescent="0.3">
      <c r="B47" s="241" t="str">
        <f>"DELETE FROM  kategorija_alias WHERE id &gt; "&amp;data_max_id_kategorija_alias&amp;";"</f>
        <v>DELETE FROM  kategorija_alias WHERE id &gt; ;</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v>
      </c>
    </row>
    <row r="51" spans="2:2" x14ac:dyDescent="0.25">
      <c r="B51" s="244" t="str">
        <f>"DELETE FROM  staza_kategorija WHERE id &gt; "&amp;data_max_id_staza_kategorija&amp;";"</f>
        <v>DELETE FROM  staza_kategorija WHERE id &gt; ;</v>
      </c>
    </row>
    <row r="52" spans="2:2" ht="15.75" thickBot="1" x14ac:dyDescent="0.3">
      <c r="B52" s="245" t="str">
        <f>"DELETE FROM  staza WHERE id &gt; "&amp;data_max_id_staza&amp;";"</f>
        <v>DELETE FROM  staza WHERE id &gt; ;</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zoomScaleNormal="100" workbookViewId="0">
      <pane ySplit="12" topLeftCell="A13" activePane="bottomLeft" state="frozen"/>
      <selection activeCell="G8" sqref="G8"/>
      <selection pane="bottomLeft" activeCell="B4" sqref="B4"/>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
      </c>
      <c r="C7" s="60"/>
      <c r="D7" s="49" t="str">
        <f>IF(csv!F2="","",csv!F2)</f>
        <v/>
      </c>
      <c r="E7" s="60" t="str">
        <f>IF(csv!F2="","",csv!E2)</f>
        <v/>
      </c>
      <c r="F7" s="60"/>
      <c r="G7" s="59" t="str">
        <f>IF(csv!F2="","",csv!M2)</f>
        <v/>
      </c>
      <c r="H7" s="59" t="str">
        <f>IF(csv!F2="","",csv!N2)</f>
        <v/>
      </c>
      <c r="I7" s="60"/>
      <c r="J7" s="60" t="str">
        <f>IF(csv!F2="","",csv!P2)</f>
        <v/>
      </c>
      <c r="K7" s="60" t="str">
        <f>IF(csv!F2="","",csv!Q2)</f>
        <v/>
      </c>
      <c r="L7" s="60"/>
      <c r="M7" s="111" t="str">
        <f>IF(csv!F2="","",csv!R2)</f>
        <v/>
      </c>
      <c r="T7" s="11"/>
      <c r="AC7" s="41">
        <f>COUNTA(AC13:AC412)-COUNTIF(AC13:AC412,"")</f>
        <v>0</v>
      </c>
      <c r="AD7" s="72"/>
      <c r="AH7" s="41">
        <f>COUNTA(AH13:AH412)-COUNTIF(AH13:AH412,"")</f>
        <v>0</v>
      </c>
      <c r="AP7" s="8"/>
      <c r="AT7" s="72"/>
      <c r="AV7" s="41">
        <f>COUNTA(AV13:AV412)-COUNTIF(AV13:AV412,"")</f>
        <v>0</v>
      </c>
      <c r="AX7" s="190"/>
      <c r="AY7" s="190"/>
      <c r="BA7" s="222">
        <f>COUNTA(BA13:BA412)-COUNTIF(BA13:BA412,"")</f>
        <v>0</v>
      </c>
      <c r="BC7" s="41">
        <f>COUNTA(BC13:BC412)-COUNTIF(BC13:BC412,"")</f>
        <v>0</v>
      </c>
      <c r="BD7" s="7"/>
      <c r="BE7" s="7"/>
      <c r="BF7" s="41">
        <f>COUNTA(BF13:BF412)-COUNTIF(BF13:BF412,"")</f>
        <v>0</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80">
        <f>COUNTA(DA13:DA412)-COUNTIF(DA13:DA412,"")</f>
        <v>0</v>
      </c>
      <c r="DB7" s="381"/>
      <c r="DC7" s="2"/>
      <c r="DD7" s="41">
        <f>COUNTA(DD13:DD412)-COUNTIF(DD13:DD412,"")</f>
        <v>0</v>
      </c>
      <c r="DF7" s="41">
        <f>COUNTA(DF13:DF412)-COUNTIF(DF13:DF412,"")</f>
        <v>0</v>
      </c>
      <c r="DK7" s="64"/>
      <c r="DX7" s="41">
        <f>COUNTA(DX13:DX412)-COUNTIF(DX13:DX412,"")</f>
        <v>0</v>
      </c>
      <c r="EE7" s="41">
        <f>SUM(EE13:EE412)</f>
        <v>0</v>
      </c>
      <c r="EH7" s="2"/>
      <c r="EI7" s="2"/>
      <c r="EJ7" s="2"/>
      <c r="EK7" s="2"/>
      <c r="EL7" s="41">
        <f>COUNTA(EL13:EL412)-COUNTIF(EL13:EL412,"")</f>
        <v>0</v>
      </c>
      <c r="EM7" s="2"/>
      <c r="EN7" s="41">
        <f>COUNTA(EN13:EN412)-COUNTIF(EN13:EN412,"")</f>
        <v>0</v>
      </c>
      <c r="EO7" s="2"/>
      <c r="EP7" s="41">
        <f>COUNTA(EP13:EP412)-COUNTIF(EP13:EP412,"")</f>
        <v>0</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 xml:space="preserve">
</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0</v>
      </c>
      <c r="AF12" s="5"/>
      <c r="AH12" s="29"/>
      <c r="AJ12" s="5"/>
      <c r="AK12" s="10"/>
      <c r="AM12" s="5"/>
      <c r="AN12" s="5"/>
      <c r="AO12" s="10"/>
      <c r="AP12" s="10"/>
      <c r="AQ12" s="5"/>
      <c r="AR12" s="5"/>
      <c r="AT12" s="5"/>
      <c r="AV12" s="29"/>
      <c r="AX12" s="5"/>
      <c r="AY12" s="5"/>
      <c r="BA12" s="10"/>
      <c r="BC12" s="5"/>
      <c r="BD12" s="28">
        <f>MAX(regNatjecatelj_alias_id)</f>
        <v>0</v>
      </c>
      <c r="BE12" s="28">
        <f>MAX(BE6:BE7)</f>
        <v>0</v>
      </c>
      <c r="BF12" s="28" t="str" cm="1">
        <f t="array" ref="BF12">data_max_id_natjecatelj</f>
        <v/>
      </c>
      <c r="BH12" s="5"/>
      <c r="BI12" s="5"/>
      <c r="BJ12" s="28"/>
      <c r="BK12" s="28"/>
      <c r="BM12" s="5"/>
      <c r="BN12" s="5"/>
      <c r="BO12" s="10"/>
      <c r="BP12" s="10"/>
      <c r="BQ12" s="5"/>
      <c r="BR12" s="5"/>
      <c r="BS12" s="10"/>
      <c r="BT12" s="5"/>
      <c r="BV12" s="5"/>
      <c r="BX12" s="5"/>
      <c r="BZ12" s="10"/>
      <c r="CA12" s="5"/>
      <c r="CB12" s="65">
        <f>MAX(regKlub_id)</f>
        <v>0</v>
      </c>
      <c r="CC12" s="65">
        <f>MAX(regKlub_id)</f>
        <v>0</v>
      </c>
      <c r="CD12" s="5"/>
      <c r="CE12" s="65">
        <f>MAX(regKlub_alias_id)</f>
        <v>0</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t="str">
        <f>data_max_id_rezultat</f>
        <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
      </c>
      <c r="C13" s="19" t="s">
        <v>0</v>
      </c>
      <c r="D13" s="19" t="str">
        <f>IF(csv!F3="","",TRIM(csv!F3))</f>
        <v/>
      </c>
      <c r="E13" s="19" t="str">
        <f>IF(csv!E3="","",TRIM(csv!E3))</f>
        <v/>
      </c>
      <c r="F13" s="19" t="s">
        <v>0</v>
      </c>
      <c r="G13" s="52" t="str">
        <f>IF(csv!M3="","",TRIM(csv!M3))</f>
        <v/>
      </c>
      <c r="H13" s="52" t="str">
        <f>IF(csv!N3="","",TRIM(csv!N3))</f>
        <v/>
      </c>
      <c r="I13" s="19" t="s">
        <v>0</v>
      </c>
      <c r="J13" s="19" t="str">
        <f>IF(csv!P3="","",TRIM(csv!P3))</f>
        <v/>
      </c>
      <c r="K13" s="19" t="str">
        <f>IF(csv!Q3="","",TRIM(csv!Q3))</f>
        <v/>
      </c>
      <c r="L13" s="19" t="s">
        <v>0</v>
      </c>
      <c r="M13" s="45" t="str">
        <f>IF(csv!R3="","",TRIM(csv!R3))</f>
        <v/>
      </c>
      <c r="N13" s="27" t="s">
        <v>0</v>
      </c>
      <c r="O13" s="171" t="str">
        <f>IF(E13="","","ok")</f>
        <v/>
      </c>
      <c r="Q13" s="30" t="str">
        <f>IF(B13="","",B13)</f>
        <v/>
      </c>
      <c r="R13" s="52" t="str">
        <f>IF(Q13="","",IF(COUNTIF(Q$12:Q12,Q13)=0,R12+1,R12))</f>
        <v/>
      </c>
      <c r="S13" s="52" t="str">
        <f>IF(Q13="","",IFERROR(INDEX(regKategorija_id,MATCH(Q13,regKategorija_oznaka,0)),IFERROR(INDEX(regKategorija_alias_kategorijaId,MATCH(Q13,regKategorija_alias_oznaka,0)),INDEX(natKategorija_katRegId,MATCH(Q13,natKategorija_kategorija,0)))))</f>
        <v/>
      </c>
      <c r="T13" s="52" t="str">
        <f>IF(Q13="","",IFERROR(INDEX(natStaza_id,MATCH(Q13,natStaza_kategorija,0)),""))</f>
        <v/>
      </c>
      <c r="U13" s="45" t="str">
        <f>IF(T13="","",INDEX(natStaza_naziv,MATCH(T13,natStaza_id,0)))</f>
        <v/>
      </c>
      <c r="V13" s="27" t="s">
        <v>0</v>
      </c>
      <c r="W13" s="155" t="str">
        <f>IF(O13="","",INDEX(regKategorija_oznaka,MATCH(S13,regKategorija_id,0)))</f>
        <v/>
      </c>
      <c r="X13" s="206" t="str">
        <f>IF(W13="","",INDEX(natKategorija_stazaKatId,MATCH(S13,natKategorija_katRegId,0)))</f>
        <v/>
      </c>
      <c r="Y13" s="156" t="str">
        <f t="shared" ref="Y13:Y76" si="0">IF(W13="","",INDEX(natKategorija_aliasId,MATCH(X13,natKategorija_stazaKatId,0)))</f>
        <v/>
      </c>
      <c r="Z13" s="27" t="s">
        <v>0</v>
      </c>
      <c r="AA13" s="30" t="str">
        <f>IF(O13="","",M13)</f>
        <v/>
      </c>
      <c r="AB13" s="52" t="str">
        <f>IF(AA13="","",IFERROR(INDEX(regDrzava_id,MATCH(AA13,regDrzava_oznaka,0)),"NEMA"))</f>
        <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
      </c>
      <c r="AK13" s="107" t="str">
        <f>IF(AB13="","",IF(AB13="NEMA",AD13,AB13))</f>
        <v/>
      </c>
      <c r="AM13" s="30" t="str">
        <f>IF(O13="","",D13)</f>
        <v/>
      </c>
      <c r="AN13" s="19" t="str">
        <f>IF(O13="","",E13)</f>
        <v/>
      </c>
      <c r="AO13" s="52" t="str">
        <f>IF(AN13="","",IFERROR(INDEX(regNatjecatelj_id,MATCH(AM13&amp;" – "&amp;AN13,regNatjecatelj_imePrezime,0)),"NEMA"))</f>
        <v/>
      </c>
      <c r="AP13" s="52" t="str">
        <f>IF(AO13&lt;&gt;"NEMA","",IFERROR(INDEX(regNatjecatelj_alias_natjecateljId,MATCH(AM13&amp;" "&amp;AN13,regNatjecatelj_alias_alias,0)),"NEMA"))</f>
        <v/>
      </c>
      <c r="AQ13" s="19" t="str">
        <f>IF(O13="","",IF(OR(AP13="",AP13="NEMA"),AM13,INDEX(regNatjecatelj_ime,MATCH(AP13,regNatjecatelj_id,0))))</f>
        <v/>
      </c>
      <c r="AR13" s="45" t="str">
        <f>IF(O13="","",IF(OR(AP13="",AP13="NEMA"),AN13,INDEX(regNatjecatelj_prezime,MATCH(AP13,regNatjecatelj_id,0))))</f>
        <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
      </c>
      <c r="BI13" s="19" t="str">
        <f>IF(O13="","",IF(BE13="",AR13,IF(BE13="NEMA",AY13,INDEX(regNatjecatelj_prezime,MATCH(BE13,regNatjecatelj_id,0)))))</f>
        <v/>
      </c>
      <c r="BJ13" s="52" t="str">
        <f>IF(AND(AP13&lt;&gt;"",AP13&lt;&gt;"NEMA"),AP13,IF(BD13&lt;&gt;"",BD13,""))</f>
        <v/>
      </c>
      <c r="BK13" s="31" t="str">
        <f>IF(AND(AO13&lt;&gt;"",AO13&lt;&gt;"NEMA"),AO13,IF(AND(BE13&lt;&gt;"",BE13&lt;&gt;"NEMA"),BE13,IF(BF13&lt;&gt;"",BF13,"")))</f>
        <v/>
      </c>
      <c r="BL13" s="27" t="s">
        <v>0</v>
      </c>
      <c r="BM13" s="30" t="str">
        <f>IF(O13="","",J13)</f>
        <v/>
      </c>
      <c r="BN13" s="19" t="str">
        <f>IF(O13="","",K13)</f>
        <v/>
      </c>
      <c r="BO13" s="52" t="str">
        <f>IF(BN13="","",IFERROR(INDEX(regKlub_id,MATCH(BN13,regKlub_naziv,0)),"NEMA"))</f>
        <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
      </c>
      <c r="BR13" s="170" t="str" cm="1">
        <f t="array" ref="BR13">IFERROR(""&amp;INDEX(regNatjecatelj_klub,DI13),"")</f>
        <v/>
      </c>
      <c r="BS13" s="201" t="str">
        <f>IF(BQ13=BR13,"",IF(BR13="","",1))</f>
        <v/>
      </c>
      <c r="BT13" s="45" t="str">
        <f>IF(AND(BR13&lt;&gt;"",BR13&lt;&gt;BQ13),BR13,""&amp;BQ13)</f>
        <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
      </c>
      <c r="CL13" s="209" t="str">
        <f>IF(BN13="","",IF(BT13&lt;&gt;BN13,INDEX(regKlub_id,MATCH(BT13,regKlub_naziv,0)),IF(AND(BO13&lt;&gt;"",BO13&lt;&gt;"NEMA"),BO13,IF(CF13&lt;&gt;"",CF13,IF(CB13&lt;&gt;"",CB13,IFERROR(INDEX(CL$12:CL12,MATCH(BN13,BN$12:BN12,0)),"GREŠKA"))))))</f>
        <v/>
      </c>
      <c r="CM13" s="107" t="str">
        <f>IF(BP13="","",IF(BP13&lt;&gt;"NEMA",BP13,IF(CE13&lt;&gt;"",CE13,IFERROR(INDEX(CM$12:CM12,MATCH(BN13,BN$12:BN12,0)),""))))</f>
        <v/>
      </c>
      <c r="CN13" s="27" t="s">
        <v>0</v>
      </c>
      <c r="CO13" s="37" t="str">
        <f>IF(G13="","",G13)</f>
        <v/>
      </c>
      <c r="CP13" s="52" t="str">
        <f>IF(H13="","",H13)</f>
        <v/>
      </c>
      <c r="CQ13" s="162" t="str">
        <f>IF(CO13="",IF(OR(O13="",CP13&lt;&gt;"0"),"","GREŠKA-1"),IF(AND(65535&gt;=VALUE(LEFT(CO13,SEARCH(":",CO13)-1))*60+VALUE(RIGHT(CO13,2)),OR(CP13="0",CP13="1",CP13="2",CP13="3",CP13="4")),IF(VALUE(RIGHT(CO13,2))&gt;=60,"GREŠKA-2",""),"GREŠKA-3"))</f>
        <v/>
      </c>
      <c r="CR13" s="163" t="str">
        <f t="shared" ref="CR13:CR55" si="4">IF(CO13="","",IF(VALUE(LEFT(CO13,SEARCH(":",CO13)-1))&gt;999,59999,VALUE(LEFT(CO13,SEARCH(":",CO13)-1))*60+VALUE(RIGHT(CO13,2))))</f>
        <v/>
      </c>
      <c r="CS13" s="107" t="str">
        <f t="shared" ref="CS13:CS76" si="5">IF(DH13="","",IF(AND(CP13="0",N(CR13)&gt;data_max_minuta*60),2,INDEX(regStatusRezultat_id,MATCH(VALUE(CP13),regStatusRezultat_oEvent,0))))</f>
        <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
      </c>
      <c r="DI13" s="31" t="str">
        <f>IF(DH13="","",IFERROR(MATCH(DH13,regNatjecatelj_imePrezime,0),"NEMA"))</f>
        <v/>
      </c>
      <c r="DJ13" s="27" t="s">
        <v>0</v>
      </c>
      <c r="DK13" s="30" t="str">
        <f>IF(O13="","",DH13 &amp; IF(CK13="",""," – " &amp; CK13))</f>
        <v/>
      </c>
      <c r="DL13" s="31" t="str">
        <f>IF(DK13="","",IFERROR(MATCH(DK13,regNatjecatelj_imePrezimeKlub,0),"NEMA"))</f>
        <v/>
      </c>
      <c r="DM13" s="27" t="s">
        <v>0</v>
      </c>
      <c r="DN13" s="30" t="str">
        <f>IF(O13="","",DK13 &amp; IF(W13="",""," – " &amp; W13))</f>
        <v/>
      </c>
      <c r="DO13" s="31" t="str">
        <f>IF(DN13="","",IFERROR(MATCH(DN13,regNatjecatelj_imePrezimeKlubKategorija,0),"NEMA"))</f>
        <v/>
      </c>
      <c r="DP13" s="27" t="s">
        <v>0</v>
      </c>
      <c r="DQ13" s="37" t="str">
        <f>IF(DO13="","",IF(DO13&lt;&gt;"NEMA",DO13,IF(DL13&lt;&gt;"NEMA",DL13,IF(DI13&lt;&gt;"NEMA",DI13,""))))</f>
        <v/>
      </c>
      <c r="DR13" s="31" t="str" cm="1">
        <f t="array" ref="DR13">IF(DQ13&lt;&gt;"",INDEX(regNatjecatelj_id,DQ13,0),IF(BF13&lt;&gt;"",BF13,""))</f>
        <v/>
      </c>
      <c r="DS13" s="27" t="s">
        <v>0</v>
      </c>
      <c r="DT13" s="37" t="str">
        <f>IF(AN13="","",IF(BF13&lt;&gt;"","novo",IF(AP13="","imepre","imepre(ali)")))</f>
        <v/>
      </c>
      <c r="DU13" s="52" t="str">
        <f t="shared" ref="DU13:DU76" si="10">IF(AN13="","",IF(BN13="",IF(BR13&lt;&gt;"","(raz-klu)",IF(IFERROR(INDEX(regNatjecatelj_klub,MATCH(DR13,regNatjecatelj_id,0)),"NEMA")="","klu","")),IF(OR(AND(BP13&lt;&gt;"",BP13&lt;&gt;"NEMA"),CF13&lt;&gt;""),"klu(ali)",IF(AND(BR13&lt;&gt;"",BR13&lt;&gt;BQ13),"(raz-klu)","klu"))))</f>
        <v/>
      </c>
      <c r="DV13" s="52" t="str">
        <f>IF(AN13="","","kat"&amp;IF(AND(W13&lt;&gt;Q13,Q13&lt;&gt;"Open"),"(ali)",""))</f>
        <v/>
      </c>
      <c r="DW13" s="52" t="str">
        <f>IF(OR(CQ13&lt;&gt;"",CS13=2),"ot","")</f>
        <v/>
      </c>
      <c r="DX13" s="45" t="str">
        <f>IF(AN13="","",DT13&amp;IF(DT13="novo","","-"&amp;DU13&amp;"-"&amp;DV13)&amp;IF(DW13="","","-"&amp;DW13))</f>
        <v/>
      </c>
      <c r="DY13" s="27" t="s">
        <v>0</v>
      </c>
      <c r="DZ13" s="37" t="str">
        <f>IF(AN13="","",MAX(DZ$12:DZ12)+1)</f>
        <v/>
      </c>
      <c r="EA13" s="52" t="str">
        <f>IF(AQ13="","",X13)</f>
        <v/>
      </c>
      <c r="EB13" s="52" t="str">
        <f>IF(DR13="","",DR13)</f>
        <v/>
      </c>
      <c r="EC13" s="52" t="str">
        <f>IF(CR13="","",CR13)</f>
        <v/>
      </c>
      <c r="ED13" s="52" t="str">
        <f>IF(CS13="","",IF(AND(EC13="",CS13=1),6,CS13))</f>
        <v/>
      </c>
      <c r="EE13" s="52" t="str">
        <f t="shared" ref="EE13:EE76" si="11">IF(O13="","",IF(data_trka_je_rangirana=0,0,IF(OR(DO13="",DO13="NEMA"),0,1)))</f>
        <v/>
      </c>
      <c r="EF13" s="52" t="str">
        <f>IF(DZ13="","",INDEX(regUparivanje_id,MATCH(DX13,regUparivanje_oznaka,0)))</f>
        <v/>
      </c>
      <c r="EG13" s="52" t="str">
        <f>IF(CS13="","",CP13)</f>
        <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c>
      <c r="EQ13" s="27" t="s">
        <v>0</v>
      </c>
    </row>
    <row r="14" spans="1:159" ht="15.75" thickBot="1" x14ac:dyDescent="0.3">
      <c r="A14" t="s">
        <v>0</v>
      </c>
      <c r="B14" s="32" t="str">
        <f>IF(csv!F4="","",TRIM(csv!T4))</f>
        <v/>
      </c>
      <c r="C14" s="21" t="s">
        <v>0</v>
      </c>
      <c r="D14" s="21" t="str">
        <f>IF(csv!F4="","",TRIM(csv!F4))</f>
        <v/>
      </c>
      <c r="E14" s="21" t="str">
        <f>IF(csv!E4="","",TRIM(csv!E4))</f>
        <v/>
      </c>
      <c r="F14" s="21" t="s">
        <v>0</v>
      </c>
      <c r="G14" s="53" t="str">
        <f>IF(csv!M4="","",TRIM(csv!M4))</f>
        <v/>
      </c>
      <c r="H14" s="53" t="str">
        <f>IF(csv!N4="","",TRIM(csv!N4))</f>
        <v/>
      </c>
      <c r="I14" s="21" t="s">
        <v>0</v>
      </c>
      <c r="J14" s="21" t="str">
        <f>IF(csv!P4="","",TRIM(csv!P4))</f>
        <v/>
      </c>
      <c r="K14" s="21" t="str">
        <f>IF(csv!Q4="","",TRIM(csv!Q4))</f>
        <v/>
      </c>
      <c r="L14" s="21" t="s">
        <v>0</v>
      </c>
      <c r="M14" s="46" t="str">
        <f>IF(csv!R4="","",TRIM(csv!R4))</f>
        <v/>
      </c>
      <c r="N14" s="27" t="s">
        <v>0</v>
      </c>
      <c r="O14" s="172" t="str">
        <f t="shared" ref="O14:O77" si="14">IF(E14="","","ok")</f>
        <v/>
      </c>
      <c r="P14" s="27"/>
      <c r="Q14" s="32" t="str">
        <f t="shared" ref="Q14:Q77" si="15">IF(B14="","",B14)</f>
        <v/>
      </c>
      <c r="R14" s="53" t="str">
        <f>IF(Q14="","",IF(COUNTIF(Q$12:Q13,Q14)=0,R13+1,R13))</f>
        <v/>
      </c>
      <c r="S14" s="53" t="str">
        <f t="shared" ref="S14:S77" si="16">IF(Q14="","",IFERROR(INDEX(regKategorija_id,MATCH(Q14,regKategorija_oznaka,0)),IFERROR(INDEX(regKategorija_alias_kategorijaId,MATCH(Q14,regKategorija_alias_oznaka,0)),INDEX(natKategorija_katRegId,MATCH(Q14,natKategorija_kategorija,0)))))</f>
        <v/>
      </c>
      <c r="T14" s="53" t="str">
        <f t="shared" ref="T14:T77" si="17">IF(Q14="","",IFERROR(INDEX(natStaza_id,MATCH(Q14,natStaza_kategorija,0)),""))</f>
        <v/>
      </c>
      <c r="U14" s="46" t="str">
        <f t="shared" ref="U14:U77" si="18">IF(T14="","",INDEX(natStaza_naziv,MATCH(T14,natStaza_id,0)))</f>
        <v/>
      </c>
      <c r="V14" s="27" t="s">
        <v>0</v>
      </c>
      <c r="W14" s="157" t="str">
        <f t="shared" ref="W14:W77" si="19">IF(O14="","",INDEX(regKategorija_oznaka,MATCH(S14,regKategorija_id,0)))</f>
        <v/>
      </c>
      <c r="X14" s="207" t="str">
        <f t="shared" ref="X14:X77" si="20">IF(W14="","",INDEX(natKategorija_stazaKatId,MATCH(S14,natKategorija_katRegId,0)))</f>
        <v/>
      </c>
      <c r="Y14" s="158" t="str">
        <f t="shared" si="0"/>
        <v/>
      </c>
      <c r="Z14" s="27" t="s">
        <v>0</v>
      </c>
      <c r="AA14" s="32" t="str">
        <f t="shared" ref="AA14:AA77" si="21">IF(O14="","",M14)</f>
        <v/>
      </c>
      <c r="AB14" s="53" t="str">
        <f t="shared" ref="AB14:AB77" si="22">IF(AA14="","",IFERROR(INDEX(regDrzava_id,MATCH(AA14,regDrzava_oznaka,0)),"NEMA"))</f>
        <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
      </c>
      <c r="AK14" s="108" t="str">
        <f t="shared" ref="AK14:AK77" si="25">IF(AB14="","",IF(AB14="NEMA",AD14,AB14))</f>
        <v/>
      </c>
      <c r="AL14" s="27"/>
      <c r="AM14" s="32" t="str">
        <f t="shared" ref="AM14:AM77" si="26">IF(O14="","",D14)</f>
        <v/>
      </c>
      <c r="AN14" s="21" t="str">
        <f t="shared" ref="AN14:AN77" si="27">IF(O14="","",E14)</f>
        <v/>
      </c>
      <c r="AO14" s="53" t="str">
        <f t="shared" ref="AO14:AO77" si="28">IF(AN14="","",IFERROR(INDEX(regNatjecatelj_id,MATCH(AM14&amp;" – "&amp;AN14,regNatjecatelj_imePrezime,0)),"NEMA"))</f>
        <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
      </c>
      <c r="AR14" s="46" t="str">
        <f t="shared" ref="AR14:AR77" si="31">IF(O14="","",IF(OR(AP14="",AP14="NEMA"),AN14,INDEX(regNatjecatelj_prezime,MATCH(AP14,regNatjecatelj_id,0))))</f>
        <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
      </c>
      <c r="BI14" s="21" t="str">
        <f t="shared" ref="BI14:BI77" si="37">IF(O14="","",IF(BE14="",AR14,IF(BE14="NEMA",AY14,INDEX(regNatjecatelj_prezime,MATCH(BE14,regNatjecatelj_id,0)))))</f>
        <v/>
      </c>
      <c r="BJ14" s="53" t="str">
        <f t="shared" ref="BJ14:BJ77" si="38">IF(AND(AP14&lt;&gt;"",AP14&lt;&gt;"NEMA"),AP14,IF(BD14&lt;&gt;"",BD14,""))</f>
        <v/>
      </c>
      <c r="BK14" s="33" t="str">
        <f t="shared" ref="BK14:BK77" si="39">IF(AND(AO14&lt;&gt;"",AO14&lt;&gt;"NEMA"),AO14,IF(AND(BE14&lt;&gt;"",BE14&lt;&gt;"NEMA"),BE14,IF(BF14&lt;&gt;"",BF14,"")))</f>
        <v/>
      </c>
      <c r="BL14" s="27" t="s">
        <v>0</v>
      </c>
      <c r="BM14" s="32" t="str">
        <f t="shared" ref="BM14:BM77" si="40">IF(O14="","",J14)</f>
        <v/>
      </c>
      <c r="BN14" s="21" t="str">
        <f t="shared" ref="BN14:BN77" si="41">IF(O14="","",K14)</f>
        <v/>
      </c>
      <c r="BO14" s="53" t="str">
        <f t="shared" ref="BO14:BO77" si="42">IF(BN14="","",IFERROR(INDEX(regKlub_id,MATCH(BN14,regKlub_naziv,0)),"NEMA"))</f>
        <v/>
      </c>
      <c r="BP14" s="53" t="str">
        <f t="shared" si="2"/>
        <v/>
      </c>
      <c r="BQ14" s="21" t="str">
        <f t="shared" si="3"/>
        <v/>
      </c>
      <c r="BR14" s="21" t="str" cm="1">
        <f t="array" ref="BR14">IFERROR(""&amp;INDEX(regNatjecatelj_klub,DI14),"")</f>
        <v/>
      </c>
      <c r="BS14" s="66" t="str">
        <f t="shared" ref="BS14:BS77" si="43">IF(BQ14=BR14,"",IF(BR14="","",1))</f>
        <v/>
      </c>
      <c r="BT14" s="46" t="str">
        <f t="shared" ref="BT14:BT77" si="44">IF(AND(BR14&lt;&gt;"",BR14&lt;&gt;BQ14),BR14,""&amp;BQ14)</f>
        <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
      </c>
      <c r="CL14" s="210" t="str">
        <f>IF(BN14="","",IF(BT14&lt;&gt;BN14,INDEX(regKlub_id,MATCH(BT14,regKlub_naziv,0)),IF(AND(BO14&lt;&gt;"",BO14&lt;&gt;"NEMA"),BO14,IF(CF14&lt;&gt;"",CF14,IF(CB14&lt;&gt;"",CB14,IFERROR(INDEX(CL$12:CL13,MATCH(BN14,BN$12:BN13,0)),"GREŠKA"))))))</f>
        <v/>
      </c>
      <c r="CM14" s="108" t="str">
        <f>IF(BP14="","",IF(BP14&lt;&gt;"NEMA",BP14,IF(CE14&lt;&gt;"",CE14,IFERROR(INDEX(CM$12:CM13,MATCH(BN14,BN$12:BN13,0)),""))))</f>
        <v/>
      </c>
      <c r="CN14" s="27" t="s">
        <v>0</v>
      </c>
      <c r="CO14" s="38" t="str">
        <f t="shared" ref="CO14:CO77" si="51">IF(G14="","",G14)</f>
        <v/>
      </c>
      <c r="CP14" s="53" t="str">
        <f t="shared" ref="CP14:CP77" si="52">IF(H14="","",H14)</f>
        <v/>
      </c>
      <c r="CQ14" s="164" t="str">
        <f t="shared" ref="CQ14:CQ77" si="53">IF(CO14="",IF(OR(O14="",CP14&lt;&gt;"0"),"","GREŠKA-1"),IF(AND(65535&gt;=VALUE(LEFT(CO14,SEARCH(":",CO14)-1))*60+VALUE(RIGHT(CO14,2)),OR(CP14="0",CP14="1",CP14="2",CP14="3",CP14="4")),IF(VALUE(RIGHT(CO14,2))&gt;=60,"GREŠKA-2",""),"GREŠKA-3"))</f>
        <v/>
      </c>
      <c r="CR14" s="165" t="str">
        <f t="shared" si="4"/>
        <v/>
      </c>
      <c r="CS14" s="108" t="str">
        <f t="shared" si="5"/>
        <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
      </c>
      <c r="DI14" s="33" t="str">
        <f t="shared" ref="DI14:DI77" si="58">IF(DH14="","",IFERROR(MATCH(DH14,regNatjecatelj_imePrezime,0),"NEMA"))</f>
        <v/>
      </c>
      <c r="DJ14" s="27" t="s">
        <v>0</v>
      </c>
      <c r="DK14" s="32" t="str">
        <f t="shared" ref="DK14:DK77" si="59">IF(O14="","",DH14 &amp; IF(CK14="",""," – " &amp; CK14))</f>
        <v/>
      </c>
      <c r="DL14" s="33" t="str">
        <f t="shared" ref="DL14:DL77" si="60">IF(DK14="","",IFERROR(MATCH(DK14,regNatjecatelj_imePrezimeKlub,0),"NEMA"))</f>
        <v/>
      </c>
      <c r="DM14" s="27" t="s">
        <v>0</v>
      </c>
      <c r="DN14" s="32" t="str">
        <f t="shared" ref="DN14:DN77" si="61">IF(O14="","",DK14 &amp; IF(W14="",""," – " &amp; W14))</f>
        <v/>
      </c>
      <c r="DO14" s="33" t="str">
        <f t="shared" ref="DO14:DO77" si="62">IF(DN14="","",IFERROR(MATCH(DN14,regNatjecatelj_imePrezimeKlubKategorija,0),"NEMA"))</f>
        <v/>
      </c>
      <c r="DP14" s="27" t="s">
        <v>0</v>
      </c>
      <c r="DQ14" s="38" t="str">
        <f t="shared" ref="DQ14:DQ77" si="63">IF(DO14="","",IF(DO14&lt;&gt;"NEMA",DO14,IF(DL14&lt;&gt;"NEMA",DL14,IF(DI14&lt;&gt;"NEMA",DI14,""))))</f>
        <v/>
      </c>
      <c r="DR14" s="33" t="str" cm="1">
        <f t="array" ref="DR14">IF(DQ14&lt;&gt;"",INDEX(regNatjecatelj_id,DQ14,0),IF(BF14&lt;&gt;"",BF14,""))</f>
        <v/>
      </c>
      <c r="DS14" s="27" t="s">
        <v>0</v>
      </c>
      <c r="DT14" s="38" t="str">
        <f t="shared" ref="DT14:DT77" si="64">IF(AN14="","",IF(BF14&lt;&gt;"","novo",IF(AP14="","imepre","imepre(ali)")))</f>
        <v/>
      </c>
      <c r="DU14" s="53" t="str">
        <f t="shared" si="10"/>
        <v/>
      </c>
      <c r="DV14" s="53" t="str">
        <f t="shared" ref="DV14:DV77" si="65">IF(AN14="","","kat"&amp;IF(AND(W14&lt;&gt;Q14,Q14&lt;&gt;"Open"),"(ali)",""))</f>
        <v/>
      </c>
      <c r="DW14" s="53" t="str">
        <f t="shared" ref="DW14:DW77" si="66">IF(OR(CQ14&lt;&gt;"",CS14=2),"ot","")</f>
        <v/>
      </c>
      <c r="DX14" s="46" t="str">
        <f t="shared" ref="DX14:DX77" si="67">IF(AN14="","",DT14&amp;IF(DT14="novo","","-"&amp;DU14&amp;"-"&amp;DV14)&amp;IF(DW14="","","-"&amp;DW14))</f>
        <v/>
      </c>
      <c r="DY14" s="27" t="s">
        <v>0</v>
      </c>
      <c r="DZ14" s="38" t="str">
        <f>IF(AN14="","",MAX(DZ$12:DZ13)+1)</f>
        <v/>
      </c>
      <c r="EA14" s="53" t="str">
        <f t="shared" ref="EA14:EA77" si="68">IF(AQ14="","",X14)</f>
        <v/>
      </c>
      <c r="EB14" s="53" t="str">
        <f t="shared" ref="EB14:EB77" si="69">IF(DR14="","",DR14)</f>
        <v/>
      </c>
      <c r="EC14" s="53" t="str">
        <f t="shared" ref="EC14:EC77" si="70">IF(CR14="","",CR14)</f>
        <v/>
      </c>
      <c r="ED14" s="53" t="str">
        <f t="shared" ref="ED14:ED77" si="71">IF(CS14="","",IF(AND(EC14="",CS14=1),6,CS14))</f>
        <v/>
      </c>
      <c r="EE14" s="53" t="str">
        <f t="shared" si="11"/>
        <v/>
      </c>
      <c r="EF14" s="53" t="str">
        <f t="shared" ref="EF14:EF77" si="72">IF(DZ14="","",INDEX(regUparivanje_id,MATCH(DX14,regUparivanje_oznaka,0)))</f>
        <v/>
      </c>
      <c r="EG14" s="53" t="str">
        <f t="shared" ref="EG14:EG77" si="73">IF(CS14="","",CP14)</f>
        <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
      </c>
      <c r="EM14" s="27" t="s">
        <v>0</v>
      </c>
      <c r="EN14" s="14" t="str">
        <f t="shared" si="13"/>
        <v/>
      </c>
      <c r="EO14" s="27" t="s">
        <v>0</v>
      </c>
      <c r="EP14" s="115" t="str">
        <f t="shared" ref="EP14:EP77" si="77">AH14&amp;IF(CI14="","","
")&amp;CI14&amp;IF(DD14="","","
")&amp;DD14&amp;IF(DF14="","","
")&amp;DF14&amp;IF(EL14="","","
")&amp;EL14&amp;IF(EN14="","","
")&amp;EN14</f>
        <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
      </c>
      <c r="C15" s="21" t="s">
        <v>0</v>
      </c>
      <c r="D15" s="21" t="str">
        <f>IF(csv!F5="","",TRIM(csv!F5))</f>
        <v/>
      </c>
      <c r="E15" s="21" t="str">
        <f>IF(csv!E5="","",TRIM(csv!E5))</f>
        <v/>
      </c>
      <c r="F15" s="21" t="s">
        <v>0</v>
      </c>
      <c r="G15" s="53" t="str">
        <f>IF(csv!M5="","",TRIM(csv!M5))</f>
        <v/>
      </c>
      <c r="H15" s="53" t="str">
        <f>IF(csv!N5="","",TRIM(csv!N5))</f>
        <v/>
      </c>
      <c r="I15" s="21" t="s">
        <v>0</v>
      </c>
      <c r="J15" s="21" t="str">
        <f>IF(csv!P5="","",TRIM(csv!P5))</f>
        <v/>
      </c>
      <c r="K15" s="21" t="str">
        <f>IF(csv!Q5="","",TRIM(csv!Q5))</f>
        <v/>
      </c>
      <c r="L15" s="21" t="s">
        <v>0</v>
      </c>
      <c r="M15" s="46" t="str">
        <f>IF(csv!R5="","",TRIM(csv!R5))</f>
        <v/>
      </c>
      <c r="N15" s="27" t="s">
        <v>0</v>
      </c>
      <c r="O15" s="172" t="str">
        <f t="shared" si="14"/>
        <v/>
      </c>
      <c r="P15" s="27"/>
      <c r="Q15" s="32" t="str">
        <f t="shared" si="15"/>
        <v/>
      </c>
      <c r="R15" s="53" t="str">
        <f>IF(Q15="","",IF(COUNTIF(Q$12:Q14,Q15)=0,R14+1,R14))</f>
        <v/>
      </c>
      <c r="S15" s="53" t="str">
        <f t="shared" si="16"/>
        <v/>
      </c>
      <c r="T15" s="53" t="str">
        <f t="shared" si="17"/>
        <v/>
      </c>
      <c r="U15" s="46" t="str">
        <f t="shared" si="18"/>
        <v/>
      </c>
      <c r="V15" s="27" t="s">
        <v>0</v>
      </c>
      <c r="W15" s="157" t="str">
        <f t="shared" si="19"/>
        <v/>
      </c>
      <c r="X15" s="207" t="str">
        <f t="shared" si="20"/>
        <v/>
      </c>
      <c r="Y15" s="158" t="str">
        <f t="shared" si="0"/>
        <v/>
      </c>
      <c r="Z15" s="27" t="s">
        <v>0</v>
      </c>
      <c r="AA15" s="32" t="str">
        <f t="shared" si="21"/>
        <v/>
      </c>
      <c r="AB15" s="53" t="str">
        <f t="shared" si="22"/>
        <v/>
      </c>
      <c r="AC15" s="21" t="str">
        <f>IF(OR(AB15="",AB15&lt;&gt;"NEMA"),"",IF(IFERROR(MATCH(AA15,AA$12:AA14,0),0)&lt;&gt;0,"",AA15))</f>
        <v/>
      </c>
      <c r="AD15" s="46" t="str">
        <f>IF(AC15="","",MAX(AD$12:AD14)+1)</f>
        <v/>
      </c>
      <c r="AE15" s="27" t="s">
        <v>0</v>
      </c>
      <c r="AF15" s="84"/>
      <c r="AG15" s="27" t="s">
        <v>0</v>
      </c>
      <c r="AH15" s="14" t="str">
        <f t="shared" si="23"/>
        <v/>
      </c>
      <c r="AI15" s="27" t="s">
        <v>0</v>
      </c>
      <c r="AJ15" s="157" t="str">
        <f t="shared" si="24"/>
        <v/>
      </c>
      <c r="AK15" s="108" t="str">
        <f t="shared" si="25"/>
        <v/>
      </c>
      <c r="AL15" s="27"/>
      <c r="AM15" s="32" t="str">
        <f t="shared" si="26"/>
        <v/>
      </c>
      <c r="AN15" s="21" t="str">
        <f t="shared" si="27"/>
        <v/>
      </c>
      <c r="AO15" s="53" t="str">
        <f t="shared" si="28"/>
        <v/>
      </c>
      <c r="AP15" s="53" t="str">
        <f t="shared" si="29"/>
        <v/>
      </c>
      <c r="AQ15" s="21" t="str">
        <f t="shared" si="30"/>
        <v/>
      </c>
      <c r="AR15" s="46" t="str">
        <f t="shared" si="31"/>
        <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
      </c>
      <c r="BI15" s="21" t="str">
        <f t="shared" si="37"/>
        <v/>
      </c>
      <c r="BJ15" s="53" t="str">
        <f t="shared" si="38"/>
        <v/>
      </c>
      <c r="BK15" s="33" t="str">
        <f t="shared" si="39"/>
        <v/>
      </c>
      <c r="BL15" s="27" t="s">
        <v>0</v>
      </c>
      <c r="BM15" s="32" t="str">
        <f t="shared" si="40"/>
        <v/>
      </c>
      <c r="BN15" s="21" t="str">
        <f t="shared" si="41"/>
        <v/>
      </c>
      <c r="BO15" s="53" t="str">
        <f t="shared" si="42"/>
        <v/>
      </c>
      <c r="BP15" s="53" t="str">
        <f t="shared" si="2"/>
        <v/>
      </c>
      <c r="BQ15" s="21" t="str">
        <f t="shared" si="3"/>
        <v/>
      </c>
      <c r="BR15" s="21" t="str" cm="1">
        <f t="array" ref="BR15">IFERROR(""&amp;INDEX(regNatjecatelj_klub,DI15),"")</f>
        <v/>
      </c>
      <c r="BS15" s="66" t="str">
        <f t="shared" si="43"/>
        <v/>
      </c>
      <c r="BT15" s="46" t="str">
        <f t="shared" si="44"/>
        <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
      </c>
      <c r="CL15" s="210" t="str">
        <f>IF(BN15="","",IF(BT15&lt;&gt;BN15,INDEX(regKlub_id,MATCH(BT15,regKlub_naziv,0)),IF(AND(BO15&lt;&gt;"",BO15&lt;&gt;"NEMA"),BO15,IF(CF15&lt;&gt;"",CF15,IF(CB15&lt;&gt;"",CB15,IFERROR(INDEX(CL$12:CL14,MATCH(BN15,BN$12:BN14,0)),"GREŠKA"))))))</f>
        <v/>
      </c>
      <c r="CM15" s="108" t="str">
        <f>IF(BP15="","",IF(BP15&lt;&gt;"NEMA",BP15,IF(CE15&lt;&gt;"",CE15,IFERROR(INDEX(CM$12:CM14,MATCH(BN15,BN$12:BN14,0)),""))))</f>
        <v/>
      </c>
      <c r="CN15" s="27" t="s">
        <v>0</v>
      </c>
      <c r="CO15" s="38" t="str">
        <f t="shared" si="51"/>
        <v/>
      </c>
      <c r="CP15" s="53" t="str">
        <f t="shared" si="52"/>
        <v/>
      </c>
      <c r="CQ15" s="164" t="str">
        <f t="shared" si="53"/>
        <v/>
      </c>
      <c r="CR15" s="165" t="str">
        <f t="shared" si="4"/>
        <v/>
      </c>
      <c r="CS15" s="108" t="str">
        <f t="shared" si="5"/>
        <v/>
      </c>
      <c r="CT15" s="27" t="s">
        <v>0</v>
      </c>
      <c r="CU15" s="224" t="str">
        <f t="shared" si="54"/>
        <v xml:space="preserve">
</v>
      </c>
      <c r="CV15" s="27" t="s">
        <v>0</v>
      </c>
      <c r="CW15" s="184" t="str">
        <f t="shared" si="6"/>
        <v/>
      </c>
      <c r="CX15" t="s">
        <v>0</v>
      </c>
      <c r="CY15" s="86" t="str">
        <f t="shared" si="7"/>
        <v/>
      </c>
      <c r="CZ15" t="s">
        <v>0</v>
      </c>
      <c r="DA15" s="32" t="str">
        <f t="shared" si="8"/>
        <v/>
      </c>
      <c r="DB15" s="46" t="str">
        <f t="shared" si="9"/>
        <v/>
      </c>
      <c r="DC15" t="s">
        <v>0</v>
      </c>
      <c r="DD15" s="14" t="str">
        <f t="shared" si="55"/>
        <v/>
      </c>
      <c r="DE15" s="27" t="s">
        <v>0</v>
      </c>
      <c r="DF15" s="14" t="str">
        <f t="shared" si="56"/>
        <v/>
      </c>
      <c r="DG15" s="27" t="s">
        <v>0</v>
      </c>
      <c r="DH15" s="32" t="str">
        <f t="shared" si="57"/>
        <v/>
      </c>
      <c r="DI15" s="33" t="str">
        <f t="shared" si="58"/>
        <v/>
      </c>
      <c r="DJ15" s="27" t="s">
        <v>0</v>
      </c>
      <c r="DK15" s="32" t="str">
        <f t="shared" si="59"/>
        <v/>
      </c>
      <c r="DL15" s="33" t="str">
        <f t="shared" si="60"/>
        <v/>
      </c>
      <c r="DM15" s="27" t="s">
        <v>0</v>
      </c>
      <c r="DN15" s="32" t="str">
        <f t="shared" si="61"/>
        <v/>
      </c>
      <c r="DO15" s="33" t="str">
        <f t="shared" si="62"/>
        <v/>
      </c>
      <c r="DP15" s="27" t="s">
        <v>0</v>
      </c>
      <c r="DQ15" s="38" t="str">
        <f t="shared" si="63"/>
        <v/>
      </c>
      <c r="DR15" s="33" t="str" cm="1">
        <f t="array" ref="DR15">IF(DQ15&lt;&gt;"",INDEX(regNatjecatelj_id,DQ15,0),IF(BF15&lt;&gt;"",BF15,""))</f>
        <v/>
      </c>
      <c r="DS15" s="27" t="s">
        <v>0</v>
      </c>
      <c r="DT15" s="38" t="str">
        <f t="shared" si="64"/>
        <v/>
      </c>
      <c r="DU15" s="53" t="str">
        <f t="shared" si="10"/>
        <v/>
      </c>
      <c r="DV15" s="53" t="str">
        <f t="shared" si="65"/>
        <v/>
      </c>
      <c r="DW15" s="53" t="str">
        <f t="shared" si="66"/>
        <v/>
      </c>
      <c r="DX15" s="46" t="str">
        <f t="shared" si="67"/>
        <v/>
      </c>
      <c r="DY15" s="27" t="s">
        <v>0</v>
      </c>
      <c r="DZ15" s="38" t="str">
        <f>IF(AN15="","",MAX(DZ$12:DZ14)+1)</f>
        <v/>
      </c>
      <c r="EA15" s="53" t="str">
        <f t="shared" si="68"/>
        <v/>
      </c>
      <c r="EB15" s="53" t="str">
        <f t="shared" si="69"/>
        <v/>
      </c>
      <c r="EC15" s="53" t="str">
        <f t="shared" si="70"/>
        <v/>
      </c>
      <c r="ED15" s="53" t="str">
        <f t="shared" si="71"/>
        <v/>
      </c>
      <c r="EE15" s="53" t="str">
        <f t="shared" si="11"/>
        <v/>
      </c>
      <c r="EF15" s="53" t="str">
        <f t="shared" si="72"/>
        <v/>
      </c>
      <c r="EG15" s="53" t="str">
        <f t="shared" si="73"/>
        <v/>
      </c>
      <c r="EH15" s="53" t="str">
        <f t="shared" si="12"/>
        <v/>
      </c>
      <c r="EI15" s="53" t="str">
        <f t="shared" si="74"/>
        <v/>
      </c>
      <c r="EJ15" s="33" t="str">
        <f t="shared" si="75"/>
        <v/>
      </c>
      <c r="EK15" s="27" t="s">
        <v>0</v>
      </c>
      <c r="EL15" s="14" t="str">
        <f t="shared" si="76"/>
        <v/>
      </c>
      <c r="EM15" s="27" t="s">
        <v>0</v>
      </c>
      <c r="EN15" s="14" t="str">
        <f t="shared" si="13"/>
        <v/>
      </c>
      <c r="EO15" s="27" t="s">
        <v>0</v>
      </c>
      <c r="EP15" s="115" t="str">
        <f t="shared" si="77"/>
        <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
      </c>
      <c r="C16" s="21" t="s">
        <v>0</v>
      </c>
      <c r="D16" s="21" t="str">
        <f>IF(csv!F6="","",TRIM(csv!F6))</f>
        <v/>
      </c>
      <c r="E16" s="21" t="str">
        <f>IF(csv!E6="","",TRIM(csv!E6))</f>
        <v/>
      </c>
      <c r="F16" s="21" t="s">
        <v>0</v>
      </c>
      <c r="G16" s="53" t="str">
        <f>IF(csv!M6="","",TRIM(csv!M6))</f>
        <v/>
      </c>
      <c r="H16" s="53" t="str">
        <f>IF(csv!N6="","",TRIM(csv!N6))</f>
        <v/>
      </c>
      <c r="I16" s="21" t="s">
        <v>0</v>
      </c>
      <c r="J16" s="21" t="str">
        <f>IF(csv!P6="","",TRIM(csv!P6))</f>
        <v/>
      </c>
      <c r="K16" s="21" t="str">
        <f>IF(csv!Q6="","",TRIM(csv!Q6))</f>
        <v/>
      </c>
      <c r="L16" s="21" t="s">
        <v>0</v>
      </c>
      <c r="M16" s="46" t="str">
        <f>IF(csv!R6="","",TRIM(csv!R6))</f>
        <v/>
      </c>
      <c r="N16" s="27" t="s">
        <v>0</v>
      </c>
      <c r="O16" s="172" t="str">
        <f t="shared" si="14"/>
        <v/>
      </c>
      <c r="P16" s="27"/>
      <c r="Q16" s="32" t="str">
        <f t="shared" si="15"/>
        <v/>
      </c>
      <c r="R16" s="53" t="str">
        <f>IF(Q16="","",IF(COUNTIF(Q$12:Q15,Q16)=0,R15+1,R15))</f>
        <v/>
      </c>
      <c r="S16" s="53" t="str">
        <f t="shared" si="16"/>
        <v/>
      </c>
      <c r="T16" s="53" t="str">
        <f t="shared" si="17"/>
        <v/>
      </c>
      <c r="U16" s="46" t="str">
        <f t="shared" si="18"/>
        <v/>
      </c>
      <c r="V16" s="27" t="s">
        <v>0</v>
      </c>
      <c r="W16" s="157" t="str">
        <f t="shared" si="19"/>
        <v/>
      </c>
      <c r="X16" s="207" t="str">
        <f t="shared" si="20"/>
        <v/>
      </c>
      <c r="Y16" s="158" t="str">
        <f t="shared" si="0"/>
        <v/>
      </c>
      <c r="Z16" s="27" t="s">
        <v>0</v>
      </c>
      <c r="AA16" s="32" t="str">
        <f t="shared" si="21"/>
        <v/>
      </c>
      <c r="AB16" s="53" t="str">
        <f t="shared" si="22"/>
        <v/>
      </c>
      <c r="AC16" s="21" t="str">
        <f>IF(OR(AB16="",AB16&lt;&gt;"NEMA"),"",IF(IFERROR(MATCH(AA16,AA$12:AA15,0),0)&lt;&gt;0,"",AA16))</f>
        <v/>
      </c>
      <c r="AD16" s="46" t="str">
        <f>IF(AC16="","",MAX(AD$12:AD15)+1)</f>
        <v/>
      </c>
      <c r="AE16" s="27" t="s">
        <v>0</v>
      </c>
      <c r="AF16" s="84"/>
      <c r="AG16" s="27" t="s">
        <v>0</v>
      </c>
      <c r="AH16" s="14" t="str">
        <f t="shared" si="23"/>
        <v/>
      </c>
      <c r="AI16" s="27" t="s">
        <v>0</v>
      </c>
      <c r="AJ16" s="157" t="str">
        <f t="shared" si="24"/>
        <v/>
      </c>
      <c r="AK16" s="108" t="str">
        <f t="shared" si="25"/>
        <v/>
      </c>
      <c r="AL16" s="27"/>
      <c r="AM16" s="32" t="str">
        <f t="shared" si="26"/>
        <v/>
      </c>
      <c r="AN16" s="21" t="str">
        <f t="shared" si="27"/>
        <v/>
      </c>
      <c r="AO16" s="53" t="str">
        <f t="shared" si="28"/>
        <v/>
      </c>
      <c r="AP16" s="53" t="str">
        <f t="shared" si="29"/>
        <v/>
      </c>
      <c r="AQ16" s="21" t="str">
        <f t="shared" si="30"/>
        <v/>
      </c>
      <c r="AR16" s="46" t="str">
        <f t="shared" si="31"/>
        <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
      </c>
      <c r="BI16" s="21" t="str">
        <f t="shared" si="37"/>
        <v/>
      </c>
      <c r="BJ16" s="53" t="str">
        <f t="shared" si="38"/>
        <v/>
      </c>
      <c r="BK16" s="33" t="str">
        <f t="shared" si="39"/>
        <v/>
      </c>
      <c r="BL16" s="27" t="s">
        <v>0</v>
      </c>
      <c r="BM16" s="32" t="str">
        <f t="shared" si="40"/>
        <v/>
      </c>
      <c r="BN16" s="21" t="str">
        <f t="shared" si="41"/>
        <v/>
      </c>
      <c r="BO16" s="53" t="str">
        <f t="shared" si="42"/>
        <v/>
      </c>
      <c r="BP16" s="53" t="str">
        <f t="shared" si="2"/>
        <v/>
      </c>
      <c r="BQ16" s="21" t="str">
        <f t="shared" si="3"/>
        <v/>
      </c>
      <c r="BR16" s="21" t="str" cm="1">
        <f t="array" ref="BR16">IFERROR(""&amp;INDEX(regNatjecatelj_klub,DI16),"")</f>
        <v/>
      </c>
      <c r="BS16" s="66" t="str">
        <f t="shared" si="43"/>
        <v/>
      </c>
      <c r="BT16" s="46" t="str">
        <f t="shared" si="44"/>
        <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
      </c>
      <c r="CL16" s="210" t="str">
        <f>IF(BN16="","",IF(BT16&lt;&gt;BN16,INDEX(regKlub_id,MATCH(BT16,regKlub_naziv,0)),IF(AND(BO16&lt;&gt;"",BO16&lt;&gt;"NEMA"),BO16,IF(CF16&lt;&gt;"",CF16,IF(CB16&lt;&gt;"",CB16,IFERROR(INDEX(CL$12:CL15,MATCH(BN16,BN$12:BN15,0)),"GREŠKA"))))))</f>
        <v/>
      </c>
      <c r="CM16" s="108" t="str">
        <f>IF(BP16="","",IF(BP16&lt;&gt;"NEMA",BP16,IF(CE16&lt;&gt;"",CE16,IFERROR(INDEX(CM$12:CM15,MATCH(BN16,BN$12:BN15,0)),""))))</f>
        <v/>
      </c>
      <c r="CN16" s="27" t="s">
        <v>0</v>
      </c>
      <c r="CO16" s="38" t="str">
        <f t="shared" si="51"/>
        <v/>
      </c>
      <c r="CP16" s="53" t="str">
        <f t="shared" si="52"/>
        <v/>
      </c>
      <c r="CQ16" s="164" t="str">
        <f t="shared" si="53"/>
        <v/>
      </c>
      <c r="CR16" s="165" t="str">
        <f t="shared" si="4"/>
        <v/>
      </c>
      <c r="CS16" s="108" t="str">
        <f t="shared" si="5"/>
        <v/>
      </c>
      <c r="CT16" s="27" t="s">
        <v>0</v>
      </c>
      <c r="CU16" s="224" t="str">
        <f t="shared" si="54"/>
        <v xml:space="preserve">
</v>
      </c>
      <c r="CV16" s="27" t="s">
        <v>0</v>
      </c>
      <c r="CW16" s="184" t="str">
        <f t="shared" si="6"/>
        <v/>
      </c>
      <c r="CX16" t="s">
        <v>0</v>
      </c>
      <c r="CY16" s="86" t="str">
        <f t="shared" si="7"/>
        <v/>
      </c>
      <c r="CZ16" t="s">
        <v>0</v>
      </c>
      <c r="DA16" s="32" t="str">
        <f t="shared" si="8"/>
        <v/>
      </c>
      <c r="DB16" s="46" t="str">
        <f t="shared" si="9"/>
        <v/>
      </c>
      <c r="DC16" t="s">
        <v>0</v>
      </c>
      <c r="DD16" s="14" t="str">
        <f t="shared" si="55"/>
        <v/>
      </c>
      <c r="DE16" s="27" t="s">
        <v>0</v>
      </c>
      <c r="DF16" s="14" t="str">
        <f t="shared" si="56"/>
        <v/>
      </c>
      <c r="DG16" s="27" t="s">
        <v>0</v>
      </c>
      <c r="DH16" s="32" t="str">
        <f t="shared" si="57"/>
        <v/>
      </c>
      <c r="DI16" s="33" t="str">
        <f t="shared" si="58"/>
        <v/>
      </c>
      <c r="DJ16" s="27" t="s">
        <v>0</v>
      </c>
      <c r="DK16" s="32" t="str">
        <f t="shared" si="59"/>
        <v/>
      </c>
      <c r="DL16" s="33" t="str">
        <f t="shared" si="60"/>
        <v/>
      </c>
      <c r="DM16" s="27" t="s">
        <v>0</v>
      </c>
      <c r="DN16" s="32" t="str">
        <f t="shared" si="61"/>
        <v/>
      </c>
      <c r="DO16" s="33" t="str">
        <f t="shared" si="62"/>
        <v/>
      </c>
      <c r="DP16" s="27" t="s">
        <v>0</v>
      </c>
      <c r="DQ16" s="38" t="str">
        <f t="shared" si="63"/>
        <v/>
      </c>
      <c r="DR16" s="33" t="str" cm="1">
        <f t="array" ref="DR16">IF(DQ16&lt;&gt;"",INDEX(regNatjecatelj_id,DQ16,0),IF(BF16&lt;&gt;"",BF16,""))</f>
        <v/>
      </c>
      <c r="DS16" s="27" t="s">
        <v>0</v>
      </c>
      <c r="DT16" s="38" t="str">
        <f t="shared" si="64"/>
        <v/>
      </c>
      <c r="DU16" s="53" t="str">
        <f t="shared" si="10"/>
        <v/>
      </c>
      <c r="DV16" s="53" t="str">
        <f t="shared" si="65"/>
        <v/>
      </c>
      <c r="DW16" s="53" t="str">
        <f t="shared" si="66"/>
        <v/>
      </c>
      <c r="DX16" s="46" t="str">
        <f t="shared" si="67"/>
        <v/>
      </c>
      <c r="DY16" s="27" t="s">
        <v>0</v>
      </c>
      <c r="DZ16" s="38" t="str">
        <f>IF(AN16="","",MAX(DZ$12:DZ15)+1)</f>
        <v/>
      </c>
      <c r="EA16" s="53" t="str">
        <f t="shared" si="68"/>
        <v/>
      </c>
      <c r="EB16" s="53" t="str">
        <f t="shared" si="69"/>
        <v/>
      </c>
      <c r="EC16" s="53" t="str">
        <f t="shared" si="70"/>
        <v/>
      </c>
      <c r="ED16" s="53" t="str">
        <f t="shared" si="71"/>
        <v/>
      </c>
      <c r="EE16" s="53" t="str">
        <f t="shared" si="11"/>
        <v/>
      </c>
      <c r="EF16" s="53" t="str">
        <f t="shared" si="72"/>
        <v/>
      </c>
      <c r="EG16" s="53" t="str">
        <f t="shared" si="73"/>
        <v/>
      </c>
      <c r="EH16" s="53" t="str">
        <f t="shared" si="12"/>
        <v/>
      </c>
      <c r="EI16" s="53" t="str">
        <f t="shared" si="74"/>
        <v/>
      </c>
      <c r="EJ16" s="33" t="str">
        <f t="shared" si="75"/>
        <v/>
      </c>
      <c r="EK16" s="27" t="s">
        <v>0</v>
      </c>
      <c r="EL16" s="14" t="str">
        <f t="shared" si="76"/>
        <v/>
      </c>
      <c r="EM16" s="27" t="s">
        <v>0</v>
      </c>
      <c r="EN16" s="14" t="str">
        <f t="shared" si="13"/>
        <v/>
      </c>
      <c r="EO16" s="27" t="s">
        <v>0</v>
      </c>
      <c r="EP16" s="115" t="str">
        <f t="shared" si="77"/>
        <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
      </c>
      <c r="C17" s="21" t="s">
        <v>0</v>
      </c>
      <c r="D17" s="21" t="str">
        <f>IF(csv!F7="","",TRIM(csv!F7))</f>
        <v/>
      </c>
      <c r="E17" s="21" t="str">
        <f>IF(csv!E7="","",TRIM(csv!E7))</f>
        <v/>
      </c>
      <c r="F17" s="21" t="s">
        <v>0</v>
      </c>
      <c r="G17" s="53" t="str">
        <f>IF(csv!M7="","",TRIM(csv!M7))</f>
        <v/>
      </c>
      <c r="H17" s="53" t="str">
        <f>IF(csv!N7="","",TRIM(csv!N7))</f>
        <v/>
      </c>
      <c r="I17" s="21" t="s">
        <v>0</v>
      </c>
      <c r="J17" s="21" t="str">
        <f>IF(csv!P7="","",TRIM(csv!P7))</f>
        <v/>
      </c>
      <c r="K17" s="21" t="str">
        <f>IF(csv!Q7="","",TRIM(csv!Q7))</f>
        <v/>
      </c>
      <c r="L17" s="21" t="s">
        <v>0</v>
      </c>
      <c r="M17" s="46" t="str">
        <f>IF(csv!R7="","",TRIM(csv!R7))</f>
        <v/>
      </c>
      <c r="N17" s="27" t="s">
        <v>0</v>
      </c>
      <c r="O17" s="172" t="str">
        <f t="shared" si="14"/>
        <v/>
      </c>
      <c r="P17" s="27"/>
      <c r="Q17" s="32" t="str">
        <f t="shared" si="15"/>
        <v/>
      </c>
      <c r="R17" s="53" t="str">
        <f>IF(Q17="","",IF(COUNTIF(Q$12:Q16,Q17)=0,R16+1,R16))</f>
        <v/>
      </c>
      <c r="S17" s="53" t="str">
        <f t="shared" si="16"/>
        <v/>
      </c>
      <c r="T17" s="53" t="str">
        <f t="shared" si="17"/>
        <v/>
      </c>
      <c r="U17" s="46" t="str">
        <f t="shared" si="18"/>
        <v/>
      </c>
      <c r="V17" s="27" t="s">
        <v>0</v>
      </c>
      <c r="W17" s="157" t="str">
        <f t="shared" si="19"/>
        <v/>
      </c>
      <c r="X17" s="207" t="str">
        <f t="shared" si="20"/>
        <v/>
      </c>
      <c r="Y17" s="158" t="str">
        <f t="shared" si="0"/>
        <v/>
      </c>
      <c r="Z17" s="27" t="s">
        <v>0</v>
      </c>
      <c r="AA17" s="32" t="str">
        <f t="shared" si="21"/>
        <v/>
      </c>
      <c r="AB17" s="53" t="str">
        <f t="shared" si="22"/>
        <v/>
      </c>
      <c r="AC17" s="21" t="str">
        <f>IF(OR(AB17="",AB17&lt;&gt;"NEMA"),"",IF(IFERROR(MATCH(AA17,AA$12:AA16,0),0)&lt;&gt;0,"",AA17))</f>
        <v/>
      </c>
      <c r="AD17" s="46" t="str">
        <f>IF(AC17="","",MAX(AD$12:AD16)+1)</f>
        <v/>
      </c>
      <c r="AE17" s="27" t="s">
        <v>0</v>
      </c>
      <c r="AF17" s="84"/>
      <c r="AG17" s="27" t="s">
        <v>0</v>
      </c>
      <c r="AH17" s="14" t="str">
        <f t="shared" si="23"/>
        <v/>
      </c>
      <c r="AI17" s="27" t="s">
        <v>0</v>
      </c>
      <c r="AJ17" s="157" t="str">
        <f t="shared" si="24"/>
        <v/>
      </c>
      <c r="AK17" s="108" t="str">
        <f t="shared" si="25"/>
        <v/>
      </c>
      <c r="AL17" s="27"/>
      <c r="AM17" s="32" t="str">
        <f t="shared" si="26"/>
        <v/>
      </c>
      <c r="AN17" s="21" t="str">
        <f t="shared" si="27"/>
        <v/>
      </c>
      <c r="AO17" s="53" t="str">
        <f t="shared" si="28"/>
        <v/>
      </c>
      <c r="AP17" s="53" t="str">
        <f t="shared" si="29"/>
        <v/>
      </c>
      <c r="AQ17" s="21" t="str">
        <f t="shared" si="30"/>
        <v/>
      </c>
      <c r="AR17" s="46" t="str">
        <f t="shared" si="31"/>
        <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
      </c>
      <c r="BI17" s="21" t="str">
        <f t="shared" si="37"/>
        <v/>
      </c>
      <c r="BJ17" s="53" t="str">
        <f t="shared" si="38"/>
        <v/>
      </c>
      <c r="BK17" s="33" t="str">
        <f t="shared" si="39"/>
        <v/>
      </c>
      <c r="BL17" s="27" t="s">
        <v>0</v>
      </c>
      <c r="BM17" s="32" t="str">
        <f t="shared" si="40"/>
        <v/>
      </c>
      <c r="BN17" s="21" t="str">
        <f t="shared" si="41"/>
        <v/>
      </c>
      <c r="BO17" s="53" t="str">
        <f t="shared" si="42"/>
        <v/>
      </c>
      <c r="BP17" s="53" t="str">
        <f t="shared" si="2"/>
        <v/>
      </c>
      <c r="BQ17" s="21" t="str">
        <f t="shared" si="3"/>
        <v/>
      </c>
      <c r="BR17" s="21" t="str" cm="1">
        <f t="array" ref="BR17">IFERROR(""&amp;INDEX(regNatjecatelj_klub,DI17),"")</f>
        <v/>
      </c>
      <c r="BS17" s="66" t="str">
        <f t="shared" si="43"/>
        <v/>
      </c>
      <c r="BT17" s="46" t="str">
        <f t="shared" si="44"/>
        <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
      </c>
      <c r="CL17" s="210" t="str">
        <f>IF(BN17="","",IF(BT17&lt;&gt;BN17,INDEX(regKlub_id,MATCH(BT17,regKlub_naziv,0)),IF(AND(BO17&lt;&gt;"",BO17&lt;&gt;"NEMA"),BO17,IF(CF17&lt;&gt;"",CF17,IF(CB17&lt;&gt;"",CB17,IFERROR(INDEX(CL$12:CL16,MATCH(BN17,BN$12:BN16,0)),"GREŠKA"))))))</f>
        <v/>
      </c>
      <c r="CM17" s="108" t="str">
        <f>IF(BP17="","",IF(BP17&lt;&gt;"NEMA",BP17,IF(CE17&lt;&gt;"",CE17,IFERROR(INDEX(CM$12:CM16,MATCH(BN17,BN$12:BN16,0)),""))))</f>
        <v/>
      </c>
      <c r="CN17" s="27" t="s">
        <v>0</v>
      </c>
      <c r="CO17" s="38" t="str">
        <f t="shared" si="51"/>
        <v/>
      </c>
      <c r="CP17" s="53" t="str">
        <f t="shared" si="52"/>
        <v/>
      </c>
      <c r="CQ17" s="164" t="str">
        <f t="shared" si="53"/>
        <v/>
      </c>
      <c r="CR17" s="165" t="str">
        <f t="shared" si="4"/>
        <v/>
      </c>
      <c r="CS17" s="108" t="str">
        <f t="shared" si="5"/>
        <v/>
      </c>
      <c r="CT17" s="27" t="s">
        <v>0</v>
      </c>
      <c r="CU17" s="224" t="str">
        <f t="shared" si="54"/>
        <v xml:space="preserve">
</v>
      </c>
      <c r="CV17" s="27" t="s">
        <v>0</v>
      </c>
      <c r="CW17" s="184" t="str">
        <f t="shared" si="6"/>
        <v/>
      </c>
      <c r="CX17" t="s">
        <v>0</v>
      </c>
      <c r="CY17" s="86" t="str">
        <f t="shared" si="7"/>
        <v/>
      </c>
      <c r="CZ17" t="s">
        <v>0</v>
      </c>
      <c r="DA17" s="32" t="str">
        <f t="shared" si="8"/>
        <v/>
      </c>
      <c r="DB17" s="46" t="str">
        <f t="shared" si="9"/>
        <v/>
      </c>
      <c r="DC17" t="s">
        <v>0</v>
      </c>
      <c r="DD17" s="14" t="str">
        <f t="shared" si="55"/>
        <v/>
      </c>
      <c r="DE17" s="27" t="s">
        <v>0</v>
      </c>
      <c r="DF17" s="14" t="str">
        <f t="shared" si="56"/>
        <v/>
      </c>
      <c r="DG17" s="27" t="s">
        <v>0</v>
      </c>
      <c r="DH17" s="32" t="str">
        <f t="shared" si="57"/>
        <v/>
      </c>
      <c r="DI17" s="33" t="str">
        <f t="shared" si="58"/>
        <v/>
      </c>
      <c r="DJ17" s="27" t="s">
        <v>0</v>
      </c>
      <c r="DK17" s="32" t="str">
        <f t="shared" si="59"/>
        <v/>
      </c>
      <c r="DL17" s="33" t="str">
        <f t="shared" si="60"/>
        <v/>
      </c>
      <c r="DM17" s="27" t="s">
        <v>0</v>
      </c>
      <c r="DN17" s="32" t="str">
        <f t="shared" si="61"/>
        <v/>
      </c>
      <c r="DO17" s="33" t="str">
        <f t="shared" si="62"/>
        <v/>
      </c>
      <c r="DP17" s="27" t="s">
        <v>0</v>
      </c>
      <c r="DQ17" s="38" t="str">
        <f t="shared" si="63"/>
        <v/>
      </c>
      <c r="DR17" s="33" t="str" cm="1">
        <f t="array" ref="DR17">IF(DQ17&lt;&gt;"",INDEX(regNatjecatelj_id,DQ17,0),IF(BF17&lt;&gt;"",BF17,""))</f>
        <v/>
      </c>
      <c r="DS17" s="27" t="s">
        <v>0</v>
      </c>
      <c r="DT17" s="38" t="str">
        <f t="shared" si="64"/>
        <v/>
      </c>
      <c r="DU17" s="53" t="str">
        <f t="shared" si="10"/>
        <v/>
      </c>
      <c r="DV17" s="53" t="str">
        <f t="shared" si="65"/>
        <v/>
      </c>
      <c r="DW17" s="53" t="str">
        <f t="shared" si="66"/>
        <v/>
      </c>
      <c r="DX17" s="46" t="str">
        <f t="shared" si="67"/>
        <v/>
      </c>
      <c r="DY17" s="27" t="s">
        <v>0</v>
      </c>
      <c r="DZ17" s="38" t="str">
        <f>IF(AN17="","",MAX(DZ$12:DZ16)+1)</f>
        <v/>
      </c>
      <c r="EA17" s="53" t="str">
        <f t="shared" si="68"/>
        <v/>
      </c>
      <c r="EB17" s="53" t="str">
        <f t="shared" si="69"/>
        <v/>
      </c>
      <c r="EC17" s="53" t="str">
        <f t="shared" si="70"/>
        <v/>
      </c>
      <c r="ED17" s="53" t="str">
        <f t="shared" si="71"/>
        <v/>
      </c>
      <c r="EE17" s="53" t="str">
        <f t="shared" si="11"/>
        <v/>
      </c>
      <c r="EF17" s="53" t="str">
        <f t="shared" si="72"/>
        <v/>
      </c>
      <c r="EG17" s="53" t="str">
        <f t="shared" si="73"/>
        <v/>
      </c>
      <c r="EH17" s="53" t="str">
        <f t="shared" si="12"/>
        <v/>
      </c>
      <c r="EI17" s="53" t="str">
        <f t="shared" si="74"/>
        <v/>
      </c>
      <c r="EJ17" s="33" t="str">
        <f t="shared" si="75"/>
        <v/>
      </c>
      <c r="EK17" s="27" t="s">
        <v>0</v>
      </c>
      <c r="EL17" s="14" t="str">
        <f t="shared" si="76"/>
        <v/>
      </c>
      <c r="EM17" s="27" t="s">
        <v>0</v>
      </c>
      <c r="EN17" s="14" t="str">
        <f t="shared" si="13"/>
        <v/>
      </c>
      <c r="EO17" s="27" t="s">
        <v>0</v>
      </c>
      <c r="EP17" s="115" t="str">
        <f t="shared" si="77"/>
        <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
      </c>
      <c r="C18" s="21" t="s">
        <v>0</v>
      </c>
      <c r="D18" s="21" t="str">
        <f>IF(csv!F8="","",TRIM(csv!F8))</f>
        <v/>
      </c>
      <c r="E18" s="21" t="str">
        <f>IF(csv!E8="","",TRIM(csv!E8))</f>
        <v/>
      </c>
      <c r="F18" s="21" t="s">
        <v>0</v>
      </c>
      <c r="G18" s="53" t="str">
        <f>IF(csv!M8="","",TRIM(csv!M8))</f>
        <v/>
      </c>
      <c r="H18" s="53" t="str">
        <f>IF(csv!N8="","",TRIM(csv!N8))</f>
        <v/>
      </c>
      <c r="I18" s="21" t="s">
        <v>0</v>
      </c>
      <c r="J18" s="21" t="str">
        <f>IF(csv!P8="","",TRIM(csv!P8))</f>
        <v/>
      </c>
      <c r="K18" s="21" t="str">
        <f>IF(csv!Q8="","",TRIM(csv!Q8))</f>
        <v/>
      </c>
      <c r="L18" s="21" t="s">
        <v>0</v>
      </c>
      <c r="M18" s="46" t="str">
        <f>IF(csv!R8="","",TRIM(csv!R8))</f>
        <v/>
      </c>
      <c r="N18" s="27" t="s">
        <v>0</v>
      </c>
      <c r="O18" s="172" t="str">
        <f t="shared" si="14"/>
        <v/>
      </c>
      <c r="P18" s="27"/>
      <c r="Q18" s="32" t="str">
        <f t="shared" si="15"/>
        <v/>
      </c>
      <c r="R18" s="53" t="str">
        <f>IF(Q18="","",IF(COUNTIF(Q$12:Q17,Q18)=0,R17+1,R17))</f>
        <v/>
      </c>
      <c r="S18" s="53" t="str">
        <f t="shared" si="16"/>
        <v/>
      </c>
      <c r="T18" s="53" t="str">
        <f t="shared" si="17"/>
        <v/>
      </c>
      <c r="U18" s="46" t="str">
        <f t="shared" si="18"/>
        <v/>
      </c>
      <c r="V18" s="27" t="s">
        <v>0</v>
      </c>
      <c r="W18" s="157" t="str">
        <f t="shared" si="19"/>
        <v/>
      </c>
      <c r="X18" s="207" t="str">
        <f t="shared" si="20"/>
        <v/>
      </c>
      <c r="Y18" s="158" t="str">
        <f t="shared" si="0"/>
        <v/>
      </c>
      <c r="Z18" s="27" t="s">
        <v>0</v>
      </c>
      <c r="AA18" s="32" t="str">
        <f t="shared" si="21"/>
        <v/>
      </c>
      <c r="AB18" s="53" t="str">
        <f t="shared" si="22"/>
        <v/>
      </c>
      <c r="AC18" s="21" t="str">
        <f>IF(OR(AB18="",AB18&lt;&gt;"NEMA"),"",IF(IFERROR(MATCH(AA18,AA$12:AA17,0),0)&lt;&gt;0,"",AA18))</f>
        <v/>
      </c>
      <c r="AD18" s="46" t="str">
        <f>IF(AC18="","",MAX(AD$12:AD17)+1)</f>
        <v/>
      </c>
      <c r="AE18" s="27" t="s">
        <v>0</v>
      </c>
      <c r="AF18" s="84"/>
      <c r="AG18" s="27" t="s">
        <v>0</v>
      </c>
      <c r="AH18" s="14" t="str">
        <f t="shared" si="23"/>
        <v/>
      </c>
      <c r="AI18" s="27" t="s">
        <v>0</v>
      </c>
      <c r="AJ18" s="157" t="str">
        <f t="shared" si="24"/>
        <v/>
      </c>
      <c r="AK18" s="108" t="str">
        <f t="shared" si="25"/>
        <v/>
      </c>
      <c r="AL18" s="27"/>
      <c r="AM18" s="32" t="str">
        <f t="shared" si="26"/>
        <v/>
      </c>
      <c r="AN18" s="21" t="str">
        <f t="shared" si="27"/>
        <v/>
      </c>
      <c r="AO18" s="53" t="str">
        <f t="shared" si="28"/>
        <v/>
      </c>
      <c r="AP18" s="53" t="str">
        <f t="shared" si="29"/>
        <v/>
      </c>
      <c r="AQ18" s="21" t="str">
        <f t="shared" si="30"/>
        <v/>
      </c>
      <c r="AR18" s="46" t="str">
        <f t="shared" si="31"/>
        <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
      </c>
      <c r="BI18" s="21" t="str">
        <f t="shared" si="37"/>
        <v/>
      </c>
      <c r="BJ18" s="53" t="str">
        <f t="shared" si="38"/>
        <v/>
      </c>
      <c r="BK18" s="33" t="str">
        <f t="shared" si="39"/>
        <v/>
      </c>
      <c r="BL18" s="27" t="s">
        <v>0</v>
      </c>
      <c r="BM18" s="32" t="str">
        <f t="shared" si="40"/>
        <v/>
      </c>
      <c r="BN18" s="21" t="str">
        <f t="shared" si="41"/>
        <v/>
      </c>
      <c r="BO18" s="53" t="str">
        <f t="shared" si="42"/>
        <v/>
      </c>
      <c r="BP18" s="53" t="str">
        <f t="shared" si="2"/>
        <v/>
      </c>
      <c r="BQ18" s="21" t="str">
        <f t="shared" si="3"/>
        <v/>
      </c>
      <c r="BR18" s="21" t="str" cm="1">
        <f t="array" ref="BR18">IFERROR(""&amp;INDEX(regNatjecatelj_klub,DI18),"")</f>
        <v/>
      </c>
      <c r="BS18" s="66" t="str">
        <f t="shared" si="43"/>
        <v/>
      </c>
      <c r="BT18" s="46" t="str">
        <f t="shared" si="44"/>
        <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
      </c>
      <c r="CL18" s="210" t="str">
        <f>IF(BN18="","",IF(BT18&lt;&gt;BN18,INDEX(regKlub_id,MATCH(BT18,regKlub_naziv,0)),IF(AND(BO18&lt;&gt;"",BO18&lt;&gt;"NEMA"),BO18,IF(CF18&lt;&gt;"",CF18,IF(CB18&lt;&gt;"",CB18,IFERROR(INDEX(CL$12:CL17,MATCH(BN18,BN$12:BN17,0)),"GREŠKA"))))))</f>
        <v/>
      </c>
      <c r="CM18" s="108" t="str">
        <f>IF(BP18="","",IF(BP18&lt;&gt;"NEMA",BP18,IF(CE18&lt;&gt;"",CE18,IFERROR(INDEX(CM$12:CM17,MATCH(BN18,BN$12:BN17,0)),""))))</f>
        <v/>
      </c>
      <c r="CN18" s="27" t="s">
        <v>0</v>
      </c>
      <c r="CO18" s="38" t="str">
        <f t="shared" si="51"/>
        <v/>
      </c>
      <c r="CP18" s="53" t="str">
        <f t="shared" si="52"/>
        <v/>
      </c>
      <c r="CQ18" s="164" t="str">
        <f t="shared" si="53"/>
        <v/>
      </c>
      <c r="CR18" s="165" t="str">
        <f t="shared" si="4"/>
        <v/>
      </c>
      <c r="CS18" s="108" t="str">
        <f t="shared" si="5"/>
        <v/>
      </c>
      <c r="CT18" s="27" t="s">
        <v>0</v>
      </c>
      <c r="CU18" s="224" t="str">
        <f t="shared" si="54"/>
        <v xml:space="preserve">
</v>
      </c>
      <c r="CV18" s="27" t="s">
        <v>0</v>
      </c>
      <c r="CW18" s="184" t="str">
        <f t="shared" si="6"/>
        <v/>
      </c>
      <c r="CX18" t="s">
        <v>0</v>
      </c>
      <c r="CY18" s="86" t="str">
        <f t="shared" si="7"/>
        <v/>
      </c>
      <c r="CZ18" t="s">
        <v>0</v>
      </c>
      <c r="DA18" s="32" t="str">
        <f t="shared" si="8"/>
        <v/>
      </c>
      <c r="DB18" s="46" t="str">
        <f t="shared" si="9"/>
        <v/>
      </c>
      <c r="DC18" t="s">
        <v>0</v>
      </c>
      <c r="DD18" s="14" t="str">
        <f t="shared" si="55"/>
        <v/>
      </c>
      <c r="DE18" s="27" t="s">
        <v>0</v>
      </c>
      <c r="DF18" s="14" t="str">
        <f t="shared" si="56"/>
        <v/>
      </c>
      <c r="DG18" s="27" t="s">
        <v>0</v>
      </c>
      <c r="DH18" s="32" t="str">
        <f t="shared" si="57"/>
        <v/>
      </c>
      <c r="DI18" s="33" t="str">
        <f t="shared" si="58"/>
        <v/>
      </c>
      <c r="DJ18" s="27" t="s">
        <v>0</v>
      </c>
      <c r="DK18" s="32" t="str">
        <f t="shared" si="59"/>
        <v/>
      </c>
      <c r="DL18" s="33" t="str">
        <f t="shared" si="60"/>
        <v/>
      </c>
      <c r="DM18" s="27" t="s">
        <v>0</v>
      </c>
      <c r="DN18" s="32" t="str">
        <f t="shared" si="61"/>
        <v/>
      </c>
      <c r="DO18" s="33" t="str">
        <f t="shared" si="62"/>
        <v/>
      </c>
      <c r="DP18" s="27" t="s">
        <v>0</v>
      </c>
      <c r="DQ18" s="38" t="str">
        <f t="shared" si="63"/>
        <v/>
      </c>
      <c r="DR18" s="33" t="str" cm="1">
        <f t="array" ref="DR18">IF(DQ18&lt;&gt;"",INDEX(regNatjecatelj_id,DQ18,0),IF(BF18&lt;&gt;"",BF18,""))</f>
        <v/>
      </c>
      <c r="DS18" s="27" t="s">
        <v>0</v>
      </c>
      <c r="DT18" s="38" t="str">
        <f t="shared" si="64"/>
        <v/>
      </c>
      <c r="DU18" s="53" t="str">
        <f t="shared" si="10"/>
        <v/>
      </c>
      <c r="DV18" s="53" t="str">
        <f t="shared" si="65"/>
        <v/>
      </c>
      <c r="DW18" s="53" t="str">
        <f t="shared" si="66"/>
        <v/>
      </c>
      <c r="DX18" s="46" t="str">
        <f t="shared" si="67"/>
        <v/>
      </c>
      <c r="DY18" s="27" t="s">
        <v>0</v>
      </c>
      <c r="DZ18" s="38" t="str">
        <f>IF(AN18="","",MAX(DZ$12:DZ17)+1)</f>
        <v/>
      </c>
      <c r="EA18" s="53" t="str">
        <f t="shared" si="68"/>
        <v/>
      </c>
      <c r="EB18" s="53" t="str">
        <f t="shared" si="69"/>
        <v/>
      </c>
      <c r="EC18" s="53" t="str">
        <f t="shared" si="70"/>
        <v/>
      </c>
      <c r="ED18" s="53" t="str">
        <f t="shared" si="71"/>
        <v/>
      </c>
      <c r="EE18" s="53" t="str">
        <f t="shared" si="11"/>
        <v/>
      </c>
      <c r="EF18" s="53" t="str">
        <f t="shared" si="72"/>
        <v/>
      </c>
      <c r="EG18" s="53" t="str">
        <f t="shared" si="73"/>
        <v/>
      </c>
      <c r="EH18" s="53" t="str">
        <f t="shared" si="12"/>
        <v/>
      </c>
      <c r="EI18" s="53" t="str">
        <f t="shared" si="74"/>
        <v/>
      </c>
      <c r="EJ18" s="33" t="str">
        <f t="shared" si="75"/>
        <v/>
      </c>
      <c r="EK18" s="27" t="s">
        <v>0</v>
      </c>
      <c r="EL18" s="14" t="str">
        <f t="shared" si="76"/>
        <v/>
      </c>
      <c r="EM18" s="27" t="s">
        <v>0</v>
      </c>
      <c r="EN18" s="14" t="str">
        <f t="shared" si="13"/>
        <v/>
      </c>
      <c r="EO18" s="27" t="s">
        <v>0</v>
      </c>
      <c r="EP18" s="115" t="str">
        <f t="shared" si="77"/>
        <v/>
      </c>
      <c r="EQ18" s="27" t="s">
        <v>0</v>
      </c>
    </row>
    <row r="19" spans="1:159" ht="15.75" thickBot="1" x14ac:dyDescent="0.3">
      <c r="A19" t="s">
        <v>0</v>
      </c>
      <c r="B19" s="32" t="str">
        <f>IF(csv!F9="","",TRIM(csv!T9))</f>
        <v/>
      </c>
      <c r="C19" s="21" t="s">
        <v>0</v>
      </c>
      <c r="D19" s="21" t="str">
        <f>IF(csv!F9="","",TRIM(csv!F9))</f>
        <v/>
      </c>
      <c r="E19" s="21" t="str">
        <f>IF(csv!E9="","",TRIM(csv!E9))</f>
        <v/>
      </c>
      <c r="F19" s="21" t="s">
        <v>0</v>
      </c>
      <c r="G19" s="53" t="str">
        <f>IF(csv!M9="","",TRIM(csv!M9))</f>
        <v/>
      </c>
      <c r="H19" s="53" t="str">
        <f>IF(csv!N9="","",TRIM(csv!N9))</f>
        <v/>
      </c>
      <c r="I19" s="21" t="s">
        <v>0</v>
      </c>
      <c r="J19" s="21" t="str">
        <f>IF(csv!P9="","",TRIM(csv!P9))</f>
        <v/>
      </c>
      <c r="K19" s="21" t="str">
        <f>IF(csv!Q9="","",TRIM(csv!Q9))</f>
        <v/>
      </c>
      <c r="L19" s="21" t="s">
        <v>0</v>
      </c>
      <c r="M19" s="46" t="str">
        <f>IF(csv!R9="","",TRIM(csv!R9))</f>
        <v/>
      </c>
      <c r="N19" s="27" t="s">
        <v>0</v>
      </c>
      <c r="O19" s="172" t="str">
        <f t="shared" si="14"/>
        <v/>
      </c>
      <c r="P19" s="27"/>
      <c r="Q19" s="32" t="str">
        <f t="shared" si="15"/>
        <v/>
      </c>
      <c r="R19" s="53" t="str">
        <f>IF(Q19="","",IF(COUNTIF(Q$12:Q18,Q19)=0,R18+1,R18))</f>
        <v/>
      </c>
      <c r="S19" s="53" t="str">
        <f t="shared" si="16"/>
        <v/>
      </c>
      <c r="T19" s="53" t="str">
        <f t="shared" si="17"/>
        <v/>
      </c>
      <c r="U19" s="46" t="str">
        <f t="shared" si="18"/>
        <v/>
      </c>
      <c r="V19" s="27" t="s">
        <v>0</v>
      </c>
      <c r="W19" s="157" t="str">
        <f t="shared" si="19"/>
        <v/>
      </c>
      <c r="X19" s="207" t="str">
        <f t="shared" si="20"/>
        <v/>
      </c>
      <c r="Y19" s="158" t="str">
        <f t="shared" si="0"/>
        <v/>
      </c>
      <c r="Z19" s="27" t="s">
        <v>0</v>
      </c>
      <c r="AA19" s="32" t="str">
        <f t="shared" si="21"/>
        <v/>
      </c>
      <c r="AB19" s="53" t="str">
        <f t="shared" si="22"/>
        <v/>
      </c>
      <c r="AC19" s="21" t="str">
        <f>IF(OR(AB19="",AB19&lt;&gt;"NEMA"),"",IF(IFERROR(MATCH(AA19,AA$12:AA18,0),0)&lt;&gt;0,"",AA19))</f>
        <v/>
      </c>
      <c r="AD19" s="46" t="str">
        <f>IF(AC19="","",MAX(AD$12:AD18)+1)</f>
        <v/>
      </c>
      <c r="AE19" s="27" t="s">
        <v>0</v>
      </c>
      <c r="AF19" s="84"/>
      <c r="AG19" s="27" t="s">
        <v>0</v>
      </c>
      <c r="AH19" s="14" t="str">
        <f t="shared" si="23"/>
        <v/>
      </c>
      <c r="AI19" s="27" t="s">
        <v>0</v>
      </c>
      <c r="AJ19" s="157" t="str">
        <f t="shared" si="24"/>
        <v/>
      </c>
      <c r="AK19" s="108" t="str">
        <f t="shared" si="25"/>
        <v/>
      </c>
      <c r="AL19" s="27"/>
      <c r="AM19" s="32" t="str">
        <f t="shared" si="26"/>
        <v/>
      </c>
      <c r="AN19" s="193" t="str">
        <f t="shared" si="27"/>
        <v/>
      </c>
      <c r="AO19" s="53" t="str">
        <f t="shared" si="28"/>
        <v/>
      </c>
      <c r="AP19" s="53" t="str">
        <f t="shared" si="29"/>
        <v/>
      </c>
      <c r="AQ19" s="21" t="str">
        <f t="shared" si="30"/>
        <v/>
      </c>
      <c r="AR19" s="46" t="str">
        <f t="shared" si="31"/>
        <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
      </c>
      <c r="CL19" s="210" t="str">
        <f>IF(BN19="","",IF(BT19&lt;&gt;BN19,INDEX(regKlub_id,MATCH(BT19,regKlub_naziv,0)),IF(AND(BO19&lt;&gt;"",BO19&lt;&gt;"NEMA"),BO19,IF(CF19&lt;&gt;"",CF19,IF(CB19&lt;&gt;"",CB19,IFERROR(INDEX(CL$12:CL18,MATCH(BN19,BN$12:BN18,0)),"GREŠKA"))))))</f>
        <v/>
      </c>
      <c r="CM19" s="108" t="str">
        <f>IF(BP19="","",IF(BP19&lt;&gt;"NEMA",BP19,IF(CE19&lt;&gt;"",CE19,IFERROR(INDEX(CM$12:CM18,MATCH(BN19,BN$12:BN18,0)),""))))</f>
        <v/>
      </c>
      <c r="CN19" s="27" t="s">
        <v>0</v>
      </c>
      <c r="CO19" s="38" t="str">
        <f t="shared" si="51"/>
        <v/>
      </c>
      <c r="CP19" s="53" t="str">
        <f t="shared" si="52"/>
        <v/>
      </c>
      <c r="CQ19" s="164" t="str">
        <f t="shared" si="53"/>
        <v/>
      </c>
      <c r="CR19" s="165" t="str">
        <f t="shared" si="4"/>
        <v/>
      </c>
      <c r="CS19" s="108" t="str">
        <f t="shared" si="5"/>
        <v/>
      </c>
      <c r="CT19" s="27" t="s">
        <v>0</v>
      </c>
      <c r="CU19" s="224" t="str">
        <f t="shared" si="54"/>
        <v xml:space="preserve">
</v>
      </c>
      <c r="CV19" s="27" t="s">
        <v>0</v>
      </c>
      <c r="CW19" s="184" t="str">
        <f t="shared" si="6"/>
        <v/>
      </c>
      <c r="CX19" t="s">
        <v>0</v>
      </c>
      <c r="CY19" s="86" t="str">
        <f t="shared" si="7"/>
        <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15" t="str">
        <f t="shared" si="77"/>
        <v/>
      </c>
      <c r="EQ19" s="27" t="s">
        <v>0</v>
      </c>
    </row>
    <row r="20" spans="1:159" ht="15.75" thickBot="1" x14ac:dyDescent="0.3">
      <c r="A20" t="s">
        <v>0</v>
      </c>
      <c r="B20" s="32" t="str">
        <f>IF(csv!F10="","",TRIM(csv!T10))</f>
        <v/>
      </c>
      <c r="C20" s="21" t="s">
        <v>0</v>
      </c>
      <c r="D20" s="21" t="str">
        <f>IF(csv!F10="","",TRIM(csv!F10))</f>
        <v/>
      </c>
      <c r="E20" s="21" t="str">
        <f>IF(csv!E10="","",TRIM(csv!E10))</f>
        <v/>
      </c>
      <c r="F20" s="21" t="s">
        <v>0</v>
      </c>
      <c r="G20" s="53" t="str">
        <f>IF(csv!M10="","",TRIM(csv!M10))</f>
        <v/>
      </c>
      <c r="H20" s="53" t="str">
        <f>IF(csv!N10="","",TRIM(csv!N10))</f>
        <v/>
      </c>
      <c r="I20" s="21" t="s">
        <v>0</v>
      </c>
      <c r="J20" s="21" t="str">
        <f>IF(csv!P10="","",TRIM(csv!P10))</f>
        <v/>
      </c>
      <c r="K20" s="21" t="str">
        <f>IF(csv!Q10="","",TRIM(csv!Q10))</f>
        <v/>
      </c>
      <c r="L20" s="21" t="s">
        <v>0</v>
      </c>
      <c r="M20" s="46" t="str">
        <f>IF(csv!R10="","",TRIM(csv!R10))</f>
        <v/>
      </c>
      <c r="N20" s="27" t="s">
        <v>0</v>
      </c>
      <c r="O20" s="172" t="str">
        <f t="shared" si="14"/>
        <v/>
      </c>
      <c r="P20" s="27"/>
      <c r="Q20" s="32" t="str">
        <f t="shared" si="15"/>
        <v/>
      </c>
      <c r="R20" s="53" t="str">
        <f>IF(Q20="","",IF(COUNTIF(Q$12:Q19,Q20)=0,R19+1,R19))</f>
        <v/>
      </c>
      <c r="S20" s="53" t="str">
        <f t="shared" si="16"/>
        <v/>
      </c>
      <c r="T20" s="53" t="str">
        <f t="shared" si="17"/>
        <v/>
      </c>
      <c r="U20" s="46" t="str">
        <f t="shared" si="18"/>
        <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
      </c>
      <c r="C21" s="21" t="s">
        <v>0</v>
      </c>
      <c r="D21" s="21" t="str">
        <f>IF(csv!F11="","",TRIM(csv!F11))</f>
        <v/>
      </c>
      <c r="E21" s="21" t="str">
        <f>IF(csv!E11="","",TRIM(csv!E11))</f>
        <v/>
      </c>
      <c r="F21" s="21" t="s">
        <v>0</v>
      </c>
      <c r="G21" s="53" t="str">
        <f>IF(csv!M11="","",TRIM(csv!M11))</f>
        <v/>
      </c>
      <c r="H21" s="53" t="str">
        <f>IF(csv!N11="","",TRIM(csv!N11))</f>
        <v/>
      </c>
      <c r="I21" s="21" t="s">
        <v>0</v>
      </c>
      <c r="J21" s="21" t="str">
        <f>IF(csv!P11="","",TRIM(csv!P11))</f>
        <v/>
      </c>
      <c r="K21" s="21" t="str">
        <f>IF(csv!Q11="","",TRIM(csv!Q11))</f>
        <v/>
      </c>
      <c r="L21" s="21" t="s">
        <v>0</v>
      </c>
      <c r="M21" s="46" t="str">
        <f>IF(csv!R11="","",TRIM(csv!R11))</f>
        <v/>
      </c>
      <c r="N21" s="27" t="s">
        <v>0</v>
      </c>
      <c r="O21" s="172" t="str">
        <f t="shared" si="14"/>
        <v/>
      </c>
      <c r="P21" s="27"/>
      <c r="Q21" s="32" t="str">
        <f t="shared" si="15"/>
        <v/>
      </c>
      <c r="R21" s="53" t="str">
        <f>IF(Q21="","",IF(COUNTIF(Q$12:Q20,Q21)=0,R20+1,R20))</f>
        <v/>
      </c>
      <c r="S21" s="53" t="str">
        <f t="shared" si="16"/>
        <v/>
      </c>
      <c r="T21" s="53" t="str">
        <f t="shared" si="17"/>
        <v/>
      </c>
      <c r="U21" s="46" t="str">
        <f t="shared" si="18"/>
        <v/>
      </c>
      <c r="V21" s="27" t="s">
        <v>0</v>
      </c>
      <c r="W21" s="157" t="str">
        <f t="shared" si="19"/>
        <v/>
      </c>
      <c r="X21" s="207" t="str">
        <f t="shared" si="20"/>
        <v/>
      </c>
      <c r="Y21" s="158" t="str">
        <f t="shared" si="0"/>
        <v/>
      </c>
      <c r="Z21" s="27" t="s">
        <v>0</v>
      </c>
      <c r="AA21" s="32" t="str">
        <f t="shared" si="21"/>
        <v/>
      </c>
      <c r="AB21" s="53" t="str">
        <f t="shared" si="22"/>
        <v/>
      </c>
      <c r="AC21" s="21" t="str">
        <f>IF(OR(AB21="",AB21&lt;&gt;"NEMA"),"",IF(IFERROR(MATCH(AA21,AA$12:AA20,0),0)&lt;&gt;0,"",AA21))</f>
        <v/>
      </c>
      <c r="AD21" s="46" t="str">
        <f>IF(AC21="","",MAX(AD$12:AD20)+1)</f>
        <v/>
      </c>
      <c r="AE21" s="27" t="s">
        <v>0</v>
      </c>
      <c r="AF21" s="84"/>
      <c r="AG21" s="27" t="s">
        <v>0</v>
      </c>
      <c r="AH21" s="14" t="str">
        <f t="shared" si="23"/>
        <v/>
      </c>
      <c r="AI21" s="27" t="s">
        <v>0</v>
      </c>
      <c r="AJ21" s="157" t="str">
        <f t="shared" si="24"/>
        <v/>
      </c>
      <c r="AK21" s="108" t="str">
        <f t="shared" si="25"/>
        <v/>
      </c>
      <c r="AL21" s="27"/>
      <c r="AM21" s="32" t="str">
        <f t="shared" si="26"/>
        <v/>
      </c>
      <c r="AN21" s="194" t="str">
        <f t="shared" si="27"/>
        <v/>
      </c>
      <c r="AO21" s="53" t="str">
        <f t="shared" si="28"/>
        <v/>
      </c>
      <c r="AP21" s="53" t="str">
        <f t="shared" si="29"/>
        <v/>
      </c>
      <c r="AQ21" s="21" t="str">
        <f t="shared" si="30"/>
        <v/>
      </c>
      <c r="AR21" s="46" t="str">
        <f t="shared" si="31"/>
        <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
      </c>
      <c r="CL21" s="210" t="str">
        <f>IF(BN21="","",IF(BT21&lt;&gt;BN21,INDEX(regKlub_id,MATCH(BT21,regKlub_naziv,0)),IF(AND(BO21&lt;&gt;"",BO21&lt;&gt;"NEMA"),BO21,IF(CF21&lt;&gt;"",CF21,IF(CB21&lt;&gt;"",CB21,IFERROR(INDEX(CL$12:CL20,MATCH(BN21,BN$12:BN20,0)),"GREŠKA"))))))</f>
        <v/>
      </c>
      <c r="CM21" s="108" t="str">
        <f>IF(BP21="","",IF(BP21&lt;&gt;"NEMA",BP21,IF(CE21&lt;&gt;"",CE21,IFERROR(INDEX(CM$12:CM20,MATCH(BN21,BN$12:BN20,0)),""))))</f>
        <v/>
      </c>
      <c r="CN21" s="27" t="s">
        <v>0</v>
      </c>
      <c r="CO21" s="38" t="str">
        <f t="shared" si="51"/>
        <v/>
      </c>
      <c r="CP21" s="53" t="str">
        <f t="shared" si="52"/>
        <v/>
      </c>
      <c r="CQ21" s="164" t="str">
        <f t="shared" si="53"/>
        <v/>
      </c>
      <c r="CR21" s="165" t="str">
        <f t="shared" si="4"/>
        <v/>
      </c>
      <c r="CS21" s="108" t="str">
        <f t="shared" si="5"/>
        <v/>
      </c>
      <c r="CT21" s="27" t="s">
        <v>0</v>
      </c>
      <c r="CU21" s="224" t="str">
        <f t="shared" si="54"/>
        <v xml:space="preserve">
</v>
      </c>
      <c r="CV21" s="27" t="s">
        <v>0</v>
      </c>
      <c r="CW21" s="184" t="str">
        <f t="shared" si="6"/>
        <v/>
      </c>
      <c r="CX21" t="s">
        <v>0</v>
      </c>
      <c r="CY21" s="86" t="str">
        <f t="shared" si="7"/>
        <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15" t="str">
        <f t="shared" si="77"/>
        <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
      </c>
      <c r="C22" s="21" t="s">
        <v>0</v>
      </c>
      <c r="D22" s="21" t="str">
        <f>IF(csv!F12="","",TRIM(csv!F12))</f>
        <v/>
      </c>
      <c r="E22" s="21" t="str">
        <f>IF(csv!E12="","",TRIM(csv!E12))</f>
        <v/>
      </c>
      <c r="F22" s="21" t="s">
        <v>0</v>
      </c>
      <c r="G22" s="53" t="str">
        <f>IF(csv!M12="","",TRIM(csv!M12))</f>
        <v/>
      </c>
      <c r="H22" s="53" t="str">
        <f>IF(csv!N12="","",TRIM(csv!N12))</f>
        <v/>
      </c>
      <c r="I22" s="21" t="s">
        <v>0</v>
      </c>
      <c r="J22" s="21" t="str">
        <f>IF(csv!P12="","",TRIM(csv!P12))</f>
        <v/>
      </c>
      <c r="K22" s="21" t="str">
        <f>IF(csv!Q12="","",TRIM(csv!Q12))</f>
        <v/>
      </c>
      <c r="L22" s="21" t="s">
        <v>0</v>
      </c>
      <c r="M22" s="46" t="str">
        <f>IF(csv!R12="","",TRIM(csv!R12))</f>
        <v/>
      </c>
      <c r="N22" s="27" t="s">
        <v>0</v>
      </c>
      <c r="O22" s="172" t="str">
        <f t="shared" si="14"/>
        <v/>
      </c>
      <c r="P22" s="27"/>
      <c r="Q22" s="32" t="str">
        <f t="shared" si="15"/>
        <v/>
      </c>
      <c r="R22" s="53" t="str">
        <f>IF(Q22="","",IF(COUNTIF(Q$12:Q21,Q22)=0,R21+1,R21))</f>
        <v/>
      </c>
      <c r="S22" s="53" t="str">
        <f t="shared" si="16"/>
        <v/>
      </c>
      <c r="T22" s="53" t="str">
        <f t="shared" si="17"/>
        <v/>
      </c>
      <c r="U22" s="46" t="str">
        <f t="shared" si="18"/>
        <v/>
      </c>
      <c r="V22" s="27" t="s">
        <v>0</v>
      </c>
      <c r="W22" s="157" t="str">
        <f t="shared" si="19"/>
        <v/>
      </c>
      <c r="X22" s="207" t="str">
        <f t="shared" si="20"/>
        <v/>
      </c>
      <c r="Y22" s="158" t="str">
        <f t="shared" si="0"/>
        <v/>
      </c>
      <c r="Z22" s="27" t="s">
        <v>0</v>
      </c>
      <c r="AA22" s="32" t="str">
        <f t="shared" si="21"/>
        <v/>
      </c>
      <c r="AB22" s="53" t="str">
        <f t="shared" si="22"/>
        <v/>
      </c>
      <c r="AC22" s="21" t="str">
        <f>IF(OR(AB22="",AB22&lt;&gt;"NEMA"),"",IF(IFERROR(MATCH(AA22,AA$12:AA21,0),0)&lt;&gt;0,"",AA22))</f>
        <v/>
      </c>
      <c r="AD22" s="46" t="str">
        <f>IF(AC22="","",MAX(AD$12:AD21)+1)</f>
        <v/>
      </c>
      <c r="AE22" s="27" t="s">
        <v>0</v>
      </c>
      <c r="AF22" s="84"/>
      <c r="AG22" s="27" t="s">
        <v>0</v>
      </c>
      <c r="AH22" s="14" t="str">
        <f t="shared" si="23"/>
        <v/>
      </c>
      <c r="AI22" s="27" t="s">
        <v>0</v>
      </c>
      <c r="AJ22" s="157" t="str">
        <f t="shared" si="24"/>
        <v/>
      </c>
      <c r="AK22" s="108" t="str">
        <f t="shared" si="25"/>
        <v/>
      </c>
      <c r="AL22" s="27"/>
      <c r="AM22" s="32" t="str">
        <f t="shared" si="26"/>
        <v/>
      </c>
      <c r="AN22" s="21" t="str">
        <f t="shared" si="27"/>
        <v/>
      </c>
      <c r="AO22" s="53" t="str">
        <f t="shared" si="28"/>
        <v/>
      </c>
      <c r="AP22" s="53" t="str">
        <f t="shared" si="29"/>
        <v/>
      </c>
      <c r="AQ22" s="21" t="str">
        <f t="shared" si="30"/>
        <v/>
      </c>
      <c r="AR22" s="46" t="str">
        <f t="shared" si="31"/>
        <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
      </c>
      <c r="BI22" s="21" t="str">
        <f t="shared" si="37"/>
        <v/>
      </c>
      <c r="BJ22" s="53" t="str">
        <f t="shared" si="38"/>
        <v/>
      </c>
      <c r="BK22" s="33" t="str">
        <f t="shared" si="39"/>
        <v/>
      </c>
      <c r="BL22" s="27" t="s">
        <v>0</v>
      </c>
      <c r="BM22" s="32" t="str">
        <f t="shared" si="40"/>
        <v/>
      </c>
      <c r="BN22" s="21" t="str">
        <f t="shared" si="41"/>
        <v/>
      </c>
      <c r="BO22" s="53" t="str">
        <f t="shared" si="42"/>
        <v/>
      </c>
      <c r="BP22" s="53" t="str">
        <f t="shared" si="2"/>
        <v/>
      </c>
      <c r="BQ22" s="21" t="str">
        <f t="shared" si="3"/>
        <v/>
      </c>
      <c r="BR22" s="21" t="str" cm="1">
        <f t="array" ref="BR22">IFERROR(""&amp;INDEX(regNatjecatelj_klub,DI22),"")</f>
        <v/>
      </c>
      <c r="BS22" s="66" t="str">
        <f t="shared" si="43"/>
        <v/>
      </c>
      <c r="BT22" s="46" t="str">
        <f t="shared" si="44"/>
        <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
      </c>
      <c r="CL22" s="210" t="str">
        <f>IF(BN22="","",IF(BT22&lt;&gt;BN22,INDEX(regKlub_id,MATCH(BT22,regKlub_naziv,0)),IF(AND(BO22&lt;&gt;"",BO22&lt;&gt;"NEMA"),BO22,IF(CF22&lt;&gt;"",CF22,IF(CB22&lt;&gt;"",CB22,IFERROR(INDEX(CL$12:CL21,MATCH(BN22,BN$12:BN21,0)),"GREŠKA"))))))</f>
        <v/>
      </c>
      <c r="CM22" s="108" t="str">
        <f>IF(BP22="","",IF(BP22&lt;&gt;"NEMA",BP22,IF(CE22&lt;&gt;"",CE22,IFERROR(INDEX(CM$12:CM21,MATCH(BN22,BN$12:BN21,0)),""))))</f>
        <v/>
      </c>
      <c r="CN22" s="27" t="s">
        <v>0</v>
      </c>
      <c r="CO22" s="38" t="str">
        <f t="shared" si="51"/>
        <v/>
      </c>
      <c r="CP22" s="53" t="str">
        <f t="shared" si="52"/>
        <v/>
      </c>
      <c r="CQ22" s="164" t="str">
        <f t="shared" si="53"/>
        <v/>
      </c>
      <c r="CR22" s="165" t="str">
        <f t="shared" si="4"/>
        <v/>
      </c>
      <c r="CS22" s="108" t="str">
        <f t="shared" si="5"/>
        <v/>
      </c>
      <c r="CT22" s="27" t="s">
        <v>0</v>
      </c>
      <c r="CU22" s="224" t="str">
        <f t="shared" si="54"/>
        <v xml:space="preserve">
</v>
      </c>
      <c r="CV22" s="27" t="s">
        <v>0</v>
      </c>
      <c r="CW22" s="184" t="str">
        <f t="shared" si="6"/>
        <v/>
      </c>
      <c r="CX22" t="s">
        <v>0</v>
      </c>
      <c r="CY22" s="86" t="str">
        <f t="shared" si="7"/>
        <v/>
      </c>
      <c r="CZ22" t="s">
        <v>0</v>
      </c>
      <c r="DA22" s="32" t="str">
        <f t="shared" si="8"/>
        <v/>
      </c>
      <c r="DB22" s="46" t="str">
        <f t="shared" si="9"/>
        <v/>
      </c>
      <c r="DC22" t="s">
        <v>0</v>
      </c>
      <c r="DD22" s="14" t="str">
        <f t="shared" si="55"/>
        <v/>
      </c>
      <c r="DE22" s="27" t="s">
        <v>0</v>
      </c>
      <c r="DF22" s="14" t="str">
        <f t="shared" si="56"/>
        <v/>
      </c>
      <c r="DG22" s="27" t="s">
        <v>0</v>
      </c>
      <c r="DH22" s="32" t="str">
        <f t="shared" si="57"/>
        <v/>
      </c>
      <c r="DI22" s="33" t="str">
        <f t="shared" si="58"/>
        <v/>
      </c>
      <c r="DJ22" s="27" t="s">
        <v>0</v>
      </c>
      <c r="DK22" s="32" t="str">
        <f t="shared" si="59"/>
        <v/>
      </c>
      <c r="DL22" s="33" t="str">
        <f t="shared" si="60"/>
        <v/>
      </c>
      <c r="DM22" s="27" t="s">
        <v>0</v>
      </c>
      <c r="DN22" s="32" t="str">
        <f t="shared" si="61"/>
        <v/>
      </c>
      <c r="DO22" s="33" t="str">
        <f t="shared" si="62"/>
        <v/>
      </c>
      <c r="DP22" s="27" t="s">
        <v>0</v>
      </c>
      <c r="DQ22" s="38" t="str">
        <f t="shared" si="63"/>
        <v/>
      </c>
      <c r="DR22" s="33" t="str" cm="1">
        <f t="array" ref="DR22">IF(DQ22&lt;&gt;"",INDEX(regNatjecatelj_id,DQ22,0),IF(BF22&lt;&gt;"",BF22,""))</f>
        <v/>
      </c>
      <c r="DS22" s="27" t="s">
        <v>0</v>
      </c>
      <c r="DT22" s="38" t="str">
        <f t="shared" si="64"/>
        <v/>
      </c>
      <c r="DU22" s="53" t="str">
        <f t="shared" si="10"/>
        <v/>
      </c>
      <c r="DV22" s="53" t="str">
        <f t="shared" si="65"/>
        <v/>
      </c>
      <c r="DW22" s="53" t="str">
        <f t="shared" si="66"/>
        <v/>
      </c>
      <c r="DX22" s="46" t="str">
        <f t="shared" si="67"/>
        <v/>
      </c>
      <c r="DY22" s="27" t="s">
        <v>0</v>
      </c>
      <c r="DZ22" s="38" t="str">
        <f>IF(AN22="","",MAX(DZ$12:DZ21)+1)</f>
        <v/>
      </c>
      <c r="EA22" s="53" t="str">
        <f t="shared" si="68"/>
        <v/>
      </c>
      <c r="EB22" s="53" t="str">
        <f t="shared" si="69"/>
        <v/>
      </c>
      <c r="EC22" s="53" t="str">
        <f t="shared" si="70"/>
        <v/>
      </c>
      <c r="ED22" s="53" t="str">
        <f t="shared" si="71"/>
        <v/>
      </c>
      <c r="EE22" s="53" t="str">
        <f t="shared" si="11"/>
        <v/>
      </c>
      <c r="EF22" s="53" t="str">
        <f t="shared" si="72"/>
        <v/>
      </c>
      <c r="EG22" s="53" t="str">
        <f t="shared" si="73"/>
        <v/>
      </c>
      <c r="EH22" s="53" t="str">
        <f t="shared" si="12"/>
        <v/>
      </c>
      <c r="EI22" s="53" t="str">
        <f t="shared" si="74"/>
        <v/>
      </c>
      <c r="EJ22" s="33" t="str">
        <f t="shared" si="75"/>
        <v/>
      </c>
      <c r="EK22" s="27" t="s">
        <v>0</v>
      </c>
      <c r="EL22" s="14" t="str">
        <f t="shared" si="76"/>
        <v/>
      </c>
      <c r="EM22" s="27" t="s">
        <v>0</v>
      </c>
      <c r="EN22" s="14" t="str">
        <f t="shared" si="13"/>
        <v/>
      </c>
      <c r="EO22" s="27" t="s">
        <v>0</v>
      </c>
      <c r="EP22" s="115" t="str">
        <f t="shared" si="77"/>
        <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
      </c>
      <c r="C23" s="21" t="s">
        <v>0</v>
      </c>
      <c r="D23" s="21" t="str">
        <f>IF(csv!F13="","",TRIM(csv!F13))</f>
        <v/>
      </c>
      <c r="E23" s="21" t="str">
        <f>IF(csv!E13="","",TRIM(csv!E13))</f>
        <v/>
      </c>
      <c r="F23" s="21" t="s">
        <v>0</v>
      </c>
      <c r="G23" s="53" t="str">
        <f>IF(csv!M13="","",TRIM(csv!M13))</f>
        <v/>
      </c>
      <c r="H23" s="53" t="str">
        <f>IF(csv!N13="","",TRIM(csv!N13))</f>
        <v/>
      </c>
      <c r="I23" s="21" t="s">
        <v>0</v>
      </c>
      <c r="J23" s="21" t="str">
        <f>IF(csv!P13="","",TRIM(csv!P13))</f>
        <v/>
      </c>
      <c r="K23" s="21" t="str">
        <f>IF(csv!Q13="","",TRIM(csv!Q13))</f>
        <v/>
      </c>
      <c r="L23" s="21" t="s">
        <v>0</v>
      </c>
      <c r="M23" s="46" t="str">
        <f>IF(csv!R13="","",TRIM(csv!R13))</f>
        <v/>
      </c>
      <c r="N23" s="27" t="s">
        <v>0</v>
      </c>
      <c r="O23" s="172" t="str">
        <f t="shared" si="14"/>
        <v/>
      </c>
      <c r="P23" s="27"/>
      <c r="Q23" s="32" t="str">
        <f t="shared" si="15"/>
        <v/>
      </c>
      <c r="R23" s="53" t="str">
        <f>IF(Q23="","",IF(COUNTIF(Q$12:Q22,Q23)=0,R22+1,R22))</f>
        <v/>
      </c>
      <c r="S23" s="53" t="str">
        <f t="shared" si="16"/>
        <v/>
      </c>
      <c r="T23" s="53" t="str">
        <f t="shared" si="17"/>
        <v/>
      </c>
      <c r="U23" s="46" t="str">
        <f t="shared" si="18"/>
        <v/>
      </c>
      <c r="V23" s="27" t="s">
        <v>0</v>
      </c>
      <c r="W23" s="157" t="str">
        <f t="shared" si="19"/>
        <v/>
      </c>
      <c r="X23" s="207" t="str">
        <f t="shared" si="20"/>
        <v/>
      </c>
      <c r="Y23" s="158" t="str">
        <f t="shared" si="0"/>
        <v/>
      </c>
      <c r="Z23" s="27" t="s">
        <v>0</v>
      </c>
      <c r="AA23" s="32" t="str">
        <f t="shared" si="21"/>
        <v/>
      </c>
      <c r="AB23" s="53" t="str">
        <f t="shared" si="22"/>
        <v/>
      </c>
      <c r="AC23" s="21" t="str">
        <f>IF(OR(AB23="",AB23&lt;&gt;"NEMA"),"",IF(IFERROR(MATCH(AA23,AA$12:AA22,0),0)&lt;&gt;0,"",AA23))</f>
        <v/>
      </c>
      <c r="AD23" s="46" t="str">
        <f>IF(AC23="","",MAX(AD$12:AD22)+1)</f>
        <v/>
      </c>
      <c r="AE23" s="27" t="s">
        <v>0</v>
      </c>
      <c r="AF23" s="84"/>
      <c r="AG23" s="27" t="s">
        <v>0</v>
      </c>
      <c r="AH23" s="14" t="str">
        <f t="shared" si="23"/>
        <v/>
      </c>
      <c r="AI23" s="27" t="s">
        <v>0</v>
      </c>
      <c r="AJ23" s="157" t="str">
        <f t="shared" si="24"/>
        <v/>
      </c>
      <c r="AK23" s="108"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
      </c>
      <c r="CL23" s="210" t="str">
        <f>IF(BN23="","",IF(BT23&lt;&gt;BN23,INDEX(regKlub_id,MATCH(BT23,regKlub_naziv,0)),IF(AND(BO23&lt;&gt;"",BO23&lt;&gt;"NEMA"),BO23,IF(CF23&lt;&gt;"",CF23,IF(CB23&lt;&gt;"",CB23,IFERROR(INDEX(CL$12:CL22,MATCH(BN23,BN$12:BN22,0)),"GREŠKA"))))))</f>
        <v/>
      </c>
      <c r="CM23" s="108" t="str">
        <f>IF(BP23="","",IF(BP23&lt;&gt;"NEMA",BP23,IF(CE23&lt;&gt;"",CE23,IFERROR(INDEX(CM$12:CM22,MATCH(BN23,BN$12:BN22,0)),""))))</f>
        <v/>
      </c>
      <c r="CN23" s="27" t="s">
        <v>0</v>
      </c>
      <c r="CO23" s="38" t="str">
        <f t="shared" si="51"/>
        <v/>
      </c>
      <c r="CP23" s="53" t="str">
        <f t="shared" si="52"/>
        <v/>
      </c>
      <c r="CQ23" s="164" t="str">
        <f t="shared" si="53"/>
        <v/>
      </c>
      <c r="CR23" s="165" t="str">
        <f t="shared" si="4"/>
        <v/>
      </c>
      <c r="CS23" s="108" t="str">
        <f t="shared" si="5"/>
        <v/>
      </c>
      <c r="CT23" s="27" t="s">
        <v>0</v>
      </c>
      <c r="CU23" s="224" t="str">
        <f t="shared" si="54"/>
        <v xml:space="preserve">
</v>
      </c>
      <c r="CV23" s="27" t="s">
        <v>0</v>
      </c>
      <c r="CW23" s="184" t="str">
        <f t="shared" si="6"/>
        <v/>
      </c>
      <c r="CX23" t="s">
        <v>0</v>
      </c>
      <c r="CY23" s="86" t="str">
        <f t="shared" si="7"/>
        <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15" t="str">
        <f t="shared" si="77"/>
        <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
      </c>
      <c r="C24" s="21" t="s">
        <v>0</v>
      </c>
      <c r="D24" s="21" t="str">
        <f>IF(csv!F14="","",TRIM(csv!F14))</f>
        <v/>
      </c>
      <c r="E24" s="21" t="str">
        <f>IF(csv!E14="","",TRIM(csv!E14))</f>
        <v/>
      </c>
      <c r="F24" s="21" t="s">
        <v>0</v>
      </c>
      <c r="G24" s="53" t="str">
        <f>IF(csv!M14="","",TRIM(csv!M14))</f>
        <v/>
      </c>
      <c r="H24" s="53" t="str">
        <f>IF(csv!N14="","",TRIM(csv!N14))</f>
        <v/>
      </c>
      <c r="I24" s="21" t="s">
        <v>0</v>
      </c>
      <c r="J24" s="21" t="str">
        <f>IF(csv!P14="","",TRIM(csv!P14))</f>
        <v/>
      </c>
      <c r="K24" s="21" t="str">
        <f>IF(csv!Q14="","",TRIM(csv!Q14))</f>
        <v/>
      </c>
      <c r="L24" s="21" t="s">
        <v>0</v>
      </c>
      <c r="M24" s="46" t="str">
        <f>IF(csv!R14="","",TRIM(csv!R14))</f>
        <v/>
      </c>
      <c r="N24" s="27" t="s">
        <v>0</v>
      </c>
      <c r="O24" s="172" t="str">
        <f t="shared" si="14"/>
        <v/>
      </c>
      <c r="P24" s="27"/>
      <c r="Q24" s="32" t="str">
        <f t="shared" si="15"/>
        <v/>
      </c>
      <c r="R24" s="53" t="str">
        <f>IF(Q24="","",IF(COUNTIF(Q$12:Q23,Q24)=0,R23+1,R23))</f>
        <v/>
      </c>
      <c r="S24" s="53" t="str">
        <f t="shared" si="16"/>
        <v/>
      </c>
      <c r="T24" s="53" t="str">
        <f t="shared" si="17"/>
        <v/>
      </c>
      <c r="U24" s="46" t="str">
        <f t="shared" si="18"/>
        <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
      </c>
      <c r="C25" s="21" t="s">
        <v>0</v>
      </c>
      <c r="D25" s="21" t="str">
        <f>IF(csv!F15="","",TRIM(csv!F15))</f>
        <v/>
      </c>
      <c r="E25" s="21" t="str">
        <f>IF(csv!E15="","",TRIM(csv!E15))</f>
        <v/>
      </c>
      <c r="F25" s="21" t="s">
        <v>0</v>
      </c>
      <c r="G25" s="53" t="str">
        <f>IF(csv!M15="","",TRIM(csv!M15))</f>
        <v/>
      </c>
      <c r="H25" s="53" t="str">
        <f>IF(csv!N15="","",TRIM(csv!N15))</f>
        <v/>
      </c>
      <c r="I25" s="21" t="s">
        <v>0</v>
      </c>
      <c r="J25" s="21" t="str">
        <f>IF(csv!P15="","",TRIM(csv!P15))</f>
        <v/>
      </c>
      <c r="K25" s="21" t="str">
        <f>IF(csv!Q15="","",TRIM(csv!Q15))</f>
        <v/>
      </c>
      <c r="L25" s="21" t="s">
        <v>0</v>
      </c>
      <c r="M25" s="46" t="str">
        <f>IF(csv!R15="","",TRIM(csv!R15))</f>
        <v/>
      </c>
      <c r="N25" s="27" t="s">
        <v>0</v>
      </c>
      <c r="O25" s="172" t="str">
        <f t="shared" si="14"/>
        <v/>
      </c>
      <c r="P25" s="27"/>
      <c r="Q25" s="32" t="str">
        <f t="shared" si="15"/>
        <v/>
      </c>
      <c r="R25" s="53" t="str">
        <f>IF(Q25="","",IF(COUNTIF(Q$12:Q24,Q25)=0,R24+1,R24))</f>
        <v/>
      </c>
      <c r="S25" s="53" t="str">
        <f t="shared" si="16"/>
        <v/>
      </c>
      <c r="T25" s="53" t="str">
        <f t="shared" si="17"/>
        <v/>
      </c>
      <c r="U25" s="46" t="str">
        <f t="shared" si="18"/>
        <v/>
      </c>
      <c r="V25" s="27" t="s">
        <v>0</v>
      </c>
      <c r="W25" s="157" t="str">
        <f t="shared" si="19"/>
        <v/>
      </c>
      <c r="X25" s="207" t="str">
        <f t="shared" si="20"/>
        <v/>
      </c>
      <c r="Y25" s="158" t="str">
        <f t="shared" si="0"/>
        <v/>
      </c>
      <c r="Z25" s="27" t="s">
        <v>0</v>
      </c>
      <c r="AA25" s="32" t="str">
        <f t="shared" si="21"/>
        <v/>
      </c>
      <c r="AB25" s="53" t="str">
        <f t="shared" si="22"/>
        <v/>
      </c>
      <c r="AC25" s="21" t="str">
        <f>IF(OR(AB25="",AB25&lt;&gt;"NEMA"),"",IF(IFERROR(MATCH(AA25,AA$12:AA24,0),0)&lt;&gt;0,"",AA25))</f>
        <v/>
      </c>
      <c r="AD25" s="46" t="str">
        <f>IF(AC25="","",MAX(AD$12:AD24)+1)</f>
        <v/>
      </c>
      <c r="AE25" s="27" t="s">
        <v>0</v>
      </c>
      <c r="AF25" s="84"/>
      <c r="AG25" s="27" t="s">
        <v>0</v>
      </c>
      <c r="AH25" s="14" t="str">
        <f t="shared" si="23"/>
        <v/>
      </c>
      <c r="AI25" s="27" t="s">
        <v>0</v>
      </c>
      <c r="AJ25" s="157" t="str">
        <f t="shared" si="24"/>
        <v/>
      </c>
      <c r="AK25" s="108"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
      </c>
      <c r="CL25" s="210" t="str">
        <f>IF(BN25="","",IF(BT25&lt;&gt;BN25,INDEX(regKlub_id,MATCH(BT25,regKlub_naziv,0)),IF(AND(BO25&lt;&gt;"",BO25&lt;&gt;"NEMA"),BO25,IF(CF25&lt;&gt;"",CF25,IF(CB25&lt;&gt;"",CB25,IFERROR(INDEX(CL$12:CL24,MATCH(BN25,BN$12:BN24,0)),"GREŠKA"))))))</f>
        <v/>
      </c>
      <c r="CM25" s="108" t="str">
        <f>IF(BP25="","",IF(BP25&lt;&gt;"NEMA",BP25,IF(CE25&lt;&gt;"",CE25,IFERROR(INDEX(CM$12:CM24,MATCH(BN25,BN$12:BN24,0)),""))))</f>
        <v/>
      </c>
      <c r="CN25" s="27" t="s">
        <v>0</v>
      </c>
      <c r="CO25" s="38" t="str">
        <f t="shared" si="51"/>
        <v/>
      </c>
      <c r="CP25" s="53" t="str">
        <f t="shared" si="52"/>
        <v/>
      </c>
      <c r="CQ25" s="164" t="str">
        <f t="shared" si="53"/>
        <v/>
      </c>
      <c r="CR25" s="165" t="str">
        <f t="shared" si="4"/>
        <v/>
      </c>
      <c r="CS25" s="108" t="str">
        <f t="shared" si="5"/>
        <v/>
      </c>
      <c r="CT25" s="27" t="s">
        <v>0</v>
      </c>
      <c r="CU25" s="224" t="str">
        <f t="shared" si="54"/>
        <v xml:space="preserve">
</v>
      </c>
      <c r="CV25" s="27" t="s">
        <v>0</v>
      </c>
      <c r="CW25" s="184" t="str">
        <f t="shared" si="6"/>
        <v/>
      </c>
      <c r="CX25" t="s">
        <v>0</v>
      </c>
      <c r="CY25" s="86" t="str">
        <f t="shared" si="7"/>
        <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15" t="str">
        <f t="shared" si="77"/>
        <v/>
      </c>
      <c r="EQ25" s="27" t="s">
        <v>0</v>
      </c>
    </row>
    <row r="26" spans="1:159" x14ac:dyDescent="0.25">
      <c r="A26" t="s">
        <v>0</v>
      </c>
      <c r="B26" s="32" t="str">
        <f>IF(csv!F16="","",TRIM(csv!T16))</f>
        <v/>
      </c>
      <c r="C26" s="21" t="s">
        <v>0</v>
      </c>
      <c r="D26" s="21" t="str">
        <f>IF(csv!F16="","",TRIM(csv!F16))</f>
        <v/>
      </c>
      <c r="E26" s="21" t="str">
        <f>IF(csv!E16="","",TRIM(csv!E16))</f>
        <v/>
      </c>
      <c r="F26" s="21" t="s">
        <v>0</v>
      </c>
      <c r="G26" s="53" t="str">
        <f>IF(csv!M16="","",TRIM(csv!M16))</f>
        <v/>
      </c>
      <c r="H26" s="53" t="str">
        <f>IF(csv!N16="","",TRIM(csv!N16))</f>
        <v/>
      </c>
      <c r="I26" s="21" t="s">
        <v>0</v>
      </c>
      <c r="J26" s="21" t="str">
        <f>IF(csv!P16="","",TRIM(csv!P16))</f>
        <v/>
      </c>
      <c r="K26" s="21" t="str">
        <f>IF(csv!Q16="","",TRIM(csv!Q16))</f>
        <v/>
      </c>
      <c r="L26" s="21" t="s">
        <v>0</v>
      </c>
      <c r="M26" s="46" t="str">
        <f>IF(csv!R16="","",TRIM(csv!R16))</f>
        <v/>
      </c>
      <c r="N26" s="27" t="s">
        <v>0</v>
      </c>
      <c r="O26" s="172" t="str">
        <f t="shared" si="14"/>
        <v/>
      </c>
      <c r="P26" s="27"/>
      <c r="Q26" s="32" t="str">
        <f t="shared" si="15"/>
        <v/>
      </c>
      <c r="R26" s="53" t="str">
        <f>IF(Q26="","",IF(COUNTIF(Q$12:Q25,Q26)=0,R25+1,R25))</f>
        <v/>
      </c>
      <c r="S26" s="53" t="str">
        <f t="shared" si="16"/>
        <v/>
      </c>
      <c r="T26" s="53" t="str">
        <f t="shared" si="17"/>
        <v/>
      </c>
      <c r="U26" s="46" t="str">
        <f t="shared" si="18"/>
        <v/>
      </c>
      <c r="V26" s="27" t="s">
        <v>0</v>
      </c>
      <c r="W26" s="157" t="str">
        <f t="shared" si="19"/>
        <v/>
      </c>
      <c r="X26" s="207" t="str">
        <f t="shared" si="20"/>
        <v/>
      </c>
      <c r="Y26" s="158" t="str">
        <f t="shared" si="0"/>
        <v/>
      </c>
      <c r="Z26" s="27" t="s">
        <v>0</v>
      </c>
      <c r="AA26" s="32" t="str">
        <f t="shared" si="21"/>
        <v/>
      </c>
      <c r="AB26" s="53" t="str">
        <f t="shared" si="22"/>
        <v/>
      </c>
      <c r="AC26" s="21" t="str">
        <f>IF(OR(AB26="",AB26&lt;&gt;"NEMA"),"",IF(IFERROR(MATCH(AA26,AA$12:AA25,0),0)&lt;&gt;0,"",AA26))</f>
        <v/>
      </c>
      <c r="AD26" s="46" t="str">
        <f>IF(AC26="","",MAX(AD$12:AD25)+1)</f>
        <v/>
      </c>
      <c r="AE26" s="27" t="s">
        <v>0</v>
      </c>
      <c r="AF26" s="84"/>
      <c r="AG26" s="27" t="s">
        <v>0</v>
      </c>
      <c r="AH26" s="14" t="str">
        <f t="shared" si="23"/>
        <v/>
      </c>
      <c r="AI26" s="27" t="s">
        <v>0</v>
      </c>
      <c r="AJ26" s="157" t="str">
        <f t="shared" si="24"/>
        <v/>
      </c>
      <c r="AK26" s="108" t="str">
        <f t="shared" si="25"/>
        <v/>
      </c>
      <c r="AL26" s="27"/>
      <c r="AM26" s="32" t="str">
        <f t="shared" si="26"/>
        <v/>
      </c>
      <c r="AN26" s="21" t="str">
        <f t="shared" si="27"/>
        <v/>
      </c>
      <c r="AO26" s="53" t="str">
        <f t="shared" si="28"/>
        <v/>
      </c>
      <c r="AP26" s="53" t="str">
        <f t="shared" si="29"/>
        <v/>
      </c>
      <c r="AQ26" s="21" t="str">
        <f t="shared" si="30"/>
        <v/>
      </c>
      <c r="AR26" s="46" t="str">
        <f t="shared" si="31"/>
        <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
      </c>
      <c r="BI26" s="21" t="str">
        <f t="shared" si="37"/>
        <v/>
      </c>
      <c r="BJ26" s="53" t="str">
        <f t="shared" si="38"/>
        <v/>
      </c>
      <c r="BK26" s="33" t="str">
        <f t="shared" si="39"/>
        <v/>
      </c>
      <c r="BL26" s="27" t="s">
        <v>0</v>
      </c>
      <c r="BM26" s="32" t="str">
        <f t="shared" si="40"/>
        <v/>
      </c>
      <c r="BN26" s="21" t="str">
        <f t="shared" si="41"/>
        <v/>
      </c>
      <c r="BO26" s="53" t="str">
        <f t="shared" si="42"/>
        <v/>
      </c>
      <c r="BP26" s="53" t="str">
        <f t="shared" si="2"/>
        <v/>
      </c>
      <c r="BQ26" s="21" t="str">
        <f t="shared" si="3"/>
        <v/>
      </c>
      <c r="BR26" s="21" t="str" cm="1">
        <f t="array" ref="BR26">IFERROR(""&amp;INDEX(regNatjecatelj_klub,DI26),"")</f>
        <v/>
      </c>
      <c r="BS26" s="66" t="str">
        <f t="shared" si="43"/>
        <v/>
      </c>
      <c r="BT26" s="46" t="str">
        <f t="shared" si="44"/>
        <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
      </c>
      <c r="CL26" s="210" t="str">
        <f>IF(BN26="","",IF(BT26&lt;&gt;BN26,INDEX(regKlub_id,MATCH(BT26,regKlub_naziv,0)),IF(AND(BO26&lt;&gt;"",BO26&lt;&gt;"NEMA"),BO26,IF(CF26&lt;&gt;"",CF26,IF(CB26&lt;&gt;"",CB26,IFERROR(INDEX(CL$12:CL25,MATCH(BN26,BN$12:BN25,0)),"GREŠKA"))))))</f>
        <v/>
      </c>
      <c r="CM26" s="108" t="str">
        <f>IF(BP26="","",IF(BP26&lt;&gt;"NEMA",BP26,IF(CE26&lt;&gt;"",CE26,IFERROR(INDEX(CM$12:CM25,MATCH(BN26,BN$12:BN25,0)),""))))</f>
        <v/>
      </c>
      <c r="CN26" s="27" t="s">
        <v>0</v>
      </c>
      <c r="CO26" s="38" t="str">
        <f t="shared" si="51"/>
        <v/>
      </c>
      <c r="CP26" s="53" t="str">
        <f t="shared" si="52"/>
        <v/>
      </c>
      <c r="CQ26" s="164" t="str">
        <f t="shared" si="53"/>
        <v/>
      </c>
      <c r="CR26" s="165" t="str">
        <f t="shared" si="4"/>
        <v/>
      </c>
      <c r="CS26" s="108" t="str">
        <f t="shared" si="5"/>
        <v/>
      </c>
      <c r="CT26" s="27" t="s">
        <v>0</v>
      </c>
      <c r="CU26" s="224" t="str">
        <f t="shared" si="54"/>
        <v xml:space="preserve">
</v>
      </c>
      <c r="CV26" s="27" t="s">
        <v>0</v>
      </c>
      <c r="CW26" s="184" t="str">
        <f t="shared" si="6"/>
        <v/>
      </c>
      <c r="CX26" t="s">
        <v>0</v>
      </c>
      <c r="CY26" s="86" t="str">
        <f t="shared" si="7"/>
        <v/>
      </c>
      <c r="CZ26" t="s">
        <v>0</v>
      </c>
      <c r="DA26" s="32" t="str">
        <f t="shared" si="8"/>
        <v/>
      </c>
      <c r="DB26" s="46" t="str">
        <f t="shared" si="9"/>
        <v/>
      </c>
      <c r="DC26" t="s">
        <v>0</v>
      </c>
      <c r="DD26" s="14" t="str">
        <f t="shared" si="55"/>
        <v/>
      </c>
      <c r="DE26" s="27" t="s">
        <v>0</v>
      </c>
      <c r="DF26" s="14" t="str">
        <f t="shared" si="56"/>
        <v/>
      </c>
      <c r="DG26" s="27" t="s">
        <v>0</v>
      </c>
      <c r="DH26" s="32" t="str">
        <f t="shared" si="57"/>
        <v/>
      </c>
      <c r="DI26" s="33" t="str">
        <f t="shared" si="58"/>
        <v/>
      </c>
      <c r="DJ26" s="27" t="s">
        <v>0</v>
      </c>
      <c r="DK26" s="32" t="str">
        <f t="shared" si="59"/>
        <v/>
      </c>
      <c r="DL26" s="33" t="str">
        <f t="shared" si="60"/>
        <v/>
      </c>
      <c r="DM26" s="27" t="s">
        <v>0</v>
      </c>
      <c r="DN26" s="32" t="str">
        <f t="shared" si="61"/>
        <v/>
      </c>
      <c r="DO26" s="33" t="str">
        <f t="shared" si="62"/>
        <v/>
      </c>
      <c r="DP26" s="27" t="s">
        <v>0</v>
      </c>
      <c r="DQ26" s="38" t="str">
        <f t="shared" si="63"/>
        <v/>
      </c>
      <c r="DR26" s="33" t="str" cm="1">
        <f t="array" ref="DR26">IF(DQ26&lt;&gt;"",INDEX(regNatjecatelj_id,DQ26,0),IF(BF26&lt;&gt;"",BF26,""))</f>
        <v/>
      </c>
      <c r="DS26" s="27" t="s">
        <v>0</v>
      </c>
      <c r="DT26" s="38" t="str">
        <f t="shared" si="64"/>
        <v/>
      </c>
      <c r="DU26" s="53" t="str">
        <f t="shared" si="10"/>
        <v/>
      </c>
      <c r="DV26" s="53" t="str">
        <f t="shared" si="65"/>
        <v/>
      </c>
      <c r="DW26" s="53" t="str">
        <f t="shared" si="66"/>
        <v/>
      </c>
      <c r="DX26" s="46" t="str">
        <f t="shared" si="67"/>
        <v/>
      </c>
      <c r="DY26" s="27" t="s">
        <v>0</v>
      </c>
      <c r="DZ26" s="38" t="str">
        <f>IF(AN26="","",MAX(DZ$12:DZ25)+1)</f>
        <v/>
      </c>
      <c r="EA26" s="53" t="str">
        <f t="shared" si="68"/>
        <v/>
      </c>
      <c r="EB26" s="53" t="str">
        <f t="shared" si="69"/>
        <v/>
      </c>
      <c r="EC26" s="53" t="str">
        <f t="shared" si="70"/>
        <v/>
      </c>
      <c r="ED26" s="53" t="str">
        <f t="shared" si="71"/>
        <v/>
      </c>
      <c r="EE26" s="53" t="str">
        <f t="shared" si="11"/>
        <v/>
      </c>
      <c r="EF26" s="53" t="str">
        <f t="shared" si="72"/>
        <v/>
      </c>
      <c r="EG26" s="53" t="str">
        <f t="shared" si="73"/>
        <v/>
      </c>
      <c r="EH26" s="53" t="str">
        <f t="shared" si="12"/>
        <v/>
      </c>
      <c r="EI26" s="53" t="str">
        <f t="shared" si="74"/>
        <v/>
      </c>
      <c r="EJ26" s="33" t="str">
        <f t="shared" si="75"/>
        <v/>
      </c>
      <c r="EK26" s="27" t="s">
        <v>0</v>
      </c>
      <c r="EL26" s="14" t="str">
        <f t="shared" si="76"/>
        <v/>
      </c>
      <c r="EM26" s="27" t="s">
        <v>0</v>
      </c>
      <c r="EN26" s="14" t="str">
        <f t="shared" si="13"/>
        <v/>
      </c>
      <c r="EO26" s="27" t="s">
        <v>0</v>
      </c>
      <c r="EP26" s="115" t="str">
        <f t="shared" si="77"/>
        <v/>
      </c>
      <c r="EQ26" s="27" t="s">
        <v>0</v>
      </c>
    </row>
    <row r="27" spans="1:159" x14ac:dyDescent="0.25">
      <c r="A27" t="s">
        <v>0</v>
      </c>
      <c r="B27" s="32" t="str">
        <f>IF(csv!F17="","",TRIM(csv!T17))</f>
        <v/>
      </c>
      <c r="C27" s="21" t="s">
        <v>0</v>
      </c>
      <c r="D27" s="21" t="str">
        <f>IF(csv!F17="","",TRIM(csv!F17))</f>
        <v/>
      </c>
      <c r="E27" s="21" t="str">
        <f>IF(csv!E17="","",TRIM(csv!E17))</f>
        <v/>
      </c>
      <c r="F27" s="21" t="s">
        <v>0</v>
      </c>
      <c r="G27" s="53" t="str">
        <f>IF(csv!M17="","",TRIM(csv!M17))</f>
        <v/>
      </c>
      <c r="H27" s="53" t="str">
        <f>IF(csv!N17="","",TRIM(csv!N17))</f>
        <v/>
      </c>
      <c r="I27" s="21" t="s">
        <v>0</v>
      </c>
      <c r="J27" s="21" t="str">
        <f>IF(csv!P17="","",TRIM(csv!P17))</f>
        <v/>
      </c>
      <c r="K27" s="21" t="str">
        <f>IF(csv!Q17="","",TRIM(csv!Q17))</f>
        <v/>
      </c>
      <c r="L27" s="21" t="s">
        <v>0</v>
      </c>
      <c r="M27" s="46" t="str">
        <f>IF(csv!R17="","",TRIM(csv!R17))</f>
        <v/>
      </c>
      <c r="N27" s="27" t="s">
        <v>0</v>
      </c>
      <c r="O27" s="172" t="str">
        <f t="shared" si="14"/>
        <v/>
      </c>
      <c r="P27" s="27"/>
      <c r="Q27" s="32" t="str">
        <f t="shared" si="15"/>
        <v/>
      </c>
      <c r="R27" s="53" t="str">
        <f>IF(Q27="","",IF(COUNTIF(Q$12:Q26,Q27)=0,R26+1,R26))</f>
        <v/>
      </c>
      <c r="S27" s="53" t="str">
        <f t="shared" si="16"/>
        <v/>
      </c>
      <c r="T27" s="53" t="str">
        <f t="shared" si="17"/>
        <v/>
      </c>
      <c r="U27" s="46" t="str">
        <f t="shared" si="18"/>
        <v/>
      </c>
      <c r="V27" s="27" t="s">
        <v>0</v>
      </c>
      <c r="W27" s="157" t="str">
        <f t="shared" si="19"/>
        <v/>
      </c>
      <c r="X27" s="207" t="str">
        <f t="shared" si="20"/>
        <v/>
      </c>
      <c r="Y27" s="158" t="str">
        <f t="shared" si="0"/>
        <v/>
      </c>
      <c r="Z27" s="27" t="s">
        <v>0</v>
      </c>
      <c r="AA27" s="32" t="str">
        <f t="shared" si="21"/>
        <v/>
      </c>
      <c r="AB27" s="53" t="str">
        <f t="shared" si="22"/>
        <v/>
      </c>
      <c r="AC27" s="21" t="str">
        <f>IF(OR(AB27="",AB27&lt;&gt;"NEMA"),"",IF(IFERROR(MATCH(AA27,AA$12:AA26,0),0)&lt;&gt;0,"",AA27))</f>
        <v/>
      </c>
      <c r="AD27" s="46" t="str">
        <f>IF(AC27="","",MAX(AD$12:AD26)+1)</f>
        <v/>
      </c>
      <c r="AE27" s="27" t="s">
        <v>0</v>
      </c>
      <c r="AF27" s="84"/>
      <c r="AG27" s="27" t="s">
        <v>0</v>
      </c>
      <c r="AH27" s="14" t="str">
        <f t="shared" si="23"/>
        <v/>
      </c>
      <c r="AI27" s="27" t="s">
        <v>0</v>
      </c>
      <c r="AJ27" s="157" t="str">
        <f t="shared" si="24"/>
        <v/>
      </c>
      <c r="AK27" s="108"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
      </c>
      <c r="CL27" s="210" t="str">
        <f>IF(BN27="","",IF(BT27&lt;&gt;BN27,INDEX(regKlub_id,MATCH(BT27,regKlub_naziv,0)),IF(AND(BO27&lt;&gt;"",BO27&lt;&gt;"NEMA"),BO27,IF(CF27&lt;&gt;"",CF27,IF(CB27&lt;&gt;"",CB27,IFERROR(INDEX(CL$12:CL26,MATCH(BN27,BN$12:BN26,0)),"GREŠKA"))))))</f>
        <v/>
      </c>
      <c r="CM27" s="108" t="str">
        <f>IF(BP27="","",IF(BP27&lt;&gt;"NEMA",BP27,IF(CE27&lt;&gt;"",CE27,IFERROR(INDEX(CM$12:CM26,MATCH(BN27,BN$12:BN26,0)),""))))</f>
        <v/>
      </c>
      <c r="CN27" s="27" t="s">
        <v>0</v>
      </c>
      <c r="CO27" s="38" t="str">
        <f t="shared" si="51"/>
        <v/>
      </c>
      <c r="CP27" s="53" t="str">
        <f t="shared" si="52"/>
        <v/>
      </c>
      <c r="CQ27" s="164" t="str">
        <f t="shared" si="53"/>
        <v/>
      </c>
      <c r="CR27" s="165" t="str">
        <f t="shared" si="4"/>
        <v/>
      </c>
      <c r="CS27" s="108" t="str">
        <f t="shared" si="5"/>
        <v/>
      </c>
      <c r="CT27" s="27" t="s">
        <v>0</v>
      </c>
      <c r="CU27" s="224" t="str">
        <f t="shared" si="54"/>
        <v xml:space="preserve">
</v>
      </c>
      <c r="CV27" s="27" t="s">
        <v>0</v>
      </c>
      <c r="CW27" s="184" t="str">
        <f t="shared" si="6"/>
        <v/>
      </c>
      <c r="CX27" t="s">
        <v>0</v>
      </c>
      <c r="CY27" s="86" t="str">
        <f t="shared" si="7"/>
        <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15" t="str">
        <f t="shared" si="77"/>
        <v/>
      </c>
      <c r="EQ27" s="27" t="s">
        <v>0</v>
      </c>
    </row>
    <row r="28" spans="1:159" x14ac:dyDescent="0.25">
      <c r="A28" t="s">
        <v>0</v>
      </c>
      <c r="B28" s="32" t="str">
        <f>IF(csv!F18="","",TRIM(csv!T18))</f>
        <v/>
      </c>
      <c r="C28" s="21" t="s">
        <v>0</v>
      </c>
      <c r="D28" s="21" t="str">
        <f>IF(csv!F18="","",TRIM(csv!F18))</f>
        <v/>
      </c>
      <c r="E28" s="21" t="str">
        <f>IF(csv!E18="","",TRIM(csv!E18))</f>
        <v/>
      </c>
      <c r="F28" s="21" t="s">
        <v>0</v>
      </c>
      <c r="G28" s="53" t="str">
        <f>IF(csv!M18="","",TRIM(csv!M18))</f>
        <v/>
      </c>
      <c r="H28" s="53" t="str">
        <f>IF(csv!N18="","",TRIM(csv!N18))</f>
        <v/>
      </c>
      <c r="I28" s="21" t="s">
        <v>0</v>
      </c>
      <c r="J28" s="21" t="str">
        <f>IF(csv!P18="","",TRIM(csv!P18))</f>
        <v/>
      </c>
      <c r="K28" s="21" t="str">
        <f>IF(csv!Q18="","",TRIM(csv!Q18))</f>
        <v/>
      </c>
      <c r="L28" s="21" t="s">
        <v>0</v>
      </c>
      <c r="M28" s="46" t="str">
        <f>IF(csv!R18="","",TRIM(csv!R18))</f>
        <v/>
      </c>
      <c r="N28" s="27" t="s">
        <v>0</v>
      </c>
      <c r="O28" s="172" t="str">
        <f t="shared" si="14"/>
        <v/>
      </c>
      <c r="P28" s="27"/>
      <c r="Q28" s="32" t="str">
        <f t="shared" si="15"/>
        <v/>
      </c>
      <c r="R28" s="53" t="str">
        <f>IF(Q28="","",IF(COUNTIF(Q$12:Q27,Q28)=0,R27+1,R27))</f>
        <v/>
      </c>
      <c r="S28" s="53" t="str">
        <f t="shared" si="16"/>
        <v/>
      </c>
      <c r="T28" s="53" t="str">
        <f t="shared" si="17"/>
        <v/>
      </c>
      <c r="U28" s="46" t="str">
        <f t="shared" si="18"/>
        <v/>
      </c>
      <c r="V28" s="27" t="s">
        <v>0</v>
      </c>
      <c r="W28" s="157" t="str">
        <f t="shared" si="19"/>
        <v/>
      </c>
      <c r="X28" s="207" t="str">
        <f t="shared" si="20"/>
        <v/>
      </c>
      <c r="Y28" s="158" t="str">
        <f t="shared" si="0"/>
        <v/>
      </c>
      <c r="Z28" s="27" t="s">
        <v>0</v>
      </c>
      <c r="AA28" s="32" t="str">
        <f t="shared" si="21"/>
        <v/>
      </c>
      <c r="AB28" s="53" t="str">
        <f t="shared" si="22"/>
        <v/>
      </c>
      <c r="AC28" s="21" t="str">
        <f>IF(OR(AB28="",AB28&lt;&gt;"NEMA"),"",IF(IFERROR(MATCH(AA28,AA$12:AA27,0),0)&lt;&gt;0,"",AA28))</f>
        <v/>
      </c>
      <c r="AD28" s="46" t="str">
        <f>IF(AC28="","",MAX(AD$12:AD27)+1)</f>
        <v/>
      </c>
      <c r="AE28" s="27" t="s">
        <v>0</v>
      </c>
      <c r="AF28" s="84"/>
      <c r="AG28" s="27" t="s">
        <v>0</v>
      </c>
      <c r="AH28" s="14" t="str">
        <f t="shared" si="23"/>
        <v/>
      </c>
      <c r="AI28" s="27" t="s">
        <v>0</v>
      </c>
      <c r="AJ28" s="157" t="str">
        <f t="shared" si="24"/>
        <v/>
      </c>
      <c r="AK28" s="108" t="str">
        <f t="shared" si="25"/>
        <v/>
      </c>
      <c r="AL28" s="27"/>
      <c r="AM28" s="32" t="str">
        <f t="shared" si="26"/>
        <v/>
      </c>
      <c r="AN28" s="21" t="str">
        <f t="shared" si="27"/>
        <v/>
      </c>
      <c r="AO28" s="53" t="str">
        <f t="shared" si="28"/>
        <v/>
      </c>
      <c r="AP28" s="53" t="str">
        <f t="shared" si="29"/>
        <v/>
      </c>
      <c r="AQ28" s="21" t="str">
        <f t="shared" si="30"/>
        <v/>
      </c>
      <c r="AR28" s="46" t="str">
        <f t="shared" si="31"/>
        <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
      </c>
      <c r="BI28" s="21" t="str">
        <f t="shared" si="37"/>
        <v/>
      </c>
      <c r="BJ28" s="53" t="str">
        <f t="shared" si="38"/>
        <v/>
      </c>
      <c r="BK28" s="33" t="str">
        <f t="shared" si="39"/>
        <v/>
      </c>
      <c r="BL28" s="27" t="s">
        <v>0</v>
      </c>
      <c r="BM28" s="32" t="str">
        <f t="shared" si="40"/>
        <v/>
      </c>
      <c r="BN28" s="21" t="str">
        <f t="shared" si="41"/>
        <v/>
      </c>
      <c r="BO28" s="53" t="str">
        <f t="shared" si="42"/>
        <v/>
      </c>
      <c r="BP28" s="53" t="str">
        <f t="shared" si="2"/>
        <v/>
      </c>
      <c r="BQ28" s="21" t="str">
        <f t="shared" si="3"/>
        <v/>
      </c>
      <c r="BR28" s="21" t="str" cm="1">
        <f t="array" ref="BR28">IFERROR(""&amp;INDEX(regNatjecatelj_klub,DI28),"")</f>
        <v/>
      </c>
      <c r="BS28" s="66" t="str">
        <f t="shared" si="43"/>
        <v/>
      </c>
      <c r="BT28" s="46" t="str">
        <f t="shared" si="44"/>
        <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
      </c>
      <c r="CL28" s="210" t="str">
        <f>IF(BN28="","",IF(BT28&lt;&gt;BN28,INDEX(regKlub_id,MATCH(BT28,regKlub_naziv,0)),IF(AND(BO28&lt;&gt;"",BO28&lt;&gt;"NEMA"),BO28,IF(CF28&lt;&gt;"",CF28,IF(CB28&lt;&gt;"",CB28,IFERROR(INDEX(CL$12:CL27,MATCH(BN28,BN$12:BN27,0)),"GREŠKA"))))))</f>
        <v/>
      </c>
      <c r="CM28" s="108" t="str">
        <f>IF(BP28="","",IF(BP28&lt;&gt;"NEMA",BP28,IF(CE28&lt;&gt;"",CE28,IFERROR(INDEX(CM$12:CM27,MATCH(BN28,BN$12:BN27,0)),""))))</f>
        <v/>
      </c>
      <c r="CN28" s="27" t="s">
        <v>0</v>
      </c>
      <c r="CO28" s="38" t="str">
        <f t="shared" si="51"/>
        <v/>
      </c>
      <c r="CP28" s="53" t="str">
        <f t="shared" si="52"/>
        <v/>
      </c>
      <c r="CQ28" s="164" t="str">
        <f t="shared" si="53"/>
        <v/>
      </c>
      <c r="CR28" s="165" t="str">
        <f t="shared" si="4"/>
        <v/>
      </c>
      <c r="CS28" s="108" t="str">
        <f t="shared" si="5"/>
        <v/>
      </c>
      <c r="CT28" s="27" t="s">
        <v>0</v>
      </c>
      <c r="CU28" s="224" t="str">
        <f t="shared" si="54"/>
        <v xml:space="preserve">
</v>
      </c>
      <c r="CV28" s="27" t="s">
        <v>0</v>
      </c>
      <c r="CW28" s="184" t="str">
        <f t="shared" si="6"/>
        <v/>
      </c>
      <c r="CX28" t="s">
        <v>0</v>
      </c>
      <c r="CY28" s="86" t="str">
        <f t="shared" si="7"/>
        <v/>
      </c>
      <c r="CZ28" t="s">
        <v>0</v>
      </c>
      <c r="DA28" s="32" t="str">
        <f t="shared" si="8"/>
        <v/>
      </c>
      <c r="DB28" s="46" t="str">
        <f t="shared" si="9"/>
        <v/>
      </c>
      <c r="DC28" t="s">
        <v>0</v>
      </c>
      <c r="DD28" s="14" t="str">
        <f t="shared" si="55"/>
        <v/>
      </c>
      <c r="DE28" s="27" t="s">
        <v>0</v>
      </c>
      <c r="DF28" s="14" t="str">
        <f t="shared" si="56"/>
        <v/>
      </c>
      <c r="DG28" s="27" t="s">
        <v>0</v>
      </c>
      <c r="DH28" s="32" t="str">
        <f t="shared" si="57"/>
        <v/>
      </c>
      <c r="DI28" s="33" t="str">
        <f t="shared" si="58"/>
        <v/>
      </c>
      <c r="DJ28" s="27" t="s">
        <v>0</v>
      </c>
      <c r="DK28" s="32" t="str">
        <f t="shared" si="59"/>
        <v/>
      </c>
      <c r="DL28" s="33" t="str">
        <f t="shared" si="60"/>
        <v/>
      </c>
      <c r="DM28" s="27" t="s">
        <v>0</v>
      </c>
      <c r="DN28" s="32" t="str">
        <f t="shared" si="61"/>
        <v/>
      </c>
      <c r="DO28" s="33" t="str">
        <f t="shared" si="62"/>
        <v/>
      </c>
      <c r="DP28" s="27" t="s">
        <v>0</v>
      </c>
      <c r="DQ28" s="38" t="str">
        <f t="shared" si="63"/>
        <v/>
      </c>
      <c r="DR28" s="33" t="str" cm="1">
        <f t="array" ref="DR28">IF(DQ28&lt;&gt;"",INDEX(regNatjecatelj_id,DQ28,0),IF(BF28&lt;&gt;"",BF28,""))</f>
        <v/>
      </c>
      <c r="DS28" s="27" t="s">
        <v>0</v>
      </c>
      <c r="DT28" s="38" t="str">
        <f t="shared" si="64"/>
        <v/>
      </c>
      <c r="DU28" s="53" t="str">
        <f t="shared" si="10"/>
        <v/>
      </c>
      <c r="DV28" s="53" t="str">
        <f t="shared" si="65"/>
        <v/>
      </c>
      <c r="DW28" s="53" t="str">
        <f t="shared" si="66"/>
        <v/>
      </c>
      <c r="DX28" s="46" t="str">
        <f t="shared" si="67"/>
        <v/>
      </c>
      <c r="DY28" s="27" t="s">
        <v>0</v>
      </c>
      <c r="DZ28" s="38" t="str">
        <f>IF(AN28="","",MAX(DZ$12:DZ27)+1)</f>
        <v/>
      </c>
      <c r="EA28" s="53" t="str">
        <f t="shared" si="68"/>
        <v/>
      </c>
      <c r="EB28" s="53" t="str">
        <f t="shared" si="69"/>
        <v/>
      </c>
      <c r="EC28" s="53" t="str">
        <f t="shared" si="70"/>
        <v/>
      </c>
      <c r="ED28" s="53" t="str">
        <f t="shared" si="71"/>
        <v/>
      </c>
      <c r="EE28" s="53" t="str">
        <f t="shared" si="11"/>
        <v/>
      </c>
      <c r="EF28" s="53" t="str">
        <f t="shared" si="72"/>
        <v/>
      </c>
      <c r="EG28" s="53" t="str">
        <f t="shared" si="73"/>
        <v/>
      </c>
      <c r="EH28" s="53" t="str">
        <f t="shared" si="12"/>
        <v/>
      </c>
      <c r="EI28" s="53" t="str">
        <f t="shared" si="74"/>
        <v/>
      </c>
      <c r="EJ28" s="33" t="str">
        <f t="shared" si="75"/>
        <v/>
      </c>
      <c r="EK28" s="27" t="s">
        <v>0</v>
      </c>
      <c r="EL28" s="14" t="str">
        <f t="shared" si="76"/>
        <v/>
      </c>
      <c r="EM28" s="27" t="s">
        <v>0</v>
      </c>
      <c r="EN28" s="14" t="str">
        <f t="shared" si="13"/>
        <v/>
      </c>
      <c r="EO28" s="27" t="s">
        <v>0</v>
      </c>
      <c r="EP28" s="115" t="str">
        <f t="shared" si="77"/>
        <v/>
      </c>
      <c r="EQ28" s="27" t="s">
        <v>0</v>
      </c>
    </row>
    <row r="29" spans="1:159" x14ac:dyDescent="0.25">
      <c r="A29" t="s">
        <v>0</v>
      </c>
      <c r="B29" s="32" t="str">
        <f>IF(csv!F19="","",TRIM(csv!T19))</f>
        <v/>
      </c>
      <c r="C29" s="21" t="s">
        <v>0</v>
      </c>
      <c r="D29" s="21" t="str">
        <f>IF(csv!F19="","",TRIM(csv!F19))</f>
        <v/>
      </c>
      <c r="E29" s="21" t="str">
        <f>IF(csv!E19="","",TRIM(csv!E19))</f>
        <v/>
      </c>
      <c r="F29" s="21" t="s">
        <v>0</v>
      </c>
      <c r="G29" s="53" t="str">
        <f>IF(csv!M19="","",TRIM(csv!M19))</f>
        <v/>
      </c>
      <c r="H29" s="53" t="str">
        <f>IF(csv!N19="","",TRIM(csv!N19))</f>
        <v/>
      </c>
      <c r="I29" s="21" t="s">
        <v>0</v>
      </c>
      <c r="J29" s="21" t="str">
        <f>IF(csv!P19="","",TRIM(csv!P19))</f>
        <v/>
      </c>
      <c r="K29" s="21" t="str">
        <f>IF(csv!Q19="","",TRIM(csv!Q19))</f>
        <v/>
      </c>
      <c r="L29" s="21" t="s">
        <v>0</v>
      </c>
      <c r="M29" s="46" t="str">
        <f>IF(csv!R19="","",TRIM(csv!R19))</f>
        <v/>
      </c>
      <c r="N29" s="27" t="s">
        <v>0</v>
      </c>
      <c r="O29" s="172" t="str">
        <f t="shared" si="14"/>
        <v/>
      </c>
      <c r="P29" s="27"/>
      <c r="Q29" s="32" t="str">
        <f t="shared" si="15"/>
        <v/>
      </c>
      <c r="R29" s="53" t="str">
        <f>IF(Q29="","",IF(COUNTIF(Q$12:Q28,Q29)=0,R28+1,R28))</f>
        <v/>
      </c>
      <c r="S29" s="53" t="str">
        <f t="shared" si="16"/>
        <v/>
      </c>
      <c r="T29" s="53" t="str">
        <f t="shared" si="17"/>
        <v/>
      </c>
      <c r="U29" s="46" t="str">
        <f t="shared" si="18"/>
        <v/>
      </c>
      <c r="V29" s="27" t="s">
        <v>0</v>
      </c>
      <c r="W29" s="157" t="str">
        <f t="shared" si="19"/>
        <v/>
      </c>
      <c r="X29" s="207" t="str">
        <f t="shared" si="20"/>
        <v/>
      </c>
      <c r="Y29" s="158" t="str">
        <f t="shared" si="0"/>
        <v/>
      </c>
      <c r="Z29" s="27" t="s">
        <v>0</v>
      </c>
      <c r="AA29" s="32" t="str">
        <f t="shared" si="21"/>
        <v/>
      </c>
      <c r="AB29" s="53" t="str">
        <f t="shared" si="22"/>
        <v/>
      </c>
      <c r="AC29" s="21" t="str">
        <f>IF(OR(AB29="",AB29&lt;&gt;"NEMA"),"",IF(IFERROR(MATCH(AA29,AA$12:AA28,0),0)&lt;&gt;0,"",AA29))</f>
        <v/>
      </c>
      <c r="AD29" s="46" t="str">
        <f>IF(AC29="","",MAX(AD$12:AD28)+1)</f>
        <v/>
      </c>
      <c r="AE29" s="27" t="s">
        <v>0</v>
      </c>
      <c r="AF29" s="84"/>
      <c r="AG29" s="27" t="s">
        <v>0</v>
      </c>
      <c r="AH29" s="14" t="str">
        <f t="shared" si="23"/>
        <v/>
      </c>
      <c r="AI29" s="27" t="s">
        <v>0</v>
      </c>
      <c r="AJ29" s="157" t="str">
        <f t="shared" si="24"/>
        <v/>
      </c>
      <c r="AK29" s="108" t="str">
        <f t="shared" si="25"/>
        <v/>
      </c>
      <c r="AL29" s="27"/>
      <c r="AM29" s="32" t="str">
        <f t="shared" si="26"/>
        <v/>
      </c>
      <c r="AN29" s="21" t="str">
        <f t="shared" si="27"/>
        <v/>
      </c>
      <c r="AO29" s="53" t="str">
        <f t="shared" si="28"/>
        <v/>
      </c>
      <c r="AP29" s="53" t="str">
        <f t="shared" si="29"/>
        <v/>
      </c>
      <c r="AQ29" s="21" t="str">
        <f t="shared" si="30"/>
        <v/>
      </c>
      <c r="AR29" s="46" t="str">
        <f t="shared" si="31"/>
        <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
      </c>
      <c r="BI29" s="21" t="str">
        <f t="shared" si="37"/>
        <v/>
      </c>
      <c r="BJ29" s="53" t="str">
        <f t="shared" si="38"/>
        <v/>
      </c>
      <c r="BK29" s="33" t="str">
        <f t="shared" si="39"/>
        <v/>
      </c>
      <c r="BL29" s="27" t="s">
        <v>0</v>
      </c>
      <c r="BM29" s="32" t="str">
        <f t="shared" si="40"/>
        <v/>
      </c>
      <c r="BN29" s="21" t="str">
        <f t="shared" si="41"/>
        <v/>
      </c>
      <c r="BO29" s="53" t="str">
        <f t="shared" si="42"/>
        <v/>
      </c>
      <c r="BP29" s="53" t="str">
        <f t="shared" si="2"/>
        <v/>
      </c>
      <c r="BQ29" s="21" t="str">
        <f t="shared" si="3"/>
        <v/>
      </c>
      <c r="BR29" s="21" t="str" cm="1">
        <f t="array" ref="BR29">IFERROR(""&amp;INDEX(regNatjecatelj_klub,DI29),"")</f>
        <v/>
      </c>
      <c r="BS29" s="66" t="str">
        <f t="shared" si="43"/>
        <v/>
      </c>
      <c r="BT29" s="46" t="str">
        <f t="shared" si="44"/>
        <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
      </c>
      <c r="CL29" s="210" t="str">
        <f>IF(BN29="","",IF(BT29&lt;&gt;BN29,INDEX(regKlub_id,MATCH(BT29,regKlub_naziv,0)),IF(AND(BO29&lt;&gt;"",BO29&lt;&gt;"NEMA"),BO29,IF(CF29&lt;&gt;"",CF29,IF(CB29&lt;&gt;"",CB29,IFERROR(INDEX(CL$12:CL28,MATCH(BN29,BN$12:BN28,0)),"GREŠKA"))))))</f>
        <v/>
      </c>
      <c r="CM29" s="108" t="str">
        <f>IF(BP29="","",IF(BP29&lt;&gt;"NEMA",BP29,IF(CE29&lt;&gt;"",CE29,IFERROR(INDEX(CM$12:CM28,MATCH(BN29,BN$12:BN28,0)),""))))</f>
        <v/>
      </c>
      <c r="CN29" s="27" t="s">
        <v>0</v>
      </c>
      <c r="CO29" s="38" t="str">
        <f t="shared" si="51"/>
        <v/>
      </c>
      <c r="CP29" s="53" t="str">
        <f t="shared" si="52"/>
        <v/>
      </c>
      <c r="CQ29" s="164" t="str">
        <f t="shared" si="53"/>
        <v/>
      </c>
      <c r="CR29" s="165" t="str">
        <f t="shared" si="4"/>
        <v/>
      </c>
      <c r="CS29" s="108" t="str">
        <f t="shared" si="5"/>
        <v/>
      </c>
      <c r="CT29" s="27" t="s">
        <v>0</v>
      </c>
      <c r="CU29" s="224" t="str">
        <f t="shared" si="54"/>
        <v xml:space="preserve">
</v>
      </c>
      <c r="CV29" s="27" t="s">
        <v>0</v>
      </c>
      <c r="CW29" s="184" t="str">
        <f t="shared" si="6"/>
        <v/>
      </c>
      <c r="CX29" t="s">
        <v>0</v>
      </c>
      <c r="CY29" s="86" t="str">
        <f t="shared" si="7"/>
        <v/>
      </c>
      <c r="CZ29" t="s">
        <v>0</v>
      </c>
      <c r="DA29" s="32" t="str">
        <f t="shared" si="8"/>
        <v/>
      </c>
      <c r="DB29" s="46" t="str">
        <f t="shared" si="9"/>
        <v/>
      </c>
      <c r="DC29" t="s">
        <v>0</v>
      </c>
      <c r="DD29" s="14" t="str">
        <f t="shared" si="55"/>
        <v/>
      </c>
      <c r="DE29" s="27" t="s">
        <v>0</v>
      </c>
      <c r="DF29" s="14" t="str">
        <f t="shared" si="56"/>
        <v/>
      </c>
      <c r="DG29" s="27" t="s">
        <v>0</v>
      </c>
      <c r="DH29" s="32" t="str">
        <f t="shared" si="57"/>
        <v/>
      </c>
      <c r="DI29" s="33" t="str">
        <f t="shared" si="58"/>
        <v/>
      </c>
      <c r="DJ29" s="27" t="s">
        <v>0</v>
      </c>
      <c r="DK29" s="32" t="str">
        <f t="shared" si="59"/>
        <v/>
      </c>
      <c r="DL29" s="33" t="str">
        <f t="shared" si="60"/>
        <v/>
      </c>
      <c r="DM29" s="27" t="s">
        <v>0</v>
      </c>
      <c r="DN29" s="32" t="str">
        <f t="shared" si="61"/>
        <v/>
      </c>
      <c r="DO29" s="33" t="str">
        <f t="shared" si="62"/>
        <v/>
      </c>
      <c r="DP29" s="27" t="s">
        <v>0</v>
      </c>
      <c r="DQ29" s="38" t="str">
        <f t="shared" si="63"/>
        <v/>
      </c>
      <c r="DR29" s="33" t="str" cm="1">
        <f t="array" ref="DR29">IF(DQ29&lt;&gt;"",INDEX(regNatjecatelj_id,DQ29,0),IF(BF29&lt;&gt;"",BF29,""))</f>
        <v/>
      </c>
      <c r="DS29" s="27" t="s">
        <v>0</v>
      </c>
      <c r="DT29" s="38" t="str">
        <f t="shared" si="64"/>
        <v/>
      </c>
      <c r="DU29" s="53" t="str">
        <f t="shared" si="10"/>
        <v/>
      </c>
      <c r="DV29" s="53" t="str">
        <f t="shared" si="65"/>
        <v/>
      </c>
      <c r="DW29" s="53" t="str">
        <f t="shared" si="66"/>
        <v/>
      </c>
      <c r="DX29" s="46" t="str">
        <f t="shared" si="67"/>
        <v/>
      </c>
      <c r="DY29" s="27" t="s">
        <v>0</v>
      </c>
      <c r="DZ29" s="38" t="str">
        <f>IF(AN29="","",MAX(DZ$12:DZ28)+1)</f>
        <v/>
      </c>
      <c r="EA29" s="53" t="str">
        <f t="shared" si="68"/>
        <v/>
      </c>
      <c r="EB29" s="53" t="str">
        <f t="shared" si="69"/>
        <v/>
      </c>
      <c r="EC29" s="53" t="str">
        <f t="shared" si="70"/>
        <v/>
      </c>
      <c r="ED29" s="53" t="str">
        <f t="shared" si="71"/>
        <v/>
      </c>
      <c r="EE29" s="53" t="str">
        <f t="shared" si="11"/>
        <v/>
      </c>
      <c r="EF29" s="53" t="str">
        <f t="shared" si="72"/>
        <v/>
      </c>
      <c r="EG29" s="53" t="str">
        <f t="shared" si="73"/>
        <v/>
      </c>
      <c r="EH29" s="53" t="str">
        <f t="shared" si="12"/>
        <v/>
      </c>
      <c r="EI29" s="53" t="str">
        <f t="shared" si="74"/>
        <v/>
      </c>
      <c r="EJ29" s="33" t="str">
        <f t="shared" si="75"/>
        <v/>
      </c>
      <c r="EK29" s="27" t="s">
        <v>0</v>
      </c>
      <c r="EL29" s="14" t="str">
        <f t="shared" si="76"/>
        <v/>
      </c>
      <c r="EM29" s="27" t="s">
        <v>0</v>
      </c>
      <c r="EN29" s="14" t="str">
        <f t="shared" si="13"/>
        <v/>
      </c>
      <c r="EO29" s="27" t="s">
        <v>0</v>
      </c>
      <c r="EP29" s="115" t="str">
        <f t="shared" si="77"/>
        <v/>
      </c>
      <c r="EQ29" s="27" t="s">
        <v>0</v>
      </c>
    </row>
    <row r="30" spans="1:159" x14ac:dyDescent="0.25">
      <c r="A30" t="s">
        <v>0</v>
      </c>
      <c r="B30" s="32" t="str">
        <f>IF(csv!F20="","",TRIM(csv!T20))</f>
        <v/>
      </c>
      <c r="C30" s="21" t="s">
        <v>0</v>
      </c>
      <c r="D30" s="21" t="str">
        <f>IF(csv!F20="","",TRIM(csv!F20))</f>
        <v/>
      </c>
      <c r="E30" s="21" t="str">
        <f>IF(csv!E20="","",TRIM(csv!E20))</f>
        <v/>
      </c>
      <c r="F30" s="21" t="s">
        <v>0</v>
      </c>
      <c r="G30" s="53" t="str">
        <f>IF(csv!M20="","",TRIM(csv!M20))</f>
        <v/>
      </c>
      <c r="H30" s="53" t="str">
        <f>IF(csv!N20="","",TRIM(csv!N20))</f>
        <v/>
      </c>
      <c r="I30" s="21" t="s">
        <v>0</v>
      </c>
      <c r="J30" s="21" t="str">
        <f>IF(csv!P20="","",TRIM(csv!P20))</f>
        <v/>
      </c>
      <c r="K30" s="21" t="str">
        <f>IF(csv!Q20="","",TRIM(csv!Q20))</f>
        <v/>
      </c>
      <c r="L30" s="21" t="s">
        <v>0</v>
      </c>
      <c r="M30" s="46" t="str">
        <f>IF(csv!R20="","",TRIM(csv!R20))</f>
        <v/>
      </c>
      <c r="N30" s="27" t="s">
        <v>0</v>
      </c>
      <c r="O30" s="172" t="str">
        <f t="shared" si="14"/>
        <v/>
      </c>
      <c r="P30" s="27"/>
      <c r="Q30" s="32" t="str">
        <f t="shared" si="15"/>
        <v/>
      </c>
      <c r="R30" s="53" t="str">
        <f>IF(Q30="","",IF(COUNTIF(Q$12:Q29,Q30)=0,R29+1,R29))</f>
        <v/>
      </c>
      <c r="S30" s="53" t="str">
        <f t="shared" si="16"/>
        <v/>
      </c>
      <c r="T30" s="53" t="str">
        <f t="shared" si="17"/>
        <v/>
      </c>
      <c r="U30" s="46" t="str">
        <f t="shared" si="18"/>
        <v/>
      </c>
      <c r="V30" s="27" t="s">
        <v>0</v>
      </c>
      <c r="W30" s="157" t="str">
        <f t="shared" si="19"/>
        <v/>
      </c>
      <c r="X30" s="207" t="str">
        <f t="shared" si="20"/>
        <v/>
      </c>
      <c r="Y30" s="158" t="str">
        <f t="shared" si="0"/>
        <v/>
      </c>
      <c r="Z30" s="27" t="s">
        <v>0</v>
      </c>
      <c r="AA30" s="32" t="str">
        <f t="shared" si="21"/>
        <v/>
      </c>
      <c r="AB30" s="53" t="str">
        <f t="shared" si="22"/>
        <v/>
      </c>
      <c r="AC30" s="21" t="str">
        <f>IF(OR(AB30="",AB30&lt;&gt;"NEMA"),"",IF(IFERROR(MATCH(AA30,AA$12:AA29,0),0)&lt;&gt;0,"",AA30))</f>
        <v/>
      </c>
      <c r="AD30" s="46" t="str">
        <f>IF(AC30="","",MAX(AD$12:AD29)+1)</f>
        <v/>
      </c>
      <c r="AE30" s="27" t="s">
        <v>0</v>
      </c>
      <c r="AF30" s="84"/>
      <c r="AG30" s="27" t="s">
        <v>0</v>
      </c>
      <c r="AH30" s="14" t="str">
        <f t="shared" si="23"/>
        <v/>
      </c>
      <c r="AI30" s="27" t="s">
        <v>0</v>
      </c>
      <c r="AJ30" s="157" t="str">
        <f t="shared" si="24"/>
        <v/>
      </c>
      <c r="AK30" s="108" t="str">
        <f t="shared" si="25"/>
        <v/>
      </c>
      <c r="AL30" s="27"/>
      <c r="AM30" s="32" t="str">
        <f t="shared" si="26"/>
        <v/>
      </c>
      <c r="AN30" s="21" t="str">
        <f t="shared" si="27"/>
        <v/>
      </c>
      <c r="AO30" s="53" t="str">
        <f t="shared" si="28"/>
        <v/>
      </c>
      <c r="AP30" s="53" t="str">
        <f t="shared" si="29"/>
        <v/>
      </c>
      <c r="AQ30" s="21" t="str">
        <f t="shared" si="30"/>
        <v/>
      </c>
      <c r="AR30" s="46" t="str">
        <f t="shared" si="31"/>
        <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
      </c>
      <c r="BI30" s="21" t="str">
        <f t="shared" si="37"/>
        <v/>
      </c>
      <c r="BJ30" s="53" t="str">
        <f t="shared" si="38"/>
        <v/>
      </c>
      <c r="BK30" s="33" t="str">
        <f t="shared" si="39"/>
        <v/>
      </c>
      <c r="BL30" s="27" t="s">
        <v>0</v>
      </c>
      <c r="BM30" s="32" t="str">
        <f t="shared" si="40"/>
        <v/>
      </c>
      <c r="BN30" s="21" t="str">
        <f t="shared" si="41"/>
        <v/>
      </c>
      <c r="BO30" s="53" t="str">
        <f t="shared" si="42"/>
        <v/>
      </c>
      <c r="BP30" s="53" t="str">
        <f t="shared" si="2"/>
        <v/>
      </c>
      <c r="BQ30" s="21" t="str">
        <f t="shared" si="3"/>
        <v/>
      </c>
      <c r="BR30" s="21" t="str" cm="1">
        <f t="array" ref="BR30">IFERROR(""&amp;INDEX(regNatjecatelj_klub,DI30),"")</f>
        <v/>
      </c>
      <c r="BS30" s="66" t="str">
        <f t="shared" si="43"/>
        <v/>
      </c>
      <c r="BT30" s="46" t="str">
        <f t="shared" si="44"/>
        <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
      </c>
      <c r="CL30" s="210" t="str">
        <f>IF(BN30="","",IF(BT30&lt;&gt;BN30,INDEX(regKlub_id,MATCH(BT30,regKlub_naziv,0)),IF(AND(BO30&lt;&gt;"",BO30&lt;&gt;"NEMA"),BO30,IF(CF30&lt;&gt;"",CF30,IF(CB30&lt;&gt;"",CB30,IFERROR(INDEX(CL$12:CL29,MATCH(BN30,BN$12:BN29,0)),"GREŠKA"))))))</f>
        <v/>
      </c>
      <c r="CM30" s="108" t="str">
        <f>IF(BP30="","",IF(BP30&lt;&gt;"NEMA",BP30,IF(CE30&lt;&gt;"",CE30,IFERROR(INDEX(CM$12:CM29,MATCH(BN30,BN$12:BN29,0)),""))))</f>
        <v/>
      </c>
      <c r="CN30" s="27" t="s">
        <v>0</v>
      </c>
      <c r="CO30" s="38" t="str">
        <f t="shared" si="51"/>
        <v/>
      </c>
      <c r="CP30" s="53" t="str">
        <f t="shared" si="52"/>
        <v/>
      </c>
      <c r="CQ30" s="164" t="str">
        <f t="shared" si="53"/>
        <v/>
      </c>
      <c r="CR30" s="165" t="str">
        <f t="shared" si="4"/>
        <v/>
      </c>
      <c r="CS30" s="108" t="str">
        <f t="shared" si="5"/>
        <v/>
      </c>
      <c r="CT30" s="27" t="s">
        <v>0</v>
      </c>
      <c r="CU30" s="224" t="str">
        <f t="shared" si="54"/>
        <v xml:space="preserve">
</v>
      </c>
      <c r="CV30" s="27" t="s">
        <v>0</v>
      </c>
      <c r="CW30" s="184" t="str">
        <f t="shared" si="6"/>
        <v/>
      </c>
      <c r="CX30" t="s">
        <v>0</v>
      </c>
      <c r="CY30" s="86" t="str">
        <f t="shared" si="7"/>
        <v/>
      </c>
      <c r="CZ30" t="s">
        <v>0</v>
      </c>
      <c r="DA30" s="32" t="str">
        <f t="shared" si="8"/>
        <v/>
      </c>
      <c r="DB30" s="46" t="str">
        <f t="shared" si="9"/>
        <v/>
      </c>
      <c r="DC30" t="s">
        <v>0</v>
      </c>
      <c r="DD30" s="14" t="str">
        <f t="shared" si="55"/>
        <v/>
      </c>
      <c r="DE30" s="27" t="s">
        <v>0</v>
      </c>
      <c r="DF30" s="14" t="str">
        <f t="shared" si="56"/>
        <v/>
      </c>
      <c r="DG30" s="27" t="s">
        <v>0</v>
      </c>
      <c r="DH30" s="32" t="str">
        <f t="shared" si="57"/>
        <v/>
      </c>
      <c r="DI30" s="33" t="str">
        <f t="shared" si="58"/>
        <v/>
      </c>
      <c r="DJ30" s="27" t="s">
        <v>0</v>
      </c>
      <c r="DK30" s="32" t="str">
        <f t="shared" si="59"/>
        <v/>
      </c>
      <c r="DL30" s="33" t="str">
        <f t="shared" si="60"/>
        <v/>
      </c>
      <c r="DM30" s="27" t="s">
        <v>0</v>
      </c>
      <c r="DN30" s="32" t="str">
        <f t="shared" si="61"/>
        <v/>
      </c>
      <c r="DO30" s="33" t="str">
        <f t="shared" si="62"/>
        <v/>
      </c>
      <c r="DP30" s="27" t="s">
        <v>0</v>
      </c>
      <c r="DQ30" s="38" t="str">
        <f t="shared" si="63"/>
        <v/>
      </c>
      <c r="DR30" s="33" t="str" cm="1">
        <f t="array" ref="DR30">IF(DQ30&lt;&gt;"",INDEX(regNatjecatelj_id,DQ30,0),IF(BF30&lt;&gt;"",BF30,""))</f>
        <v/>
      </c>
      <c r="DS30" s="27" t="s">
        <v>0</v>
      </c>
      <c r="DT30" s="38" t="str">
        <f t="shared" si="64"/>
        <v/>
      </c>
      <c r="DU30" s="53" t="str">
        <f t="shared" si="10"/>
        <v/>
      </c>
      <c r="DV30" s="53" t="str">
        <f t="shared" si="65"/>
        <v/>
      </c>
      <c r="DW30" s="53" t="str">
        <f t="shared" si="66"/>
        <v/>
      </c>
      <c r="DX30" s="46" t="str">
        <f t="shared" si="67"/>
        <v/>
      </c>
      <c r="DY30" s="27" t="s">
        <v>0</v>
      </c>
      <c r="DZ30" s="38" t="str">
        <f>IF(AN30="","",MAX(DZ$12:DZ29)+1)</f>
        <v/>
      </c>
      <c r="EA30" s="53" t="str">
        <f t="shared" si="68"/>
        <v/>
      </c>
      <c r="EB30" s="53" t="str">
        <f t="shared" si="69"/>
        <v/>
      </c>
      <c r="EC30" s="53" t="str">
        <f t="shared" si="70"/>
        <v/>
      </c>
      <c r="ED30" s="53" t="str">
        <f t="shared" si="71"/>
        <v/>
      </c>
      <c r="EE30" s="53" t="str">
        <f t="shared" si="11"/>
        <v/>
      </c>
      <c r="EF30" s="53" t="str">
        <f t="shared" si="72"/>
        <v/>
      </c>
      <c r="EG30" s="53" t="str">
        <f t="shared" si="73"/>
        <v/>
      </c>
      <c r="EH30" s="53" t="str">
        <f t="shared" si="12"/>
        <v/>
      </c>
      <c r="EI30" s="53" t="str">
        <f t="shared" si="74"/>
        <v/>
      </c>
      <c r="EJ30" s="33" t="str">
        <f t="shared" si="75"/>
        <v/>
      </c>
      <c r="EK30" s="27" t="s">
        <v>0</v>
      </c>
      <c r="EL30" s="14" t="str">
        <f t="shared" si="76"/>
        <v/>
      </c>
      <c r="EM30" s="27" t="s">
        <v>0</v>
      </c>
      <c r="EN30" s="14" t="str">
        <f t="shared" si="13"/>
        <v/>
      </c>
      <c r="EO30" s="27" t="s">
        <v>0</v>
      </c>
      <c r="EP30" s="115" t="str">
        <f t="shared" si="77"/>
        <v/>
      </c>
      <c r="EQ30" s="27" t="s">
        <v>0</v>
      </c>
    </row>
    <row r="31" spans="1:159" x14ac:dyDescent="0.25">
      <c r="A31" t="s">
        <v>0</v>
      </c>
      <c r="B31" s="32" t="str">
        <f>IF(csv!F21="","",TRIM(csv!T21))</f>
        <v/>
      </c>
      <c r="C31" s="21" t="s">
        <v>0</v>
      </c>
      <c r="D31" s="21" t="str">
        <f>IF(csv!F21="","",TRIM(csv!F21))</f>
        <v/>
      </c>
      <c r="E31" s="21" t="str">
        <f>IF(csv!E21="","",TRIM(csv!E21))</f>
        <v/>
      </c>
      <c r="F31" s="21" t="s">
        <v>0</v>
      </c>
      <c r="G31" s="53" t="str">
        <f>IF(csv!M21="","",TRIM(csv!M21))</f>
        <v/>
      </c>
      <c r="H31" s="53" t="str">
        <f>IF(csv!N21="","",TRIM(csv!N21))</f>
        <v/>
      </c>
      <c r="I31" s="21" t="s">
        <v>0</v>
      </c>
      <c r="J31" s="21" t="str">
        <f>IF(csv!P21="","",TRIM(csv!P21))</f>
        <v/>
      </c>
      <c r="K31" s="21" t="str">
        <f>IF(csv!Q21="","",TRIM(csv!Q21))</f>
        <v/>
      </c>
      <c r="L31" s="21" t="s">
        <v>0</v>
      </c>
      <c r="M31" s="46" t="str">
        <f>IF(csv!R21="","",TRIM(csv!R21))</f>
        <v/>
      </c>
      <c r="N31" s="27" t="s">
        <v>0</v>
      </c>
      <c r="O31" s="172" t="str">
        <f t="shared" si="14"/>
        <v/>
      </c>
      <c r="P31" s="27"/>
      <c r="Q31" s="32" t="str">
        <f t="shared" si="15"/>
        <v/>
      </c>
      <c r="R31" s="53" t="str">
        <f>IF(Q31="","",IF(COUNTIF(Q$12:Q30,Q31)=0,R30+1,R30))</f>
        <v/>
      </c>
      <c r="S31" s="53" t="str">
        <f t="shared" si="16"/>
        <v/>
      </c>
      <c r="T31" s="53" t="str">
        <f t="shared" si="17"/>
        <v/>
      </c>
      <c r="U31" s="46" t="str">
        <f t="shared" si="18"/>
        <v/>
      </c>
      <c r="V31" s="27" t="s">
        <v>0</v>
      </c>
      <c r="W31" s="157" t="str">
        <f t="shared" si="19"/>
        <v/>
      </c>
      <c r="X31" s="207" t="str">
        <f t="shared" si="20"/>
        <v/>
      </c>
      <c r="Y31" s="158" t="str">
        <f t="shared" si="0"/>
        <v/>
      </c>
      <c r="Z31" s="27" t="s">
        <v>0</v>
      </c>
      <c r="AA31" s="32" t="str">
        <f t="shared" si="21"/>
        <v/>
      </c>
      <c r="AB31" s="53" t="str">
        <f t="shared" si="22"/>
        <v/>
      </c>
      <c r="AC31" s="21" t="str">
        <f>IF(OR(AB31="",AB31&lt;&gt;"NEMA"),"",IF(IFERROR(MATCH(AA31,AA$12:AA30,0),0)&lt;&gt;0,"",AA31))</f>
        <v/>
      </c>
      <c r="AD31" s="46" t="str">
        <f>IF(AC31="","",MAX(AD$12:AD30)+1)</f>
        <v/>
      </c>
      <c r="AE31" s="27" t="s">
        <v>0</v>
      </c>
      <c r="AF31" s="84"/>
      <c r="AG31" s="27" t="s">
        <v>0</v>
      </c>
      <c r="AH31" s="14" t="str">
        <f t="shared" si="23"/>
        <v/>
      </c>
      <c r="AI31" s="27" t="s">
        <v>0</v>
      </c>
      <c r="AJ31" s="157" t="str">
        <f t="shared" si="24"/>
        <v/>
      </c>
      <c r="AK31" s="108"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
      </c>
      <c r="CL31" s="210" t="str">
        <f>IF(BN31="","",IF(BT31&lt;&gt;BN31,INDEX(regKlub_id,MATCH(BT31,regKlub_naziv,0)),IF(AND(BO31&lt;&gt;"",BO31&lt;&gt;"NEMA"),BO31,IF(CF31&lt;&gt;"",CF31,IF(CB31&lt;&gt;"",CB31,IFERROR(INDEX(CL$12:CL30,MATCH(BN31,BN$12:BN30,0)),"GREŠKA"))))))</f>
        <v/>
      </c>
      <c r="CM31" s="108" t="str">
        <f>IF(BP31="","",IF(BP31&lt;&gt;"NEMA",BP31,IF(CE31&lt;&gt;"",CE31,IFERROR(INDEX(CM$12:CM30,MATCH(BN31,BN$12:BN30,0)),""))))</f>
        <v/>
      </c>
      <c r="CN31" s="27" t="s">
        <v>0</v>
      </c>
      <c r="CO31" s="38" t="str">
        <f t="shared" si="51"/>
        <v/>
      </c>
      <c r="CP31" s="53" t="str">
        <f t="shared" si="52"/>
        <v/>
      </c>
      <c r="CQ31" s="164" t="str">
        <f t="shared" si="53"/>
        <v/>
      </c>
      <c r="CR31" s="165" t="str">
        <f t="shared" si="4"/>
        <v/>
      </c>
      <c r="CS31" s="108" t="str">
        <f t="shared" si="5"/>
        <v/>
      </c>
      <c r="CT31" s="27" t="s">
        <v>0</v>
      </c>
      <c r="CU31" s="224" t="str">
        <f t="shared" si="54"/>
        <v xml:space="preserve">
</v>
      </c>
      <c r="CV31" s="27" t="s">
        <v>0</v>
      </c>
      <c r="CW31" s="184" t="str">
        <f t="shared" si="6"/>
        <v/>
      </c>
      <c r="CX31" t="s">
        <v>0</v>
      </c>
      <c r="CY31" s="86" t="str">
        <f t="shared" si="7"/>
        <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15" t="str">
        <f t="shared" si="77"/>
        <v/>
      </c>
      <c r="EQ31" s="27" t="s">
        <v>0</v>
      </c>
    </row>
    <row r="32" spans="1:159" x14ac:dyDescent="0.25">
      <c r="A32" t="s">
        <v>0</v>
      </c>
      <c r="B32" s="32" t="str">
        <f>IF(csv!F22="","",TRIM(csv!T22))</f>
        <v/>
      </c>
      <c r="C32" s="21" t="s">
        <v>0</v>
      </c>
      <c r="D32" s="21" t="str">
        <f>IF(csv!F22="","",TRIM(csv!F22))</f>
        <v/>
      </c>
      <c r="E32" s="21" t="str">
        <f>IF(csv!E22="","",TRIM(csv!E22))</f>
        <v/>
      </c>
      <c r="F32" s="21" t="s">
        <v>0</v>
      </c>
      <c r="G32" s="53" t="str">
        <f>IF(csv!M22="","",TRIM(csv!M22))</f>
        <v/>
      </c>
      <c r="H32" s="53" t="str">
        <f>IF(csv!N22="","",TRIM(csv!N22))</f>
        <v/>
      </c>
      <c r="I32" s="21" t="s">
        <v>0</v>
      </c>
      <c r="J32" s="21" t="str">
        <f>IF(csv!P22="","",TRIM(csv!P22))</f>
        <v/>
      </c>
      <c r="K32" s="21" t="str">
        <f>IF(csv!Q22="","",TRIM(csv!Q22))</f>
        <v/>
      </c>
      <c r="L32" s="21" t="s">
        <v>0</v>
      </c>
      <c r="M32" s="46" t="str">
        <f>IF(csv!R22="","",TRIM(csv!R22))</f>
        <v/>
      </c>
      <c r="N32" s="27" t="s">
        <v>0</v>
      </c>
      <c r="O32" s="172" t="str">
        <f t="shared" si="14"/>
        <v/>
      </c>
      <c r="P32" s="27"/>
      <c r="Q32" s="32" t="str">
        <f t="shared" si="15"/>
        <v/>
      </c>
      <c r="R32" s="53" t="str">
        <f>IF(Q32="","",IF(COUNTIF(Q$12:Q31,Q32)=0,R31+1,R31))</f>
        <v/>
      </c>
      <c r="S32" s="53" t="str">
        <f t="shared" si="16"/>
        <v/>
      </c>
      <c r="T32" s="53" t="str">
        <f t="shared" si="17"/>
        <v/>
      </c>
      <c r="U32" s="46" t="str">
        <f t="shared" si="18"/>
        <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
      </c>
      <c r="C33" s="21" t="s">
        <v>0</v>
      </c>
      <c r="D33" s="21" t="str">
        <f>IF(csv!F23="","",TRIM(csv!F23))</f>
        <v/>
      </c>
      <c r="E33" s="21" t="str">
        <f>IF(csv!E23="","",TRIM(csv!E23))</f>
        <v/>
      </c>
      <c r="F33" s="21" t="s">
        <v>0</v>
      </c>
      <c r="G33" s="53" t="str">
        <f>IF(csv!M23="","",TRIM(csv!M23))</f>
        <v/>
      </c>
      <c r="H33" s="53" t="str">
        <f>IF(csv!N23="","",TRIM(csv!N23))</f>
        <v/>
      </c>
      <c r="I33" s="21" t="s">
        <v>0</v>
      </c>
      <c r="J33" s="21" t="str">
        <f>IF(csv!P23="","",TRIM(csv!P23))</f>
        <v/>
      </c>
      <c r="K33" s="21" t="str">
        <f>IF(csv!Q23="","",TRIM(csv!Q23))</f>
        <v/>
      </c>
      <c r="L33" s="21" t="s">
        <v>0</v>
      </c>
      <c r="M33" s="46" t="str">
        <f>IF(csv!R23="","",TRIM(csv!R23))</f>
        <v/>
      </c>
      <c r="N33" s="27" t="s">
        <v>0</v>
      </c>
      <c r="O33" s="172" t="str">
        <f t="shared" si="14"/>
        <v/>
      </c>
      <c r="P33" s="27"/>
      <c r="Q33" s="32" t="str">
        <f t="shared" si="15"/>
        <v/>
      </c>
      <c r="R33" s="53" t="str">
        <f>IF(Q33="","",IF(COUNTIF(Q$12:Q32,Q33)=0,R32+1,R32))</f>
        <v/>
      </c>
      <c r="S33" s="53" t="str">
        <f t="shared" si="16"/>
        <v/>
      </c>
      <c r="T33" s="53" t="str">
        <f t="shared" si="17"/>
        <v/>
      </c>
      <c r="U33" s="46" t="str">
        <f t="shared" si="18"/>
        <v/>
      </c>
      <c r="V33" s="27" t="s">
        <v>0</v>
      </c>
      <c r="W33" s="157" t="str">
        <f t="shared" si="19"/>
        <v/>
      </c>
      <c r="X33" s="207" t="str">
        <f t="shared" si="20"/>
        <v/>
      </c>
      <c r="Y33" s="158" t="str">
        <f t="shared" si="0"/>
        <v/>
      </c>
      <c r="Z33" s="27" t="s">
        <v>0</v>
      </c>
      <c r="AA33" s="32" t="str">
        <f t="shared" si="21"/>
        <v/>
      </c>
      <c r="AB33" s="53" t="str">
        <f t="shared" si="22"/>
        <v/>
      </c>
      <c r="AC33" s="21" t="str">
        <f>IF(OR(AB33="",AB33&lt;&gt;"NEMA"),"",IF(IFERROR(MATCH(AA33,AA$12:AA32,0),0)&lt;&gt;0,"",AA33))</f>
        <v/>
      </c>
      <c r="AD33" s="46" t="str">
        <f>IF(AC33="","",MAX(AD$12:AD32)+1)</f>
        <v/>
      </c>
      <c r="AE33" s="27" t="s">
        <v>0</v>
      </c>
      <c r="AF33" s="84"/>
      <c r="AG33" s="27" t="s">
        <v>0</v>
      </c>
      <c r="AH33" s="14" t="str">
        <f t="shared" si="23"/>
        <v/>
      </c>
      <c r="AI33" s="27" t="s">
        <v>0</v>
      </c>
      <c r="AJ33" s="157" t="str">
        <f t="shared" si="24"/>
        <v/>
      </c>
      <c r="AK33" s="108" t="str">
        <f t="shared" si="25"/>
        <v/>
      </c>
      <c r="AL33" s="27"/>
      <c r="AM33" s="32" t="str">
        <f t="shared" si="26"/>
        <v/>
      </c>
      <c r="AN33" s="21" t="str">
        <f t="shared" si="27"/>
        <v/>
      </c>
      <c r="AO33" s="53" t="str">
        <f t="shared" si="28"/>
        <v/>
      </c>
      <c r="AP33" s="53" t="str">
        <f t="shared" si="29"/>
        <v/>
      </c>
      <c r="AQ33" s="21" t="str">
        <f t="shared" si="30"/>
        <v/>
      </c>
      <c r="AR33" s="46" t="str">
        <f t="shared" si="31"/>
        <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
      </c>
      <c r="BI33" s="21" t="str">
        <f t="shared" si="37"/>
        <v/>
      </c>
      <c r="BJ33" s="53" t="str">
        <f t="shared" si="38"/>
        <v/>
      </c>
      <c r="BK33" s="33" t="str">
        <f t="shared" si="39"/>
        <v/>
      </c>
      <c r="BL33" s="27" t="s">
        <v>0</v>
      </c>
      <c r="BM33" s="32" t="str">
        <f t="shared" si="40"/>
        <v/>
      </c>
      <c r="BN33" s="21" t="str">
        <f t="shared" si="41"/>
        <v/>
      </c>
      <c r="BO33" s="53" t="str">
        <f t="shared" si="42"/>
        <v/>
      </c>
      <c r="BP33" s="53" t="str">
        <f t="shared" si="2"/>
        <v/>
      </c>
      <c r="BQ33" s="21" t="str">
        <f t="shared" si="3"/>
        <v/>
      </c>
      <c r="BR33" s="21" t="str" cm="1">
        <f t="array" ref="BR33">IFERROR(""&amp;INDEX(regNatjecatelj_klub,DI33),"")</f>
        <v/>
      </c>
      <c r="BS33" s="66" t="str">
        <f t="shared" si="43"/>
        <v/>
      </c>
      <c r="BT33" s="46" t="str">
        <f t="shared" si="44"/>
        <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
      </c>
      <c r="CL33" s="210" t="str">
        <f>IF(BN33="","",IF(BT33&lt;&gt;BN33,INDEX(regKlub_id,MATCH(BT33,regKlub_naziv,0)),IF(AND(BO33&lt;&gt;"",BO33&lt;&gt;"NEMA"),BO33,IF(CF33&lt;&gt;"",CF33,IF(CB33&lt;&gt;"",CB33,IFERROR(INDEX(CL$12:CL32,MATCH(BN33,BN$12:BN32,0)),"GREŠKA"))))))</f>
        <v/>
      </c>
      <c r="CM33" s="108" t="str">
        <f>IF(BP33="","",IF(BP33&lt;&gt;"NEMA",BP33,IF(CE33&lt;&gt;"",CE33,IFERROR(INDEX(CM$12:CM32,MATCH(BN33,BN$12:BN32,0)),""))))</f>
        <v/>
      </c>
      <c r="CN33" s="27" t="s">
        <v>0</v>
      </c>
      <c r="CO33" s="38" t="str">
        <f t="shared" si="51"/>
        <v/>
      </c>
      <c r="CP33" s="53" t="str">
        <f t="shared" si="52"/>
        <v/>
      </c>
      <c r="CQ33" s="164" t="str">
        <f t="shared" si="53"/>
        <v/>
      </c>
      <c r="CR33" s="165" t="str">
        <f t="shared" si="4"/>
        <v/>
      </c>
      <c r="CS33" s="108" t="str">
        <f t="shared" si="5"/>
        <v/>
      </c>
      <c r="CT33" s="27" t="s">
        <v>0</v>
      </c>
      <c r="CU33" s="224" t="str">
        <f t="shared" si="54"/>
        <v xml:space="preserve">
</v>
      </c>
      <c r="CV33" s="27" t="s">
        <v>0</v>
      </c>
      <c r="CW33" s="184" t="str">
        <f t="shared" si="6"/>
        <v/>
      </c>
      <c r="CX33" t="s">
        <v>0</v>
      </c>
      <c r="CY33" s="86" t="str">
        <f t="shared" si="7"/>
        <v/>
      </c>
      <c r="CZ33" t="s">
        <v>0</v>
      </c>
      <c r="DA33" s="32" t="str">
        <f t="shared" si="8"/>
        <v/>
      </c>
      <c r="DB33" s="46" t="str">
        <f t="shared" si="9"/>
        <v/>
      </c>
      <c r="DC33" t="s">
        <v>0</v>
      </c>
      <c r="DD33" s="14" t="str">
        <f t="shared" si="55"/>
        <v/>
      </c>
      <c r="DE33" s="27" t="s">
        <v>0</v>
      </c>
      <c r="DF33" s="14" t="str">
        <f t="shared" si="56"/>
        <v/>
      </c>
      <c r="DG33" s="27" t="s">
        <v>0</v>
      </c>
      <c r="DH33" s="32" t="str">
        <f t="shared" si="57"/>
        <v/>
      </c>
      <c r="DI33" s="33" t="str">
        <f t="shared" si="58"/>
        <v/>
      </c>
      <c r="DJ33" s="27" t="s">
        <v>0</v>
      </c>
      <c r="DK33" s="32" t="str">
        <f t="shared" si="59"/>
        <v/>
      </c>
      <c r="DL33" s="33" t="str">
        <f t="shared" si="60"/>
        <v/>
      </c>
      <c r="DM33" s="27" t="s">
        <v>0</v>
      </c>
      <c r="DN33" s="32" t="str">
        <f t="shared" si="61"/>
        <v/>
      </c>
      <c r="DO33" s="33" t="str">
        <f t="shared" si="62"/>
        <v/>
      </c>
      <c r="DP33" s="27" t="s">
        <v>0</v>
      </c>
      <c r="DQ33" s="38" t="str">
        <f t="shared" si="63"/>
        <v/>
      </c>
      <c r="DR33" s="33" t="str" cm="1">
        <f t="array" ref="DR33">IF(DQ33&lt;&gt;"",INDEX(regNatjecatelj_id,DQ33,0),IF(BF33&lt;&gt;"",BF33,""))</f>
        <v/>
      </c>
      <c r="DS33" s="27" t="s">
        <v>0</v>
      </c>
      <c r="DT33" s="38" t="str">
        <f t="shared" si="64"/>
        <v/>
      </c>
      <c r="DU33" s="53" t="str">
        <f t="shared" si="10"/>
        <v/>
      </c>
      <c r="DV33" s="53" t="str">
        <f t="shared" si="65"/>
        <v/>
      </c>
      <c r="DW33" s="53" t="str">
        <f t="shared" si="66"/>
        <v/>
      </c>
      <c r="DX33" s="46" t="str">
        <f t="shared" si="67"/>
        <v/>
      </c>
      <c r="DY33" s="27" t="s">
        <v>0</v>
      </c>
      <c r="DZ33" s="38" t="str">
        <f>IF(AN33="","",MAX(DZ$12:DZ32)+1)</f>
        <v/>
      </c>
      <c r="EA33" s="53" t="str">
        <f t="shared" si="68"/>
        <v/>
      </c>
      <c r="EB33" s="53" t="str">
        <f t="shared" si="69"/>
        <v/>
      </c>
      <c r="EC33" s="53" t="str">
        <f t="shared" si="70"/>
        <v/>
      </c>
      <c r="ED33" s="53" t="str">
        <f t="shared" si="71"/>
        <v/>
      </c>
      <c r="EE33" s="53" t="str">
        <f t="shared" si="11"/>
        <v/>
      </c>
      <c r="EF33" s="53" t="str">
        <f t="shared" si="72"/>
        <v/>
      </c>
      <c r="EG33" s="53" t="str">
        <f t="shared" si="73"/>
        <v/>
      </c>
      <c r="EH33" s="53" t="str">
        <f t="shared" si="12"/>
        <v/>
      </c>
      <c r="EI33" s="53" t="str">
        <f t="shared" si="74"/>
        <v/>
      </c>
      <c r="EJ33" s="33" t="str">
        <f t="shared" si="75"/>
        <v/>
      </c>
      <c r="EK33" s="27" t="s">
        <v>0</v>
      </c>
      <c r="EL33" s="14" t="str">
        <f t="shared" si="76"/>
        <v/>
      </c>
      <c r="EM33" s="27" t="s">
        <v>0</v>
      </c>
      <c r="EN33" s="14" t="str">
        <f t="shared" si="13"/>
        <v/>
      </c>
      <c r="EO33" s="27" t="s">
        <v>0</v>
      </c>
      <c r="EP33" s="115" t="str">
        <f t="shared" si="77"/>
        <v/>
      </c>
      <c r="EQ33" s="27" t="s">
        <v>0</v>
      </c>
    </row>
    <row r="34" spans="1:147" x14ac:dyDescent="0.25">
      <c r="A34" t="s">
        <v>0</v>
      </c>
      <c r="B34" s="32" t="str">
        <f>IF(csv!F24="","",TRIM(csv!T24))</f>
        <v/>
      </c>
      <c r="C34" s="21" t="s">
        <v>0</v>
      </c>
      <c r="D34" s="21" t="str">
        <f>IF(csv!F24="","",TRIM(csv!F24))</f>
        <v/>
      </c>
      <c r="E34" s="21" t="str">
        <f>IF(csv!E24="","",TRIM(csv!E24))</f>
        <v/>
      </c>
      <c r="F34" s="21" t="s">
        <v>0</v>
      </c>
      <c r="G34" s="53" t="str">
        <f>IF(csv!M24="","",TRIM(csv!M24))</f>
        <v/>
      </c>
      <c r="H34" s="53" t="str">
        <f>IF(csv!N24="","",TRIM(csv!N24))</f>
        <v/>
      </c>
      <c r="I34" s="21" t="s">
        <v>0</v>
      </c>
      <c r="J34" s="21" t="str">
        <f>IF(csv!P24="","",TRIM(csv!P24))</f>
        <v/>
      </c>
      <c r="K34" s="21" t="str">
        <f>IF(csv!Q24="","",TRIM(csv!Q24))</f>
        <v/>
      </c>
      <c r="L34" s="21" t="s">
        <v>0</v>
      </c>
      <c r="M34" s="46" t="str">
        <f>IF(csv!R24="","",TRIM(csv!R24))</f>
        <v/>
      </c>
      <c r="N34" s="27" t="s">
        <v>0</v>
      </c>
      <c r="O34" s="172" t="str">
        <f t="shared" si="14"/>
        <v/>
      </c>
      <c r="P34" s="27"/>
      <c r="Q34" s="32" t="str">
        <f t="shared" si="15"/>
        <v/>
      </c>
      <c r="R34" s="53" t="str">
        <f>IF(Q34="","",IF(COUNTIF(Q$12:Q33,Q34)=0,R33+1,R33))</f>
        <v/>
      </c>
      <c r="S34" s="53" t="str">
        <f t="shared" si="16"/>
        <v/>
      </c>
      <c r="T34" s="53" t="str">
        <f t="shared" si="17"/>
        <v/>
      </c>
      <c r="U34" s="46" t="str">
        <f t="shared" si="18"/>
        <v/>
      </c>
      <c r="V34" s="27" t="s">
        <v>0</v>
      </c>
      <c r="W34" s="157" t="str">
        <f t="shared" si="19"/>
        <v/>
      </c>
      <c r="X34" s="207" t="str">
        <f t="shared" si="20"/>
        <v/>
      </c>
      <c r="Y34" s="158" t="str">
        <f t="shared" si="0"/>
        <v/>
      </c>
      <c r="Z34" s="27" t="s">
        <v>0</v>
      </c>
      <c r="AA34" s="32" t="str">
        <f t="shared" si="21"/>
        <v/>
      </c>
      <c r="AB34" s="53" t="str">
        <f t="shared" si="22"/>
        <v/>
      </c>
      <c r="AC34" s="21" t="str">
        <f>IF(OR(AB34="",AB34&lt;&gt;"NEMA"),"",IF(IFERROR(MATCH(AA34,AA$12:AA33,0),0)&lt;&gt;0,"",AA34))</f>
        <v/>
      </c>
      <c r="AD34" s="46" t="str">
        <f>IF(AC34="","",MAX(AD$12:AD33)+1)</f>
        <v/>
      </c>
      <c r="AE34" s="27" t="s">
        <v>0</v>
      </c>
      <c r="AF34" s="84"/>
      <c r="AG34" s="27" t="s">
        <v>0</v>
      </c>
      <c r="AH34" s="14" t="str">
        <f t="shared" si="23"/>
        <v/>
      </c>
      <c r="AI34" s="27" t="s">
        <v>0</v>
      </c>
      <c r="AJ34" s="157" t="str">
        <f t="shared" si="24"/>
        <v/>
      </c>
      <c r="AK34" s="108" t="str">
        <f t="shared" si="25"/>
        <v/>
      </c>
      <c r="AL34" s="27"/>
      <c r="AM34" s="32" t="str">
        <f t="shared" si="26"/>
        <v/>
      </c>
      <c r="AN34" s="21" t="str">
        <f t="shared" si="27"/>
        <v/>
      </c>
      <c r="AO34" s="53" t="str">
        <f t="shared" si="28"/>
        <v/>
      </c>
      <c r="AP34" s="53" t="str">
        <f t="shared" si="29"/>
        <v/>
      </c>
      <c r="AQ34" s="21" t="str">
        <f t="shared" si="30"/>
        <v/>
      </c>
      <c r="AR34" s="46" t="str">
        <f t="shared" si="31"/>
        <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
      </c>
      <c r="BI34" s="21" t="str">
        <f t="shared" si="37"/>
        <v/>
      </c>
      <c r="BJ34" s="53" t="str">
        <f t="shared" si="38"/>
        <v/>
      </c>
      <c r="BK34" s="33" t="str">
        <f t="shared" si="39"/>
        <v/>
      </c>
      <c r="BL34" s="27" t="s">
        <v>0</v>
      </c>
      <c r="BM34" s="32" t="str">
        <f t="shared" si="40"/>
        <v/>
      </c>
      <c r="BN34" s="21" t="str">
        <f t="shared" si="41"/>
        <v/>
      </c>
      <c r="BO34" s="53" t="str">
        <f t="shared" si="42"/>
        <v/>
      </c>
      <c r="BP34" s="53" t="str">
        <f t="shared" si="2"/>
        <v/>
      </c>
      <c r="BQ34" s="21" t="str">
        <f t="shared" si="3"/>
        <v/>
      </c>
      <c r="BR34" s="21" t="str" cm="1">
        <f t="array" ref="BR34">IFERROR(""&amp;INDEX(regNatjecatelj_klub,DI34),"")</f>
        <v/>
      </c>
      <c r="BS34" s="66" t="str">
        <f t="shared" si="43"/>
        <v/>
      </c>
      <c r="BT34" s="46" t="str">
        <f t="shared" si="44"/>
        <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
      </c>
      <c r="CL34" s="210" t="str">
        <f>IF(BN34="","",IF(BT34&lt;&gt;BN34,INDEX(regKlub_id,MATCH(BT34,regKlub_naziv,0)),IF(AND(BO34&lt;&gt;"",BO34&lt;&gt;"NEMA"),BO34,IF(CF34&lt;&gt;"",CF34,IF(CB34&lt;&gt;"",CB34,IFERROR(INDEX(CL$12:CL33,MATCH(BN34,BN$12:BN33,0)),"GREŠKA"))))))</f>
        <v/>
      </c>
      <c r="CM34" s="108" t="str">
        <f>IF(BP34="","",IF(BP34&lt;&gt;"NEMA",BP34,IF(CE34&lt;&gt;"",CE34,IFERROR(INDEX(CM$12:CM33,MATCH(BN34,BN$12:BN33,0)),""))))</f>
        <v/>
      </c>
      <c r="CN34" s="27" t="s">
        <v>0</v>
      </c>
      <c r="CO34" s="38" t="str">
        <f t="shared" si="51"/>
        <v/>
      </c>
      <c r="CP34" s="53" t="str">
        <f t="shared" si="52"/>
        <v/>
      </c>
      <c r="CQ34" s="164" t="str">
        <f t="shared" si="53"/>
        <v/>
      </c>
      <c r="CR34" s="165" t="str">
        <f t="shared" si="4"/>
        <v/>
      </c>
      <c r="CS34" s="108" t="str">
        <f t="shared" si="5"/>
        <v/>
      </c>
      <c r="CT34" s="27" t="s">
        <v>0</v>
      </c>
      <c r="CU34" s="224" t="str">
        <f t="shared" si="54"/>
        <v xml:space="preserve">
</v>
      </c>
      <c r="CV34" s="27" t="s">
        <v>0</v>
      </c>
      <c r="CW34" s="184" t="str">
        <f t="shared" si="6"/>
        <v/>
      </c>
      <c r="CX34" t="s">
        <v>0</v>
      </c>
      <c r="CY34" s="86" t="str">
        <f t="shared" si="7"/>
        <v/>
      </c>
      <c r="CZ34" t="s">
        <v>0</v>
      </c>
      <c r="DA34" s="32" t="str">
        <f t="shared" si="8"/>
        <v/>
      </c>
      <c r="DB34" s="46" t="str">
        <f t="shared" si="9"/>
        <v/>
      </c>
      <c r="DC34" t="s">
        <v>0</v>
      </c>
      <c r="DD34" s="14" t="str">
        <f t="shared" si="55"/>
        <v/>
      </c>
      <c r="DE34" s="27" t="s">
        <v>0</v>
      </c>
      <c r="DF34" s="14" t="str">
        <f t="shared" si="56"/>
        <v/>
      </c>
      <c r="DG34" s="27" t="s">
        <v>0</v>
      </c>
      <c r="DH34" s="32" t="str">
        <f t="shared" si="57"/>
        <v/>
      </c>
      <c r="DI34" s="33" t="str">
        <f t="shared" si="58"/>
        <v/>
      </c>
      <c r="DJ34" s="27" t="s">
        <v>0</v>
      </c>
      <c r="DK34" s="32" t="str">
        <f t="shared" si="59"/>
        <v/>
      </c>
      <c r="DL34" s="33" t="str">
        <f t="shared" si="60"/>
        <v/>
      </c>
      <c r="DM34" s="27" t="s">
        <v>0</v>
      </c>
      <c r="DN34" s="32" t="str">
        <f t="shared" si="61"/>
        <v/>
      </c>
      <c r="DO34" s="33" t="str">
        <f t="shared" si="62"/>
        <v/>
      </c>
      <c r="DP34" s="27" t="s">
        <v>0</v>
      </c>
      <c r="DQ34" s="38" t="str">
        <f t="shared" si="63"/>
        <v/>
      </c>
      <c r="DR34" s="33" t="str" cm="1">
        <f t="array" ref="DR34">IF(DQ34&lt;&gt;"",INDEX(regNatjecatelj_id,DQ34,0),IF(BF34&lt;&gt;"",BF34,""))</f>
        <v/>
      </c>
      <c r="DS34" s="27" t="s">
        <v>0</v>
      </c>
      <c r="DT34" s="38" t="str">
        <f t="shared" si="64"/>
        <v/>
      </c>
      <c r="DU34" s="53" t="str">
        <f t="shared" si="10"/>
        <v/>
      </c>
      <c r="DV34" s="53" t="str">
        <f t="shared" si="65"/>
        <v/>
      </c>
      <c r="DW34" s="53" t="str">
        <f t="shared" si="66"/>
        <v/>
      </c>
      <c r="DX34" s="46" t="str">
        <f t="shared" si="67"/>
        <v/>
      </c>
      <c r="DY34" s="27" t="s">
        <v>0</v>
      </c>
      <c r="DZ34" s="38" t="str">
        <f>IF(AN34="","",MAX(DZ$12:DZ33)+1)</f>
        <v/>
      </c>
      <c r="EA34" s="53" t="str">
        <f t="shared" si="68"/>
        <v/>
      </c>
      <c r="EB34" s="53" t="str">
        <f t="shared" si="69"/>
        <v/>
      </c>
      <c r="EC34" s="53" t="str">
        <f t="shared" si="70"/>
        <v/>
      </c>
      <c r="ED34" s="53" t="str">
        <f t="shared" si="71"/>
        <v/>
      </c>
      <c r="EE34" s="53" t="str">
        <f t="shared" si="11"/>
        <v/>
      </c>
      <c r="EF34" s="53" t="str">
        <f t="shared" si="72"/>
        <v/>
      </c>
      <c r="EG34" s="53" t="str">
        <f t="shared" si="73"/>
        <v/>
      </c>
      <c r="EH34" s="53" t="str">
        <f t="shared" si="12"/>
        <v/>
      </c>
      <c r="EI34" s="53" t="str">
        <f t="shared" si="74"/>
        <v/>
      </c>
      <c r="EJ34" s="33" t="str">
        <f t="shared" si="75"/>
        <v/>
      </c>
      <c r="EK34" s="27" t="s">
        <v>0</v>
      </c>
      <c r="EL34" s="14" t="str">
        <f t="shared" si="76"/>
        <v/>
      </c>
      <c r="EM34" s="27" t="s">
        <v>0</v>
      </c>
      <c r="EN34" s="14" t="str">
        <f t="shared" si="13"/>
        <v/>
      </c>
      <c r="EO34" s="27" t="s">
        <v>0</v>
      </c>
      <c r="EP34" s="115" t="str">
        <f t="shared" si="77"/>
        <v/>
      </c>
      <c r="EQ34" s="27" t="s">
        <v>0</v>
      </c>
    </row>
    <row r="35" spans="1:147" x14ac:dyDescent="0.25">
      <c r="A35" t="s">
        <v>0</v>
      </c>
      <c r="B35" s="32" t="str">
        <f>IF(csv!F25="","",TRIM(csv!T25))</f>
        <v/>
      </c>
      <c r="C35" s="21" t="s">
        <v>0</v>
      </c>
      <c r="D35" s="21" t="str">
        <f>IF(csv!F25="","",TRIM(csv!F25))</f>
        <v/>
      </c>
      <c r="E35" s="21" t="str">
        <f>IF(csv!E25="","",TRIM(csv!E25))</f>
        <v/>
      </c>
      <c r="F35" s="21" t="s">
        <v>0</v>
      </c>
      <c r="G35" s="53" t="str">
        <f>IF(csv!M25="","",TRIM(csv!M25))</f>
        <v/>
      </c>
      <c r="H35" s="53" t="str">
        <f>IF(csv!N25="","",TRIM(csv!N25))</f>
        <v/>
      </c>
      <c r="I35" s="21" t="s">
        <v>0</v>
      </c>
      <c r="J35" s="21" t="str">
        <f>IF(csv!P25="","",TRIM(csv!P25))</f>
        <v/>
      </c>
      <c r="K35" s="21" t="str">
        <f>IF(csv!Q25="","",TRIM(csv!Q25))</f>
        <v/>
      </c>
      <c r="L35" s="21" t="s">
        <v>0</v>
      </c>
      <c r="M35" s="46" t="str">
        <f>IF(csv!R25="","",TRIM(csv!R25))</f>
        <v/>
      </c>
      <c r="N35" s="27" t="s">
        <v>0</v>
      </c>
      <c r="O35" s="172" t="str">
        <f t="shared" si="14"/>
        <v/>
      </c>
      <c r="P35" s="27"/>
      <c r="Q35" s="32" t="str">
        <f t="shared" si="15"/>
        <v/>
      </c>
      <c r="R35" s="53" t="str">
        <f>IF(Q35="","",IF(COUNTIF(Q$12:Q34,Q35)=0,R34+1,R34))</f>
        <v/>
      </c>
      <c r="S35" s="53" t="str">
        <f t="shared" si="16"/>
        <v/>
      </c>
      <c r="T35" s="53" t="str">
        <f t="shared" si="17"/>
        <v/>
      </c>
      <c r="U35" s="46" t="str">
        <f t="shared" si="18"/>
        <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
      </c>
      <c r="C36" s="21" t="s">
        <v>0</v>
      </c>
      <c r="D36" s="21" t="str">
        <f>IF(csv!F26="","",TRIM(csv!F26))</f>
        <v/>
      </c>
      <c r="E36" s="21" t="str">
        <f>IF(csv!E26="","",TRIM(csv!E26))</f>
        <v/>
      </c>
      <c r="F36" s="21" t="s">
        <v>0</v>
      </c>
      <c r="G36" s="53" t="str">
        <f>IF(csv!M26="","",TRIM(csv!M26))</f>
        <v/>
      </c>
      <c r="H36" s="53" t="str">
        <f>IF(csv!N26="","",TRIM(csv!N26))</f>
        <v/>
      </c>
      <c r="I36" s="21" t="s">
        <v>0</v>
      </c>
      <c r="J36" s="21" t="str">
        <f>IF(csv!P26="","",TRIM(csv!P26))</f>
        <v/>
      </c>
      <c r="K36" s="21" t="str">
        <f>IF(csv!Q26="","",TRIM(csv!Q26))</f>
        <v/>
      </c>
      <c r="L36" s="21" t="s">
        <v>0</v>
      </c>
      <c r="M36" s="46" t="str">
        <f>IF(csv!R26="","",TRIM(csv!R26))</f>
        <v/>
      </c>
      <c r="N36" s="27" t="s">
        <v>0</v>
      </c>
      <c r="O36" s="172" t="str">
        <f t="shared" si="14"/>
        <v/>
      </c>
      <c r="P36" s="27"/>
      <c r="Q36" s="32" t="str">
        <f t="shared" si="15"/>
        <v/>
      </c>
      <c r="R36" s="53" t="str">
        <f>IF(Q36="","",IF(COUNTIF(Q$12:Q35,Q36)=0,R35+1,R35))</f>
        <v/>
      </c>
      <c r="S36" s="53" t="str">
        <f t="shared" si="16"/>
        <v/>
      </c>
      <c r="T36" s="53" t="str">
        <f t="shared" si="17"/>
        <v/>
      </c>
      <c r="U36" s="46" t="str">
        <f t="shared" si="18"/>
        <v/>
      </c>
      <c r="V36" s="27" t="s">
        <v>0</v>
      </c>
      <c r="W36" s="157" t="str">
        <f t="shared" si="19"/>
        <v/>
      </c>
      <c r="X36" s="207" t="str">
        <f t="shared" si="20"/>
        <v/>
      </c>
      <c r="Y36" s="158" t="str">
        <f t="shared" si="0"/>
        <v/>
      </c>
      <c r="Z36" s="27" t="s">
        <v>0</v>
      </c>
      <c r="AA36" s="32" t="str">
        <f t="shared" si="21"/>
        <v/>
      </c>
      <c r="AB36" s="53" t="str">
        <f t="shared" si="22"/>
        <v/>
      </c>
      <c r="AC36" s="21" t="str">
        <f>IF(OR(AB36="",AB36&lt;&gt;"NEMA"),"",IF(IFERROR(MATCH(AA36,AA$12:AA35,0),0)&lt;&gt;0,"",AA36))</f>
        <v/>
      </c>
      <c r="AD36" s="46" t="str">
        <f>IF(AC36="","",MAX(AD$12:AD35)+1)</f>
        <v/>
      </c>
      <c r="AE36" s="27" t="s">
        <v>0</v>
      </c>
      <c r="AF36" s="84"/>
      <c r="AG36" s="27" t="s">
        <v>0</v>
      </c>
      <c r="AH36" s="14" t="str">
        <f t="shared" si="23"/>
        <v/>
      </c>
      <c r="AI36" s="27" t="s">
        <v>0</v>
      </c>
      <c r="AJ36" s="157" t="str">
        <f t="shared" si="24"/>
        <v/>
      </c>
      <c r="AK36" s="108" t="str">
        <f t="shared" si="25"/>
        <v/>
      </c>
      <c r="AL36" s="27"/>
      <c r="AM36" s="32" t="str">
        <f t="shared" si="26"/>
        <v/>
      </c>
      <c r="AN36" s="21" t="str">
        <f t="shared" si="27"/>
        <v/>
      </c>
      <c r="AO36" s="53" t="str">
        <f t="shared" si="28"/>
        <v/>
      </c>
      <c r="AP36" s="53" t="str">
        <f t="shared" si="29"/>
        <v/>
      </c>
      <c r="AQ36" s="21" t="str">
        <f t="shared" si="30"/>
        <v/>
      </c>
      <c r="AR36" s="46" t="str">
        <f t="shared" si="31"/>
        <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
      </c>
      <c r="BI36" s="21" t="str">
        <f t="shared" si="37"/>
        <v/>
      </c>
      <c r="BJ36" s="53" t="str">
        <f t="shared" si="38"/>
        <v/>
      </c>
      <c r="BK36" s="33" t="str">
        <f t="shared" si="39"/>
        <v/>
      </c>
      <c r="BL36" s="27" t="s">
        <v>0</v>
      </c>
      <c r="BM36" s="32" t="str">
        <f t="shared" si="40"/>
        <v/>
      </c>
      <c r="BN36" s="21" t="str">
        <f t="shared" si="41"/>
        <v/>
      </c>
      <c r="BO36" s="53" t="str">
        <f t="shared" si="42"/>
        <v/>
      </c>
      <c r="BP36" s="53" t="str">
        <f t="shared" si="2"/>
        <v/>
      </c>
      <c r="BQ36" s="21" t="str">
        <f t="shared" si="3"/>
        <v/>
      </c>
      <c r="BR36" s="21" t="str" cm="1">
        <f t="array" ref="BR36">IFERROR(""&amp;INDEX(regNatjecatelj_klub,DI36),"")</f>
        <v/>
      </c>
      <c r="BS36" s="66" t="str">
        <f t="shared" si="43"/>
        <v/>
      </c>
      <c r="BT36" s="46" t="str">
        <f t="shared" si="44"/>
        <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
      </c>
      <c r="CL36" s="210" t="str">
        <f>IF(BN36="","",IF(BT36&lt;&gt;BN36,INDEX(regKlub_id,MATCH(BT36,regKlub_naziv,0)),IF(AND(BO36&lt;&gt;"",BO36&lt;&gt;"NEMA"),BO36,IF(CF36&lt;&gt;"",CF36,IF(CB36&lt;&gt;"",CB36,IFERROR(INDEX(CL$12:CL35,MATCH(BN36,BN$12:BN35,0)),"GREŠKA"))))))</f>
        <v/>
      </c>
      <c r="CM36" s="108" t="str">
        <f>IF(BP36="","",IF(BP36&lt;&gt;"NEMA",BP36,IF(CE36&lt;&gt;"",CE36,IFERROR(INDEX(CM$12:CM35,MATCH(BN36,BN$12:BN35,0)),""))))</f>
        <v/>
      </c>
      <c r="CN36" s="27" t="s">
        <v>0</v>
      </c>
      <c r="CO36" s="38" t="str">
        <f t="shared" si="51"/>
        <v/>
      </c>
      <c r="CP36" s="53" t="str">
        <f t="shared" si="52"/>
        <v/>
      </c>
      <c r="CQ36" s="164" t="str">
        <f t="shared" si="53"/>
        <v/>
      </c>
      <c r="CR36" s="165" t="str">
        <f t="shared" si="4"/>
        <v/>
      </c>
      <c r="CS36" s="108" t="str">
        <f t="shared" si="5"/>
        <v/>
      </c>
      <c r="CT36" s="27" t="s">
        <v>0</v>
      </c>
      <c r="CU36" s="224" t="str">
        <f t="shared" si="54"/>
        <v xml:space="preserve">
</v>
      </c>
      <c r="CV36" s="27" t="s">
        <v>0</v>
      </c>
      <c r="CW36" s="184" t="str">
        <f t="shared" si="6"/>
        <v/>
      </c>
      <c r="CX36" t="s">
        <v>0</v>
      </c>
      <c r="CY36" s="86" t="str">
        <f t="shared" si="7"/>
        <v/>
      </c>
      <c r="CZ36" t="s">
        <v>0</v>
      </c>
      <c r="DA36" s="32" t="str">
        <f t="shared" si="8"/>
        <v/>
      </c>
      <c r="DB36" s="46" t="str">
        <f t="shared" si="9"/>
        <v/>
      </c>
      <c r="DC36" t="s">
        <v>0</v>
      </c>
      <c r="DD36" s="14" t="str">
        <f t="shared" si="55"/>
        <v/>
      </c>
      <c r="DE36" s="27" t="s">
        <v>0</v>
      </c>
      <c r="DF36" s="14" t="str">
        <f t="shared" si="56"/>
        <v/>
      </c>
      <c r="DG36" s="27" t="s">
        <v>0</v>
      </c>
      <c r="DH36" s="32" t="str">
        <f t="shared" si="57"/>
        <v/>
      </c>
      <c r="DI36" s="33" t="str">
        <f t="shared" si="58"/>
        <v/>
      </c>
      <c r="DJ36" s="27" t="s">
        <v>0</v>
      </c>
      <c r="DK36" s="32" t="str">
        <f t="shared" si="59"/>
        <v/>
      </c>
      <c r="DL36" s="33" t="str">
        <f t="shared" si="60"/>
        <v/>
      </c>
      <c r="DM36" s="27" t="s">
        <v>0</v>
      </c>
      <c r="DN36" s="32" t="str">
        <f t="shared" si="61"/>
        <v/>
      </c>
      <c r="DO36" s="33" t="str">
        <f t="shared" si="62"/>
        <v/>
      </c>
      <c r="DP36" s="27" t="s">
        <v>0</v>
      </c>
      <c r="DQ36" s="38" t="str">
        <f t="shared" si="63"/>
        <v/>
      </c>
      <c r="DR36" s="33" t="str" cm="1">
        <f t="array" ref="DR36">IF(DQ36&lt;&gt;"",INDEX(regNatjecatelj_id,DQ36,0),IF(BF36&lt;&gt;"",BF36,""))</f>
        <v/>
      </c>
      <c r="DS36" s="27" t="s">
        <v>0</v>
      </c>
      <c r="DT36" s="38" t="str">
        <f t="shared" si="64"/>
        <v/>
      </c>
      <c r="DU36" s="53" t="str">
        <f t="shared" si="10"/>
        <v/>
      </c>
      <c r="DV36" s="53" t="str">
        <f t="shared" si="65"/>
        <v/>
      </c>
      <c r="DW36" s="53" t="str">
        <f t="shared" si="66"/>
        <v/>
      </c>
      <c r="DX36" s="46" t="str">
        <f t="shared" si="67"/>
        <v/>
      </c>
      <c r="DY36" s="27" t="s">
        <v>0</v>
      </c>
      <c r="DZ36" s="38" t="str">
        <f>IF(AN36="","",MAX(DZ$12:DZ35)+1)</f>
        <v/>
      </c>
      <c r="EA36" s="53" t="str">
        <f t="shared" si="68"/>
        <v/>
      </c>
      <c r="EB36" s="53" t="str">
        <f t="shared" si="69"/>
        <v/>
      </c>
      <c r="EC36" s="53" t="str">
        <f t="shared" si="70"/>
        <v/>
      </c>
      <c r="ED36" s="53" t="str">
        <f t="shared" si="71"/>
        <v/>
      </c>
      <c r="EE36" s="53" t="str">
        <f t="shared" si="11"/>
        <v/>
      </c>
      <c r="EF36" s="53" t="str">
        <f t="shared" si="72"/>
        <v/>
      </c>
      <c r="EG36" s="53" t="str">
        <f t="shared" si="73"/>
        <v/>
      </c>
      <c r="EH36" s="53" t="str">
        <f t="shared" si="12"/>
        <v/>
      </c>
      <c r="EI36" s="53" t="str">
        <f t="shared" si="74"/>
        <v/>
      </c>
      <c r="EJ36" s="33" t="str">
        <f t="shared" si="75"/>
        <v/>
      </c>
      <c r="EK36" s="27" t="s">
        <v>0</v>
      </c>
      <c r="EL36" s="14" t="str">
        <f t="shared" si="76"/>
        <v/>
      </c>
      <c r="EM36" s="27" t="s">
        <v>0</v>
      </c>
      <c r="EN36" s="14" t="str">
        <f t="shared" si="13"/>
        <v/>
      </c>
      <c r="EO36" s="27" t="s">
        <v>0</v>
      </c>
      <c r="EP36" s="115" t="str">
        <f t="shared" si="77"/>
        <v/>
      </c>
      <c r="EQ36" s="27" t="s">
        <v>0</v>
      </c>
    </row>
    <row r="37" spans="1:147" x14ac:dyDescent="0.25">
      <c r="A37" t="s">
        <v>0</v>
      </c>
      <c r="B37" s="32" t="str">
        <f>IF(csv!F27="","",TRIM(csv!T27))</f>
        <v/>
      </c>
      <c r="C37" s="21" t="s">
        <v>0</v>
      </c>
      <c r="D37" s="21" t="str">
        <f>IF(csv!F27="","",TRIM(csv!F27))</f>
        <v/>
      </c>
      <c r="E37" s="21" t="str">
        <f>IF(csv!E27="","",TRIM(csv!E27))</f>
        <v/>
      </c>
      <c r="F37" s="21" t="s">
        <v>0</v>
      </c>
      <c r="G37" s="53" t="str">
        <f>IF(csv!M27="","",TRIM(csv!M27))</f>
        <v/>
      </c>
      <c r="H37" s="53" t="str">
        <f>IF(csv!N27="","",TRIM(csv!N27))</f>
        <v/>
      </c>
      <c r="I37" s="21" t="s">
        <v>0</v>
      </c>
      <c r="J37" s="21" t="str">
        <f>IF(csv!P27="","",TRIM(csv!P27))</f>
        <v/>
      </c>
      <c r="K37" s="21" t="str">
        <f>IF(csv!Q27="","",TRIM(csv!Q27))</f>
        <v/>
      </c>
      <c r="L37" s="21" t="s">
        <v>0</v>
      </c>
      <c r="M37" s="46" t="str">
        <f>IF(csv!R27="","",TRIM(csv!R27))</f>
        <v/>
      </c>
      <c r="N37" s="27" t="s">
        <v>0</v>
      </c>
      <c r="O37" s="172" t="str">
        <f t="shared" si="14"/>
        <v/>
      </c>
      <c r="P37" s="27"/>
      <c r="Q37" s="32" t="str">
        <f t="shared" si="15"/>
        <v/>
      </c>
      <c r="R37" s="53" t="str">
        <f>IF(Q37="","",IF(COUNTIF(Q$12:Q36,Q37)=0,R36+1,R36))</f>
        <v/>
      </c>
      <c r="S37" s="53" t="str">
        <f t="shared" si="16"/>
        <v/>
      </c>
      <c r="T37" s="53" t="str">
        <f t="shared" si="17"/>
        <v/>
      </c>
      <c r="U37" s="46" t="str">
        <f t="shared" si="18"/>
        <v/>
      </c>
      <c r="V37" s="27" t="s">
        <v>0</v>
      </c>
      <c r="W37" s="157" t="str">
        <f t="shared" si="19"/>
        <v/>
      </c>
      <c r="X37" s="207" t="str">
        <f t="shared" si="20"/>
        <v/>
      </c>
      <c r="Y37" s="158" t="str">
        <f t="shared" si="0"/>
        <v/>
      </c>
      <c r="Z37" s="27" t="s">
        <v>0</v>
      </c>
      <c r="AA37" s="32" t="str">
        <f t="shared" si="21"/>
        <v/>
      </c>
      <c r="AB37" s="53" t="str">
        <f t="shared" si="22"/>
        <v/>
      </c>
      <c r="AC37" s="21" t="str">
        <f>IF(OR(AB37="",AB37&lt;&gt;"NEMA"),"",IF(IFERROR(MATCH(AA37,AA$12:AA36,0),0)&lt;&gt;0,"",AA37))</f>
        <v/>
      </c>
      <c r="AD37" s="46" t="str">
        <f>IF(AC37="","",MAX(AD$12:AD36)+1)</f>
        <v/>
      </c>
      <c r="AE37" s="27" t="s">
        <v>0</v>
      </c>
      <c r="AF37" s="84"/>
      <c r="AG37" s="27" t="s">
        <v>0</v>
      </c>
      <c r="AH37" s="14" t="str">
        <f t="shared" si="23"/>
        <v/>
      </c>
      <c r="AI37" s="27" t="s">
        <v>0</v>
      </c>
      <c r="AJ37" s="157" t="str">
        <f t="shared" si="24"/>
        <v/>
      </c>
      <c r="AK37" s="108"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
      </c>
      <c r="CL37" s="210" t="str">
        <f>IF(BN37="","",IF(BT37&lt;&gt;BN37,INDEX(regKlub_id,MATCH(BT37,regKlub_naziv,0)),IF(AND(BO37&lt;&gt;"",BO37&lt;&gt;"NEMA"),BO37,IF(CF37&lt;&gt;"",CF37,IF(CB37&lt;&gt;"",CB37,IFERROR(INDEX(CL$12:CL36,MATCH(BN37,BN$12:BN36,0)),"GREŠKA"))))))</f>
        <v/>
      </c>
      <c r="CM37" s="108" t="str">
        <f>IF(BP37="","",IF(BP37&lt;&gt;"NEMA",BP37,IF(CE37&lt;&gt;"",CE37,IFERROR(INDEX(CM$12:CM36,MATCH(BN37,BN$12:BN36,0)),""))))</f>
        <v/>
      </c>
      <c r="CN37" s="27" t="s">
        <v>0</v>
      </c>
      <c r="CO37" s="38" t="str">
        <f t="shared" si="51"/>
        <v/>
      </c>
      <c r="CP37" s="53" t="str">
        <f t="shared" si="52"/>
        <v/>
      </c>
      <c r="CQ37" s="164" t="str">
        <f t="shared" si="53"/>
        <v/>
      </c>
      <c r="CR37" s="165" t="str">
        <f t="shared" si="4"/>
        <v/>
      </c>
      <c r="CS37" s="108" t="str">
        <f t="shared" si="5"/>
        <v/>
      </c>
      <c r="CT37" s="27" t="s">
        <v>0</v>
      </c>
      <c r="CU37" s="224" t="str">
        <f t="shared" si="54"/>
        <v xml:space="preserve">
</v>
      </c>
      <c r="CV37" s="27" t="s">
        <v>0</v>
      </c>
      <c r="CW37" s="184" t="str">
        <f t="shared" si="6"/>
        <v/>
      </c>
      <c r="CX37" t="s">
        <v>0</v>
      </c>
      <c r="CY37" s="86" t="str">
        <f t="shared" si="7"/>
        <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15" t="str">
        <f t="shared" si="77"/>
        <v/>
      </c>
      <c r="EQ37" s="27" t="s">
        <v>0</v>
      </c>
    </row>
    <row r="38" spans="1:147" x14ac:dyDescent="0.25">
      <c r="A38" t="s">
        <v>0</v>
      </c>
      <c r="B38" s="32" t="str">
        <f>IF(csv!F28="","",TRIM(csv!T28))</f>
        <v/>
      </c>
      <c r="C38" s="21" t="s">
        <v>0</v>
      </c>
      <c r="D38" s="21" t="str">
        <f>IF(csv!F28="","",TRIM(csv!F28))</f>
        <v/>
      </c>
      <c r="E38" s="21" t="str">
        <f>IF(csv!E28="","",TRIM(csv!E28))</f>
        <v/>
      </c>
      <c r="F38" s="21" t="s">
        <v>0</v>
      </c>
      <c r="G38" s="53" t="str">
        <f>IF(csv!M28="","",TRIM(csv!M28))</f>
        <v/>
      </c>
      <c r="H38" s="53" t="str">
        <f>IF(csv!N28="","",TRIM(csv!N28))</f>
        <v/>
      </c>
      <c r="I38" s="21" t="s">
        <v>0</v>
      </c>
      <c r="J38" s="21" t="str">
        <f>IF(csv!P28="","",TRIM(csv!P28))</f>
        <v/>
      </c>
      <c r="K38" s="21" t="str">
        <f>IF(csv!Q28="","",TRIM(csv!Q28))</f>
        <v/>
      </c>
      <c r="L38" s="21" t="s">
        <v>0</v>
      </c>
      <c r="M38" s="46" t="str">
        <f>IF(csv!R28="","",TRIM(csv!R28))</f>
        <v/>
      </c>
      <c r="N38" s="27" t="s">
        <v>0</v>
      </c>
      <c r="O38" s="172" t="str">
        <f t="shared" si="14"/>
        <v/>
      </c>
      <c r="P38" s="27"/>
      <c r="Q38" s="32" t="str">
        <f t="shared" si="15"/>
        <v/>
      </c>
      <c r="R38" s="53" t="str">
        <f>IF(Q38="","",IF(COUNTIF(Q$12:Q37,Q38)=0,R37+1,R37))</f>
        <v/>
      </c>
      <c r="S38" s="53" t="str">
        <f t="shared" si="16"/>
        <v/>
      </c>
      <c r="T38" s="53" t="str">
        <f t="shared" si="17"/>
        <v/>
      </c>
      <c r="U38" s="46" t="str">
        <f t="shared" si="18"/>
        <v/>
      </c>
      <c r="V38" s="27" t="s">
        <v>0</v>
      </c>
      <c r="W38" s="157" t="str">
        <f t="shared" si="19"/>
        <v/>
      </c>
      <c r="X38" s="207" t="str">
        <f t="shared" si="20"/>
        <v/>
      </c>
      <c r="Y38" s="158" t="str">
        <f t="shared" si="0"/>
        <v/>
      </c>
      <c r="Z38" s="27" t="s">
        <v>0</v>
      </c>
      <c r="AA38" s="32" t="str">
        <f t="shared" si="21"/>
        <v/>
      </c>
      <c r="AB38" s="53" t="str">
        <f t="shared" si="22"/>
        <v/>
      </c>
      <c r="AC38" s="21" t="str">
        <f>IF(OR(AB38="",AB38&lt;&gt;"NEMA"),"",IF(IFERROR(MATCH(AA38,AA$12:AA37,0),0)&lt;&gt;0,"",AA38))</f>
        <v/>
      </c>
      <c r="AD38" s="46" t="str">
        <f>IF(AC38="","",MAX(AD$12:AD37)+1)</f>
        <v/>
      </c>
      <c r="AE38" s="27" t="s">
        <v>0</v>
      </c>
      <c r="AF38" s="84"/>
      <c r="AG38" s="27" t="s">
        <v>0</v>
      </c>
      <c r="AH38" s="14" t="str">
        <f t="shared" si="23"/>
        <v/>
      </c>
      <c r="AI38" s="27" t="s">
        <v>0</v>
      </c>
      <c r="AJ38" s="157" t="str">
        <f t="shared" si="24"/>
        <v/>
      </c>
      <c r="AK38" s="108"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
      </c>
      <c r="CL38" s="210" t="str">
        <f>IF(BN38="","",IF(BT38&lt;&gt;BN38,INDEX(regKlub_id,MATCH(BT38,regKlub_naziv,0)),IF(AND(BO38&lt;&gt;"",BO38&lt;&gt;"NEMA"),BO38,IF(CF38&lt;&gt;"",CF38,IF(CB38&lt;&gt;"",CB38,IFERROR(INDEX(CL$12:CL37,MATCH(BN38,BN$12:BN37,0)),"GREŠKA"))))))</f>
        <v/>
      </c>
      <c r="CM38" s="108" t="str">
        <f>IF(BP38="","",IF(BP38&lt;&gt;"NEMA",BP38,IF(CE38&lt;&gt;"",CE38,IFERROR(INDEX(CM$12:CM37,MATCH(BN38,BN$12:BN37,0)),""))))</f>
        <v/>
      </c>
      <c r="CN38" s="27" t="s">
        <v>0</v>
      </c>
      <c r="CO38" s="38" t="str">
        <f t="shared" si="51"/>
        <v/>
      </c>
      <c r="CP38" s="53" t="str">
        <f t="shared" si="52"/>
        <v/>
      </c>
      <c r="CQ38" s="164" t="str">
        <f t="shared" si="53"/>
        <v/>
      </c>
      <c r="CR38" s="165" t="str">
        <f t="shared" si="4"/>
        <v/>
      </c>
      <c r="CS38" s="108" t="str">
        <f t="shared" si="5"/>
        <v/>
      </c>
      <c r="CT38" s="27" t="s">
        <v>0</v>
      </c>
      <c r="CU38" s="224" t="str">
        <f t="shared" si="54"/>
        <v xml:space="preserve">
</v>
      </c>
      <c r="CV38" s="27" t="s">
        <v>0</v>
      </c>
      <c r="CW38" s="184" t="str">
        <f t="shared" si="6"/>
        <v/>
      </c>
      <c r="CX38" t="s">
        <v>0</v>
      </c>
      <c r="CY38" s="86" t="str">
        <f t="shared" si="7"/>
        <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15" t="str">
        <f t="shared" si="77"/>
        <v/>
      </c>
      <c r="EQ38" s="27" t="s">
        <v>0</v>
      </c>
    </row>
    <row r="39" spans="1:147" x14ac:dyDescent="0.25">
      <c r="A39" t="s">
        <v>0</v>
      </c>
      <c r="B39" s="32" t="str">
        <f>IF(csv!F29="","",TRIM(csv!T29))</f>
        <v/>
      </c>
      <c r="C39" s="21" t="s">
        <v>0</v>
      </c>
      <c r="D39" s="21" t="str">
        <f>IF(csv!F29="","",TRIM(csv!F29))</f>
        <v/>
      </c>
      <c r="E39" s="21" t="str">
        <f>IF(csv!E29="","",TRIM(csv!E29))</f>
        <v/>
      </c>
      <c r="F39" s="21" t="s">
        <v>0</v>
      </c>
      <c r="G39" s="53" t="str">
        <f>IF(csv!M29="","",TRIM(csv!M29))</f>
        <v/>
      </c>
      <c r="H39" s="53" t="str">
        <f>IF(csv!N29="","",TRIM(csv!N29))</f>
        <v/>
      </c>
      <c r="I39" s="21" t="s">
        <v>0</v>
      </c>
      <c r="J39" s="21" t="str">
        <f>IF(csv!P29="","",TRIM(csv!P29))</f>
        <v/>
      </c>
      <c r="K39" s="21" t="str">
        <f>IF(csv!Q29="","",TRIM(csv!Q29))</f>
        <v/>
      </c>
      <c r="L39" s="21" t="s">
        <v>0</v>
      </c>
      <c r="M39" s="46" t="str">
        <f>IF(csv!R29="","",TRIM(csv!R29))</f>
        <v/>
      </c>
      <c r="N39" s="27" t="s">
        <v>0</v>
      </c>
      <c r="O39" s="172" t="str">
        <f t="shared" si="14"/>
        <v/>
      </c>
      <c r="P39" s="27"/>
      <c r="Q39" s="32" t="str">
        <f t="shared" si="15"/>
        <v/>
      </c>
      <c r="R39" s="53" t="str">
        <f>IF(Q39="","",IF(COUNTIF(Q$12:Q38,Q39)=0,R38+1,R38))</f>
        <v/>
      </c>
      <c r="S39" s="53" t="str">
        <f t="shared" si="16"/>
        <v/>
      </c>
      <c r="T39" s="53" t="str">
        <f t="shared" si="17"/>
        <v/>
      </c>
      <c r="U39" s="46" t="str">
        <f t="shared" si="18"/>
        <v/>
      </c>
      <c r="V39" s="27" t="s">
        <v>0</v>
      </c>
      <c r="W39" s="157" t="str">
        <f t="shared" si="19"/>
        <v/>
      </c>
      <c r="X39" s="207" t="str">
        <f t="shared" si="20"/>
        <v/>
      </c>
      <c r="Y39" s="158" t="str">
        <f t="shared" si="0"/>
        <v/>
      </c>
      <c r="Z39" s="27" t="s">
        <v>0</v>
      </c>
      <c r="AA39" s="32" t="str">
        <f t="shared" si="21"/>
        <v/>
      </c>
      <c r="AB39" s="53" t="str">
        <f t="shared" si="22"/>
        <v/>
      </c>
      <c r="AC39" s="21" t="str">
        <f>IF(OR(AB39="",AB39&lt;&gt;"NEMA"),"",IF(IFERROR(MATCH(AA39,AA$12:AA38,0),0)&lt;&gt;0,"",AA39))</f>
        <v/>
      </c>
      <c r="AD39" s="46" t="str">
        <f>IF(AC39="","",MAX(AD$12:AD38)+1)</f>
        <v/>
      </c>
      <c r="AE39" s="27" t="s">
        <v>0</v>
      </c>
      <c r="AF39" s="84"/>
      <c r="AG39" s="27" t="s">
        <v>0</v>
      </c>
      <c r="AH39" s="14" t="str">
        <f t="shared" si="23"/>
        <v/>
      </c>
      <c r="AI39" s="27" t="s">
        <v>0</v>
      </c>
      <c r="AJ39" s="157" t="str">
        <f t="shared" si="24"/>
        <v/>
      </c>
      <c r="AK39" s="108"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
      </c>
      <c r="CL39" s="210" t="str">
        <f>IF(BN39="","",IF(BT39&lt;&gt;BN39,INDEX(regKlub_id,MATCH(BT39,regKlub_naziv,0)),IF(AND(BO39&lt;&gt;"",BO39&lt;&gt;"NEMA"),BO39,IF(CF39&lt;&gt;"",CF39,IF(CB39&lt;&gt;"",CB39,IFERROR(INDEX(CL$12:CL38,MATCH(BN39,BN$12:BN38,0)),"GREŠKA"))))))</f>
        <v/>
      </c>
      <c r="CM39" s="108" t="str">
        <f>IF(BP39="","",IF(BP39&lt;&gt;"NEMA",BP39,IF(CE39&lt;&gt;"",CE39,IFERROR(INDEX(CM$12:CM38,MATCH(BN39,BN$12:BN38,0)),""))))</f>
        <v/>
      </c>
      <c r="CN39" s="27" t="s">
        <v>0</v>
      </c>
      <c r="CO39" s="38" t="str">
        <f t="shared" si="51"/>
        <v/>
      </c>
      <c r="CP39" s="53" t="str">
        <f t="shared" si="52"/>
        <v/>
      </c>
      <c r="CQ39" s="164" t="str">
        <f t="shared" si="53"/>
        <v/>
      </c>
      <c r="CR39" s="165" t="str">
        <f t="shared" si="4"/>
        <v/>
      </c>
      <c r="CS39" s="108" t="str">
        <f t="shared" si="5"/>
        <v/>
      </c>
      <c r="CT39" s="27" t="s">
        <v>0</v>
      </c>
      <c r="CU39" s="224" t="str">
        <f t="shared" si="54"/>
        <v xml:space="preserve">
</v>
      </c>
      <c r="CV39" s="27" t="s">
        <v>0</v>
      </c>
      <c r="CW39" s="184" t="str">
        <f t="shared" si="6"/>
        <v/>
      </c>
      <c r="CX39" t="s">
        <v>0</v>
      </c>
      <c r="CY39" s="86" t="str">
        <f t="shared" si="7"/>
        <v/>
      </c>
      <c r="CZ39" t="s">
        <v>0</v>
      </c>
      <c r="DA39" s="32" t="str">
        <f t="shared" si="8"/>
        <v/>
      </c>
      <c r="DB39" s="46" t="str">
        <f t="shared" si="9"/>
        <v/>
      </c>
      <c r="DC39" t="s">
        <v>0</v>
      </c>
      <c r="DD39" s="14" t="str">
        <f t="shared" si="55"/>
        <v/>
      </c>
      <c r="DE39" s="27" t="s">
        <v>0</v>
      </c>
      <c r="DF39" s="14" t="str">
        <f t="shared" si="56"/>
        <v/>
      </c>
      <c r="DG39" s="27" t="s">
        <v>0</v>
      </c>
      <c r="DH39" s="32" t="str">
        <f t="shared" si="57"/>
        <v/>
      </c>
      <c r="DI39" s="33" t="str">
        <f t="shared" si="58"/>
        <v/>
      </c>
      <c r="DJ39" s="27" t="s">
        <v>0</v>
      </c>
      <c r="DK39" s="32" t="str">
        <f t="shared" si="59"/>
        <v/>
      </c>
      <c r="DL39" s="33" t="str">
        <f t="shared" si="60"/>
        <v/>
      </c>
      <c r="DM39" s="27" t="s">
        <v>0</v>
      </c>
      <c r="DN39" s="32" t="str">
        <f t="shared" si="61"/>
        <v/>
      </c>
      <c r="DO39" s="33" t="str">
        <f t="shared" si="62"/>
        <v/>
      </c>
      <c r="DP39" s="27" t="s">
        <v>0</v>
      </c>
      <c r="DQ39" s="38" t="str">
        <f t="shared" si="63"/>
        <v/>
      </c>
      <c r="DR39" s="33" t="str" cm="1">
        <f t="array" ref="DR39">IF(DQ39&lt;&gt;"",INDEX(regNatjecatelj_id,DQ39,0),IF(BF39&lt;&gt;"",BF39,""))</f>
        <v/>
      </c>
      <c r="DS39" s="27" t="s">
        <v>0</v>
      </c>
      <c r="DT39" s="38" t="str">
        <f t="shared" si="64"/>
        <v/>
      </c>
      <c r="DU39" s="53" t="str">
        <f t="shared" si="10"/>
        <v/>
      </c>
      <c r="DV39" s="53" t="str">
        <f t="shared" si="65"/>
        <v/>
      </c>
      <c r="DW39" s="53" t="str">
        <f t="shared" si="66"/>
        <v/>
      </c>
      <c r="DX39" s="46" t="str">
        <f t="shared" si="67"/>
        <v/>
      </c>
      <c r="DY39" s="27" t="s">
        <v>0</v>
      </c>
      <c r="DZ39" s="38" t="str">
        <f>IF(AN39="","",MAX(DZ$12:DZ38)+1)</f>
        <v/>
      </c>
      <c r="EA39" s="53" t="str">
        <f t="shared" si="68"/>
        <v/>
      </c>
      <c r="EB39" s="53" t="str">
        <f t="shared" si="69"/>
        <v/>
      </c>
      <c r="EC39" s="53" t="str">
        <f t="shared" si="70"/>
        <v/>
      </c>
      <c r="ED39" s="53" t="str">
        <f t="shared" si="71"/>
        <v/>
      </c>
      <c r="EE39" s="53" t="str">
        <f t="shared" si="11"/>
        <v/>
      </c>
      <c r="EF39" s="53" t="str">
        <f t="shared" si="72"/>
        <v/>
      </c>
      <c r="EG39" s="53" t="str">
        <f t="shared" si="73"/>
        <v/>
      </c>
      <c r="EH39" s="53" t="str">
        <f t="shared" si="12"/>
        <v/>
      </c>
      <c r="EI39" s="53" t="str">
        <f t="shared" si="74"/>
        <v/>
      </c>
      <c r="EJ39" s="33" t="str">
        <f t="shared" si="75"/>
        <v/>
      </c>
      <c r="EK39" s="27" t="s">
        <v>0</v>
      </c>
      <c r="EL39" s="14" t="str">
        <f t="shared" si="76"/>
        <v/>
      </c>
      <c r="EM39" s="27" t="s">
        <v>0</v>
      </c>
      <c r="EN39" s="14" t="str">
        <f t="shared" si="13"/>
        <v/>
      </c>
      <c r="EO39" s="27" t="s">
        <v>0</v>
      </c>
      <c r="EP39" s="115" t="str">
        <f t="shared" si="77"/>
        <v/>
      </c>
      <c r="EQ39" s="27" t="s">
        <v>0</v>
      </c>
    </row>
    <row r="40" spans="1:147" x14ac:dyDescent="0.25">
      <c r="A40" t="s">
        <v>0</v>
      </c>
      <c r="B40" s="32" t="str">
        <f>IF(csv!F30="","",TRIM(csv!T30))</f>
        <v/>
      </c>
      <c r="C40" s="21" t="s">
        <v>0</v>
      </c>
      <c r="D40" s="21" t="str">
        <f>IF(csv!F30="","",TRIM(csv!F30))</f>
        <v/>
      </c>
      <c r="E40" s="21" t="str">
        <f>IF(csv!E30="","",TRIM(csv!E30))</f>
        <v/>
      </c>
      <c r="F40" s="21" t="s">
        <v>0</v>
      </c>
      <c r="G40" s="53" t="str">
        <f>IF(csv!M30="","",TRIM(csv!M30))</f>
        <v/>
      </c>
      <c r="H40" s="53" t="str">
        <f>IF(csv!N30="","",TRIM(csv!N30))</f>
        <v/>
      </c>
      <c r="I40" s="21" t="s">
        <v>0</v>
      </c>
      <c r="J40" s="21" t="str">
        <f>IF(csv!P30="","",TRIM(csv!P30))</f>
        <v/>
      </c>
      <c r="K40" s="21" t="str">
        <f>IF(csv!Q30="","",TRIM(csv!Q30))</f>
        <v/>
      </c>
      <c r="L40" s="21" t="s">
        <v>0</v>
      </c>
      <c r="M40" s="46" t="str">
        <f>IF(csv!R30="","",TRIM(csv!R30))</f>
        <v/>
      </c>
      <c r="N40" s="27" t="s">
        <v>0</v>
      </c>
      <c r="O40" s="172" t="str">
        <f t="shared" si="14"/>
        <v/>
      </c>
      <c r="P40" s="27"/>
      <c r="Q40" s="32" t="str">
        <f t="shared" si="15"/>
        <v/>
      </c>
      <c r="R40" s="53" t="str">
        <f>IF(Q40="","",IF(COUNTIF(Q$12:Q39,Q40)=0,R39+1,R39))</f>
        <v/>
      </c>
      <c r="S40" s="53" t="str">
        <f t="shared" si="16"/>
        <v/>
      </c>
      <c r="T40" s="53" t="str">
        <f t="shared" si="17"/>
        <v/>
      </c>
      <c r="U40" s="46" t="str">
        <f t="shared" si="18"/>
        <v/>
      </c>
      <c r="V40" s="27" t="s">
        <v>0</v>
      </c>
      <c r="W40" s="157" t="str">
        <f t="shared" si="19"/>
        <v/>
      </c>
      <c r="X40" s="207" t="str">
        <f t="shared" si="20"/>
        <v/>
      </c>
      <c r="Y40" s="158" t="str">
        <f t="shared" si="0"/>
        <v/>
      </c>
      <c r="Z40" s="27" t="s">
        <v>0</v>
      </c>
      <c r="AA40" s="32" t="str">
        <f t="shared" si="21"/>
        <v/>
      </c>
      <c r="AB40" s="53" t="str">
        <f t="shared" si="22"/>
        <v/>
      </c>
      <c r="AC40" s="21" t="str">
        <f>IF(OR(AB40="",AB40&lt;&gt;"NEMA"),"",IF(IFERROR(MATCH(AA40,AA$12:AA39,0),0)&lt;&gt;0,"",AA40))</f>
        <v/>
      </c>
      <c r="AD40" s="46" t="str">
        <f>IF(AC40="","",MAX(AD$12:AD39)+1)</f>
        <v/>
      </c>
      <c r="AE40" s="27" t="s">
        <v>0</v>
      </c>
      <c r="AF40" s="84"/>
      <c r="AG40" s="27" t="s">
        <v>0</v>
      </c>
      <c r="AH40" s="14" t="str">
        <f t="shared" si="23"/>
        <v/>
      </c>
      <c r="AI40" s="27" t="s">
        <v>0</v>
      </c>
      <c r="AJ40" s="157" t="str">
        <f t="shared" si="24"/>
        <v/>
      </c>
      <c r="AK40" s="108"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
      </c>
      <c r="CL40" s="210" t="str">
        <f>IF(BN40="","",IF(BT40&lt;&gt;BN40,INDEX(regKlub_id,MATCH(BT40,regKlub_naziv,0)),IF(AND(BO40&lt;&gt;"",BO40&lt;&gt;"NEMA"),BO40,IF(CF40&lt;&gt;"",CF40,IF(CB40&lt;&gt;"",CB40,IFERROR(INDEX(CL$12:CL39,MATCH(BN40,BN$12:BN39,0)),"GREŠKA"))))))</f>
        <v/>
      </c>
      <c r="CM40" s="108" t="str">
        <f>IF(BP40="","",IF(BP40&lt;&gt;"NEMA",BP40,IF(CE40&lt;&gt;"",CE40,IFERROR(INDEX(CM$12:CM39,MATCH(BN40,BN$12:BN39,0)),""))))</f>
        <v/>
      </c>
      <c r="CN40" s="27" t="s">
        <v>0</v>
      </c>
      <c r="CO40" s="38" t="str">
        <f t="shared" si="51"/>
        <v/>
      </c>
      <c r="CP40" s="53" t="str">
        <f t="shared" si="52"/>
        <v/>
      </c>
      <c r="CQ40" s="164" t="str">
        <f t="shared" si="53"/>
        <v/>
      </c>
      <c r="CR40" s="165" t="str">
        <f t="shared" si="4"/>
        <v/>
      </c>
      <c r="CS40" s="108" t="str">
        <f t="shared" si="5"/>
        <v/>
      </c>
      <c r="CT40" s="27" t="s">
        <v>0</v>
      </c>
      <c r="CU40" s="224" t="str">
        <f t="shared" si="54"/>
        <v xml:space="preserve">
</v>
      </c>
      <c r="CV40" s="27" t="s">
        <v>0</v>
      </c>
      <c r="CW40" s="184" t="str">
        <f t="shared" si="6"/>
        <v/>
      </c>
      <c r="CX40" t="s">
        <v>0</v>
      </c>
      <c r="CY40" s="86" t="str">
        <f t="shared" si="7"/>
        <v/>
      </c>
      <c r="CZ40" t="s">
        <v>0</v>
      </c>
      <c r="DA40" s="32" t="str">
        <f t="shared" si="8"/>
        <v/>
      </c>
      <c r="DB40" s="46" t="str">
        <f t="shared" si="9"/>
        <v/>
      </c>
      <c r="DC40" t="s">
        <v>0</v>
      </c>
      <c r="DD40" s="14" t="str">
        <f t="shared" si="55"/>
        <v/>
      </c>
      <c r="DE40" s="27" t="s">
        <v>0</v>
      </c>
      <c r="DF40" s="14" t="str">
        <f t="shared" si="56"/>
        <v/>
      </c>
      <c r="DG40" s="27" t="s">
        <v>0</v>
      </c>
      <c r="DH40" s="32" t="str">
        <f t="shared" si="57"/>
        <v/>
      </c>
      <c r="DI40" s="33" t="str">
        <f t="shared" si="58"/>
        <v/>
      </c>
      <c r="DJ40" s="27" t="s">
        <v>0</v>
      </c>
      <c r="DK40" s="32" t="str">
        <f t="shared" si="59"/>
        <v/>
      </c>
      <c r="DL40" s="33" t="str">
        <f t="shared" si="60"/>
        <v/>
      </c>
      <c r="DM40" s="27" t="s">
        <v>0</v>
      </c>
      <c r="DN40" s="32" t="str">
        <f t="shared" si="61"/>
        <v/>
      </c>
      <c r="DO40" s="33" t="str">
        <f t="shared" si="62"/>
        <v/>
      </c>
      <c r="DP40" s="27" t="s">
        <v>0</v>
      </c>
      <c r="DQ40" s="38" t="str">
        <f t="shared" si="63"/>
        <v/>
      </c>
      <c r="DR40" s="33" t="str" cm="1">
        <f t="array" ref="DR40">IF(DQ40&lt;&gt;"",INDEX(regNatjecatelj_id,DQ40,0),IF(BF40&lt;&gt;"",BF40,""))</f>
        <v/>
      </c>
      <c r="DS40" s="27" t="s">
        <v>0</v>
      </c>
      <c r="DT40" s="38" t="str">
        <f t="shared" si="64"/>
        <v/>
      </c>
      <c r="DU40" s="53" t="str">
        <f t="shared" si="10"/>
        <v/>
      </c>
      <c r="DV40" s="53" t="str">
        <f t="shared" si="65"/>
        <v/>
      </c>
      <c r="DW40" s="53" t="str">
        <f t="shared" si="66"/>
        <v/>
      </c>
      <c r="DX40" s="46" t="str">
        <f t="shared" si="67"/>
        <v/>
      </c>
      <c r="DY40" s="27" t="s">
        <v>0</v>
      </c>
      <c r="DZ40" s="38" t="str">
        <f>IF(AN40="","",MAX(DZ$12:DZ39)+1)</f>
        <v/>
      </c>
      <c r="EA40" s="53" t="str">
        <f t="shared" si="68"/>
        <v/>
      </c>
      <c r="EB40" s="53" t="str">
        <f t="shared" si="69"/>
        <v/>
      </c>
      <c r="EC40" s="53" t="str">
        <f t="shared" si="70"/>
        <v/>
      </c>
      <c r="ED40" s="53" t="str">
        <f t="shared" si="71"/>
        <v/>
      </c>
      <c r="EE40" s="53" t="str">
        <f t="shared" si="11"/>
        <v/>
      </c>
      <c r="EF40" s="53" t="str">
        <f t="shared" si="72"/>
        <v/>
      </c>
      <c r="EG40" s="53" t="str">
        <f t="shared" si="73"/>
        <v/>
      </c>
      <c r="EH40" s="53" t="str">
        <f t="shared" si="12"/>
        <v/>
      </c>
      <c r="EI40" s="53" t="str">
        <f t="shared" si="74"/>
        <v/>
      </c>
      <c r="EJ40" s="33" t="str">
        <f t="shared" si="75"/>
        <v/>
      </c>
      <c r="EK40" s="27" t="s">
        <v>0</v>
      </c>
      <c r="EL40" s="14" t="str">
        <f t="shared" si="76"/>
        <v/>
      </c>
      <c r="EM40" s="27" t="s">
        <v>0</v>
      </c>
      <c r="EN40" s="14" t="str">
        <f t="shared" si="13"/>
        <v/>
      </c>
      <c r="EO40" s="27" t="s">
        <v>0</v>
      </c>
      <c r="EP40" s="115" t="str">
        <f t="shared" si="77"/>
        <v/>
      </c>
      <c r="EQ40" s="27" t="s">
        <v>0</v>
      </c>
    </row>
    <row r="41" spans="1:147" x14ac:dyDescent="0.25">
      <c r="A41" t="s">
        <v>0</v>
      </c>
      <c r="B41" s="32" t="str">
        <f>IF(csv!F31="","",TRIM(csv!T31))</f>
        <v/>
      </c>
      <c r="C41" s="21" t="s">
        <v>0</v>
      </c>
      <c r="D41" s="21" t="str">
        <f>IF(csv!F31="","",TRIM(csv!F31))</f>
        <v/>
      </c>
      <c r="E41" s="21" t="str">
        <f>IF(csv!E31="","",TRIM(csv!E31))</f>
        <v/>
      </c>
      <c r="F41" s="21" t="s">
        <v>0</v>
      </c>
      <c r="G41" s="53" t="str">
        <f>IF(csv!M31="","",TRIM(csv!M31))</f>
        <v/>
      </c>
      <c r="H41" s="53" t="str">
        <f>IF(csv!N31="","",TRIM(csv!N31))</f>
        <v/>
      </c>
      <c r="I41" s="21" t="s">
        <v>0</v>
      </c>
      <c r="J41" s="21" t="str">
        <f>IF(csv!P31="","",TRIM(csv!P31))</f>
        <v/>
      </c>
      <c r="K41" s="21" t="str">
        <f>IF(csv!Q31="","",TRIM(csv!Q31))</f>
        <v/>
      </c>
      <c r="L41" s="21" t="s">
        <v>0</v>
      </c>
      <c r="M41" s="46" t="str">
        <f>IF(csv!R31="","",TRIM(csv!R31))</f>
        <v/>
      </c>
      <c r="N41" s="27" t="s">
        <v>0</v>
      </c>
      <c r="O41" s="172" t="str">
        <f t="shared" si="14"/>
        <v/>
      </c>
      <c r="P41" s="27"/>
      <c r="Q41" s="32" t="str">
        <f t="shared" si="15"/>
        <v/>
      </c>
      <c r="R41" s="53" t="str">
        <f>IF(Q41="","",IF(COUNTIF(Q$12:Q40,Q41)=0,R40+1,R40))</f>
        <v/>
      </c>
      <c r="S41" s="53" t="str">
        <f t="shared" si="16"/>
        <v/>
      </c>
      <c r="T41" s="53" t="str">
        <f t="shared" si="17"/>
        <v/>
      </c>
      <c r="U41" s="46" t="str">
        <f t="shared" si="18"/>
        <v/>
      </c>
      <c r="V41" s="27" t="s">
        <v>0</v>
      </c>
      <c r="W41" s="157" t="str">
        <f t="shared" si="19"/>
        <v/>
      </c>
      <c r="X41" s="207" t="str">
        <f t="shared" si="20"/>
        <v/>
      </c>
      <c r="Y41" s="158" t="str">
        <f t="shared" si="0"/>
        <v/>
      </c>
      <c r="Z41" s="27" t="s">
        <v>0</v>
      </c>
      <c r="AA41" s="32" t="str">
        <f t="shared" si="21"/>
        <v/>
      </c>
      <c r="AB41" s="53" t="str">
        <f t="shared" si="22"/>
        <v/>
      </c>
      <c r="AC41" s="21" t="str">
        <f>IF(OR(AB41="",AB41&lt;&gt;"NEMA"),"",IF(IFERROR(MATCH(AA41,AA$12:AA40,0),0)&lt;&gt;0,"",AA41))</f>
        <v/>
      </c>
      <c r="AD41" s="46" t="str">
        <f>IF(AC41="","",MAX(AD$12:AD40)+1)</f>
        <v/>
      </c>
      <c r="AE41" s="27" t="s">
        <v>0</v>
      </c>
      <c r="AF41" s="84"/>
      <c r="AG41" s="27" t="s">
        <v>0</v>
      </c>
      <c r="AH41" s="14" t="str">
        <f t="shared" si="23"/>
        <v/>
      </c>
      <c r="AI41" s="27" t="s">
        <v>0</v>
      </c>
      <c r="AJ41" s="157" t="str">
        <f t="shared" si="24"/>
        <v/>
      </c>
      <c r="AK41" s="108"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
      </c>
      <c r="CL41" s="210" t="str">
        <f>IF(BN41="","",IF(BT41&lt;&gt;BN41,INDEX(regKlub_id,MATCH(BT41,regKlub_naziv,0)),IF(AND(BO41&lt;&gt;"",BO41&lt;&gt;"NEMA"),BO41,IF(CF41&lt;&gt;"",CF41,IF(CB41&lt;&gt;"",CB41,IFERROR(INDEX(CL$12:CL40,MATCH(BN41,BN$12:BN40,0)),"GREŠKA"))))))</f>
        <v/>
      </c>
      <c r="CM41" s="108" t="str">
        <f>IF(BP41="","",IF(BP41&lt;&gt;"NEMA",BP41,IF(CE41&lt;&gt;"",CE41,IFERROR(INDEX(CM$12:CM40,MATCH(BN41,BN$12:BN40,0)),""))))</f>
        <v/>
      </c>
      <c r="CN41" s="27" t="s">
        <v>0</v>
      </c>
      <c r="CO41" s="38" t="str">
        <f t="shared" si="51"/>
        <v/>
      </c>
      <c r="CP41" s="53" t="str">
        <f t="shared" si="52"/>
        <v/>
      </c>
      <c r="CQ41" s="164" t="str">
        <f t="shared" si="53"/>
        <v/>
      </c>
      <c r="CR41" s="165" t="str">
        <f t="shared" si="4"/>
        <v/>
      </c>
      <c r="CS41" s="108" t="str">
        <f t="shared" si="5"/>
        <v/>
      </c>
      <c r="CT41" s="27" t="s">
        <v>0</v>
      </c>
      <c r="CU41" s="224" t="str">
        <f t="shared" si="54"/>
        <v xml:space="preserve">
</v>
      </c>
      <c r="CV41" s="27" t="s">
        <v>0</v>
      </c>
      <c r="CW41" s="184" t="str">
        <f t="shared" si="6"/>
        <v/>
      </c>
      <c r="CX41" t="s">
        <v>0</v>
      </c>
      <c r="CY41" s="86" t="str">
        <f t="shared" si="7"/>
        <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15" t="str">
        <f t="shared" si="77"/>
        <v/>
      </c>
      <c r="EQ41" s="27" t="s">
        <v>0</v>
      </c>
    </row>
    <row r="42" spans="1:147" x14ac:dyDescent="0.25">
      <c r="A42" t="s">
        <v>0</v>
      </c>
      <c r="B42" s="32" t="str">
        <f>IF(csv!F32="","",TRIM(csv!T32))</f>
        <v/>
      </c>
      <c r="C42" s="21" t="s">
        <v>0</v>
      </c>
      <c r="D42" s="21" t="str">
        <f>IF(csv!F32="","",TRIM(csv!F32))</f>
        <v/>
      </c>
      <c r="E42" s="21" t="str">
        <f>IF(csv!E32="","",TRIM(csv!E32))</f>
        <v/>
      </c>
      <c r="F42" s="21" t="s">
        <v>0</v>
      </c>
      <c r="G42" s="53" t="str">
        <f>IF(csv!M32="","",TRIM(csv!M32))</f>
        <v/>
      </c>
      <c r="H42" s="53" t="str">
        <f>IF(csv!N32="","",TRIM(csv!N32))</f>
        <v/>
      </c>
      <c r="I42" s="21" t="s">
        <v>0</v>
      </c>
      <c r="J42" s="21" t="str">
        <f>IF(csv!P32="","",TRIM(csv!P32))</f>
        <v/>
      </c>
      <c r="K42" s="21" t="str">
        <f>IF(csv!Q32="","",TRIM(csv!Q32))</f>
        <v/>
      </c>
      <c r="L42" s="21" t="s">
        <v>0</v>
      </c>
      <c r="M42" s="46" t="str">
        <f>IF(csv!R32="","",TRIM(csv!R32))</f>
        <v/>
      </c>
      <c r="N42" s="27" t="s">
        <v>0</v>
      </c>
      <c r="O42" s="172" t="str">
        <f t="shared" si="14"/>
        <v/>
      </c>
      <c r="P42" s="27"/>
      <c r="Q42" s="32" t="str">
        <f t="shared" si="15"/>
        <v/>
      </c>
      <c r="R42" s="53" t="str">
        <f>IF(Q42="","",IF(COUNTIF(Q$12:Q41,Q42)=0,R41+1,R41))</f>
        <v/>
      </c>
      <c r="S42" s="53" t="str">
        <f t="shared" si="16"/>
        <v/>
      </c>
      <c r="T42" s="53" t="str">
        <f t="shared" si="17"/>
        <v/>
      </c>
      <c r="U42" s="46" t="str">
        <f t="shared" si="18"/>
        <v/>
      </c>
      <c r="V42" s="27" t="s">
        <v>0</v>
      </c>
      <c r="W42" s="157" t="str">
        <f t="shared" si="19"/>
        <v/>
      </c>
      <c r="X42" s="207" t="str">
        <f t="shared" si="20"/>
        <v/>
      </c>
      <c r="Y42" s="158" t="str">
        <f t="shared" si="0"/>
        <v/>
      </c>
      <c r="Z42" s="27" t="s">
        <v>0</v>
      </c>
      <c r="AA42" s="32" t="str">
        <f t="shared" si="21"/>
        <v/>
      </c>
      <c r="AB42" s="53" t="str">
        <f t="shared" si="22"/>
        <v/>
      </c>
      <c r="AC42" s="21" t="str">
        <f>IF(OR(AB42="",AB42&lt;&gt;"NEMA"),"",IF(IFERROR(MATCH(AA42,AA$12:AA41,0),0)&lt;&gt;0,"",AA42))</f>
        <v/>
      </c>
      <c r="AD42" s="46" t="str">
        <f>IF(AC42="","",MAX(AD$12:AD41)+1)</f>
        <v/>
      </c>
      <c r="AE42" s="27" t="s">
        <v>0</v>
      </c>
      <c r="AF42" s="84"/>
      <c r="AG42" s="27" t="s">
        <v>0</v>
      </c>
      <c r="AH42" s="14" t="str">
        <f t="shared" si="23"/>
        <v/>
      </c>
      <c r="AI42" s="27" t="s">
        <v>0</v>
      </c>
      <c r="AJ42" s="157" t="str">
        <f t="shared" si="24"/>
        <v/>
      </c>
      <c r="AK42" s="108" t="str">
        <f t="shared" si="25"/>
        <v/>
      </c>
      <c r="AL42" s="27"/>
      <c r="AM42" s="32" t="str">
        <f t="shared" si="26"/>
        <v/>
      </c>
      <c r="AN42" s="21" t="str">
        <f t="shared" si="27"/>
        <v/>
      </c>
      <c r="AO42" s="53" t="str">
        <f t="shared" si="28"/>
        <v/>
      </c>
      <c r="AP42" s="53" t="str">
        <f t="shared" si="29"/>
        <v/>
      </c>
      <c r="AQ42" s="21" t="str">
        <f t="shared" si="30"/>
        <v/>
      </c>
      <c r="AR42" s="46" t="str">
        <f t="shared" si="31"/>
        <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
      </c>
      <c r="BI42" s="21" t="str">
        <f t="shared" si="37"/>
        <v/>
      </c>
      <c r="BJ42" s="53" t="str">
        <f t="shared" si="38"/>
        <v/>
      </c>
      <c r="BK42" s="33" t="str">
        <f t="shared" si="39"/>
        <v/>
      </c>
      <c r="BL42" s="27" t="s">
        <v>0</v>
      </c>
      <c r="BM42" s="32" t="str">
        <f t="shared" si="40"/>
        <v/>
      </c>
      <c r="BN42" s="21" t="str">
        <f t="shared" si="41"/>
        <v/>
      </c>
      <c r="BO42" s="53" t="str">
        <f t="shared" si="42"/>
        <v/>
      </c>
      <c r="BP42" s="53" t="str">
        <f t="shared" si="2"/>
        <v/>
      </c>
      <c r="BQ42" s="21" t="str">
        <f t="shared" si="3"/>
        <v/>
      </c>
      <c r="BR42" s="21" t="str" cm="1">
        <f t="array" ref="BR42">IFERROR(""&amp;INDEX(regNatjecatelj_klub,DI42),"")</f>
        <v/>
      </c>
      <c r="BS42" s="66" t="str">
        <f t="shared" si="43"/>
        <v/>
      </c>
      <c r="BT42" s="46" t="str">
        <f t="shared" si="44"/>
        <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
      </c>
      <c r="CL42" s="210" t="str">
        <f>IF(BN42="","",IF(BT42&lt;&gt;BN42,INDEX(regKlub_id,MATCH(BT42,regKlub_naziv,0)),IF(AND(BO42&lt;&gt;"",BO42&lt;&gt;"NEMA"),BO42,IF(CF42&lt;&gt;"",CF42,IF(CB42&lt;&gt;"",CB42,IFERROR(INDEX(CL$12:CL41,MATCH(BN42,BN$12:BN41,0)),"GREŠKA"))))))</f>
        <v/>
      </c>
      <c r="CM42" s="108" t="str">
        <f>IF(BP42="","",IF(BP42&lt;&gt;"NEMA",BP42,IF(CE42&lt;&gt;"",CE42,IFERROR(INDEX(CM$12:CM41,MATCH(BN42,BN$12:BN41,0)),""))))</f>
        <v/>
      </c>
      <c r="CN42" s="27" t="s">
        <v>0</v>
      </c>
      <c r="CO42" s="38" t="str">
        <f t="shared" si="51"/>
        <v/>
      </c>
      <c r="CP42" s="53" t="str">
        <f t="shared" si="52"/>
        <v/>
      </c>
      <c r="CQ42" s="164" t="str">
        <f t="shared" si="53"/>
        <v/>
      </c>
      <c r="CR42" s="165" t="str">
        <f t="shared" si="4"/>
        <v/>
      </c>
      <c r="CS42" s="108" t="str">
        <f t="shared" si="5"/>
        <v/>
      </c>
      <c r="CT42" s="27" t="s">
        <v>0</v>
      </c>
      <c r="CU42" s="224" t="str">
        <f t="shared" si="54"/>
        <v xml:space="preserve">
</v>
      </c>
      <c r="CV42" s="27" t="s">
        <v>0</v>
      </c>
      <c r="CW42" s="184" t="str">
        <f t="shared" si="6"/>
        <v/>
      </c>
      <c r="CX42" t="s">
        <v>0</v>
      </c>
      <c r="CY42" s="86" t="str">
        <f t="shared" si="7"/>
        <v/>
      </c>
      <c r="CZ42" t="s">
        <v>0</v>
      </c>
      <c r="DA42" s="32" t="str">
        <f t="shared" si="8"/>
        <v/>
      </c>
      <c r="DB42" s="46" t="str">
        <f t="shared" si="9"/>
        <v/>
      </c>
      <c r="DC42" t="s">
        <v>0</v>
      </c>
      <c r="DD42" s="14" t="str">
        <f t="shared" si="55"/>
        <v/>
      </c>
      <c r="DE42" s="27" t="s">
        <v>0</v>
      </c>
      <c r="DF42" s="14" t="str">
        <f t="shared" si="56"/>
        <v/>
      </c>
      <c r="DG42" s="27" t="s">
        <v>0</v>
      </c>
      <c r="DH42" s="32" t="str">
        <f t="shared" si="57"/>
        <v/>
      </c>
      <c r="DI42" s="33" t="str">
        <f t="shared" si="58"/>
        <v/>
      </c>
      <c r="DJ42" s="27" t="s">
        <v>0</v>
      </c>
      <c r="DK42" s="32" t="str">
        <f t="shared" si="59"/>
        <v/>
      </c>
      <c r="DL42" s="33" t="str">
        <f t="shared" si="60"/>
        <v/>
      </c>
      <c r="DM42" s="27" t="s">
        <v>0</v>
      </c>
      <c r="DN42" s="32" t="str">
        <f t="shared" si="61"/>
        <v/>
      </c>
      <c r="DO42" s="33" t="str">
        <f t="shared" si="62"/>
        <v/>
      </c>
      <c r="DP42" s="27" t="s">
        <v>0</v>
      </c>
      <c r="DQ42" s="38" t="str">
        <f t="shared" si="63"/>
        <v/>
      </c>
      <c r="DR42" s="33" t="str" cm="1">
        <f t="array" ref="DR42">IF(DQ42&lt;&gt;"",INDEX(regNatjecatelj_id,DQ42,0),IF(BF42&lt;&gt;"",BF42,""))</f>
        <v/>
      </c>
      <c r="DS42" s="27" t="s">
        <v>0</v>
      </c>
      <c r="DT42" s="38" t="str">
        <f t="shared" si="64"/>
        <v/>
      </c>
      <c r="DU42" s="53" t="str">
        <f t="shared" si="10"/>
        <v/>
      </c>
      <c r="DV42" s="53" t="str">
        <f t="shared" si="65"/>
        <v/>
      </c>
      <c r="DW42" s="53" t="str">
        <f t="shared" si="66"/>
        <v/>
      </c>
      <c r="DX42" s="46" t="str">
        <f t="shared" si="67"/>
        <v/>
      </c>
      <c r="DY42" s="27" t="s">
        <v>0</v>
      </c>
      <c r="DZ42" s="38" t="str">
        <f>IF(AN42="","",MAX(DZ$12:DZ41)+1)</f>
        <v/>
      </c>
      <c r="EA42" s="53" t="str">
        <f t="shared" si="68"/>
        <v/>
      </c>
      <c r="EB42" s="53" t="str">
        <f t="shared" si="69"/>
        <v/>
      </c>
      <c r="EC42" s="53" t="str">
        <f t="shared" si="70"/>
        <v/>
      </c>
      <c r="ED42" s="53" t="str">
        <f t="shared" si="71"/>
        <v/>
      </c>
      <c r="EE42" s="53" t="str">
        <f t="shared" si="11"/>
        <v/>
      </c>
      <c r="EF42" s="53" t="str">
        <f t="shared" si="72"/>
        <v/>
      </c>
      <c r="EG42" s="53" t="str">
        <f t="shared" si="73"/>
        <v/>
      </c>
      <c r="EH42" s="53" t="str">
        <f t="shared" si="12"/>
        <v/>
      </c>
      <c r="EI42" s="53" t="str">
        <f t="shared" si="74"/>
        <v/>
      </c>
      <c r="EJ42" s="33" t="str">
        <f t="shared" si="75"/>
        <v/>
      </c>
      <c r="EK42" s="27" t="s">
        <v>0</v>
      </c>
      <c r="EL42" s="14" t="str">
        <f t="shared" si="76"/>
        <v/>
      </c>
      <c r="EM42" s="27" t="s">
        <v>0</v>
      </c>
      <c r="EN42" s="14" t="str">
        <f t="shared" si="13"/>
        <v/>
      </c>
      <c r="EO42" s="27" t="s">
        <v>0</v>
      </c>
      <c r="EP42" s="115" t="str">
        <f t="shared" si="77"/>
        <v/>
      </c>
      <c r="EQ42" s="27" t="s">
        <v>0</v>
      </c>
    </row>
    <row r="43" spans="1:147" x14ac:dyDescent="0.25">
      <c r="A43" t="s">
        <v>0</v>
      </c>
      <c r="B43" s="32" t="str">
        <f>IF(csv!F33="","",TRIM(csv!T33))</f>
        <v/>
      </c>
      <c r="C43" s="21" t="s">
        <v>0</v>
      </c>
      <c r="D43" s="21" t="str">
        <f>IF(csv!F33="","",TRIM(csv!F33))</f>
        <v/>
      </c>
      <c r="E43" s="21" t="str">
        <f>IF(csv!E33="","",TRIM(csv!E33))</f>
        <v/>
      </c>
      <c r="F43" s="21" t="s">
        <v>0</v>
      </c>
      <c r="G43" s="53" t="str">
        <f>IF(csv!M33="","",TRIM(csv!M33))</f>
        <v/>
      </c>
      <c r="H43" s="53" t="str">
        <f>IF(csv!N33="","",TRIM(csv!N33))</f>
        <v/>
      </c>
      <c r="I43" s="21" t="s">
        <v>0</v>
      </c>
      <c r="J43" s="21" t="str">
        <f>IF(csv!P33="","",TRIM(csv!P33))</f>
        <v/>
      </c>
      <c r="K43" s="21" t="str">
        <f>IF(csv!Q33="","",TRIM(csv!Q33))</f>
        <v/>
      </c>
      <c r="L43" s="21" t="s">
        <v>0</v>
      </c>
      <c r="M43" s="46" t="str">
        <f>IF(csv!R33="","",TRIM(csv!R33))</f>
        <v/>
      </c>
      <c r="N43" s="27" t="s">
        <v>0</v>
      </c>
      <c r="O43" s="172" t="str">
        <f t="shared" si="14"/>
        <v/>
      </c>
      <c r="P43" s="27"/>
      <c r="Q43" s="32" t="str">
        <f t="shared" si="15"/>
        <v/>
      </c>
      <c r="R43" s="53" t="str">
        <f>IF(Q43="","",IF(COUNTIF(Q$12:Q42,Q43)=0,R42+1,R42))</f>
        <v/>
      </c>
      <c r="S43" s="53" t="str">
        <f t="shared" si="16"/>
        <v/>
      </c>
      <c r="T43" s="53" t="str">
        <f t="shared" si="17"/>
        <v/>
      </c>
      <c r="U43" s="46" t="str">
        <f t="shared" si="18"/>
        <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
      </c>
      <c r="C44" s="21" t="s">
        <v>0</v>
      </c>
      <c r="D44" s="21" t="str">
        <f>IF(csv!F34="","",TRIM(csv!F34))</f>
        <v/>
      </c>
      <c r="E44" s="21" t="str">
        <f>IF(csv!E34="","",TRIM(csv!E34))</f>
        <v/>
      </c>
      <c r="F44" s="21" t="s">
        <v>0</v>
      </c>
      <c r="G44" s="53" t="str">
        <f>IF(csv!M34="","",TRIM(csv!M34))</f>
        <v/>
      </c>
      <c r="H44" s="53" t="str">
        <f>IF(csv!N34="","",TRIM(csv!N34))</f>
        <v/>
      </c>
      <c r="I44" s="21" t="s">
        <v>0</v>
      </c>
      <c r="J44" s="21" t="str">
        <f>IF(csv!P34="","",TRIM(csv!P34))</f>
        <v/>
      </c>
      <c r="K44" s="21" t="str">
        <f>IF(csv!Q34="","",TRIM(csv!Q34))</f>
        <v/>
      </c>
      <c r="L44" s="21" t="s">
        <v>0</v>
      </c>
      <c r="M44" s="46" t="str">
        <f>IF(csv!R34="","",TRIM(csv!R34))</f>
        <v/>
      </c>
      <c r="N44" s="27" t="s">
        <v>0</v>
      </c>
      <c r="O44" s="172" t="str">
        <f t="shared" si="14"/>
        <v/>
      </c>
      <c r="P44" s="27"/>
      <c r="Q44" s="32" t="str">
        <f t="shared" si="15"/>
        <v/>
      </c>
      <c r="R44" s="53" t="str">
        <f>IF(Q44="","",IF(COUNTIF(Q$12:Q43,Q44)=0,R43+1,R43))</f>
        <v/>
      </c>
      <c r="S44" s="53" t="str">
        <f t="shared" si="16"/>
        <v/>
      </c>
      <c r="T44" s="53" t="str">
        <f t="shared" si="17"/>
        <v/>
      </c>
      <c r="U44" s="46" t="str">
        <f t="shared" si="18"/>
        <v/>
      </c>
      <c r="V44" s="27" t="s">
        <v>0</v>
      </c>
      <c r="W44" s="157" t="str">
        <f t="shared" si="19"/>
        <v/>
      </c>
      <c r="X44" s="207" t="str">
        <f t="shared" si="20"/>
        <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
      </c>
      <c r="CQ44" s="164" t="str">
        <f t="shared" si="53"/>
        <v/>
      </c>
      <c r="CR44" s="165" t="str">
        <f t="shared" si="4"/>
        <v/>
      </c>
      <c r="CS44" s="108" t="str">
        <f t="shared" si="5"/>
        <v/>
      </c>
      <c r="CT44" s="27" t="s">
        <v>0</v>
      </c>
      <c r="CU44" s="224" t="str">
        <f t="shared" si="54"/>
        <v xml:space="preserve">
</v>
      </c>
      <c r="CV44" s="27" t="s">
        <v>0</v>
      </c>
      <c r="CW44" s="184" t="str">
        <f t="shared" si="6"/>
        <v/>
      </c>
      <c r="CX44" t="s">
        <v>0</v>
      </c>
      <c r="CY44" s="86" t="str">
        <f t="shared" si="7"/>
        <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15" t="str">
        <f t="shared" si="77"/>
        <v/>
      </c>
      <c r="EQ44" s="27" t="s">
        <v>0</v>
      </c>
    </row>
    <row r="45" spans="1:147" x14ac:dyDescent="0.25">
      <c r="A45" t="s">
        <v>0</v>
      </c>
      <c r="B45" s="32" t="str">
        <f>IF(csv!F35="","",TRIM(csv!T35))</f>
        <v/>
      </c>
      <c r="C45" s="21" t="s">
        <v>0</v>
      </c>
      <c r="D45" s="21" t="str">
        <f>IF(csv!F35="","",TRIM(csv!F35))</f>
        <v/>
      </c>
      <c r="E45" s="21" t="str">
        <f>IF(csv!E35="","",TRIM(csv!E35))</f>
        <v/>
      </c>
      <c r="F45" s="21" t="s">
        <v>0</v>
      </c>
      <c r="G45" s="53" t="str">
        <f>IF(csv!M35="","",TRIM(csv!M35))</f>
        <v/>
      </c>
      <c r="H45" s="53" t="str">
        <f>IF(csv!N35="","",TRIM(csv!N35))</f>
        <v/>
      </c>
      <c r="I45" s="21" t="s">
        <v>0</v>
      </c>
      <c r="J45" s="21" t="str">
        <f>IF(csv!P35="","",TRIM(csv!P35))</f>
        <v/>
      </c>
      <c r="K45" s="21" t="str">
        <f>IF(csv!Q35="","",TRIM(csv!Q35))</f>
        <v/>
      </c>
      <c r="L45" s="21" t="s">
        <v>0</v>
      </c>
      <c r="M45" s="46" t="str">
        <f>IF(csv!R35="","",TRIM(csv!R35))</f>
        <v/>
      </c>
      <c r="N45" s="27" t="s">
        <v>0</v>
      </c>
      <c r="O45" s="172" t="str">
        <f t="shared" si="14"/>
        <v/>
      </c>
      <c r="P45" s="27"/>
      <c r="Q45" s="32" t="str">
        <f t="shared" si="15"/>
        <v/>
      </c>
      <c r="R45" s="53" t="str">
        <f>IF(Q45="","",IF(COUNTIF(Q$12:Q44,Q45)=0,R44+1,R44))</f>
        <v/>
      </c>
      <c r="S45" s="53" t="str">
        <f t="shared" si="16"/>
        <v/>
      </c>
      <c r="T45" s="53" t="str">
        <f t="shared" si="17"/>
        <v/>
      </c>
      <c r="U45" s="46" t="str">
        <f t="shared" si="18"/>
        <v/>
      </c>
      <c r="V45" s="27" t="s">
        <v>0</v>
      </c>
      <c r="W45" s="157" t="str">
        <f t="shared" si="19"/>
        <v/>
      </c>
      <c r="X45" s="207" t="str">
        <f t="shared" si="20"/>
        <v/>
      </c>
      <c r="Y45" s="158" t="str">
        <f t="shared" si="0"/>
        <v/>
      </c>
      <c r="Z45" s="27" t="s">
        <v>0</v>
      </c>
      <c r="AA45" s="32" t="str">
        <f t="shared" si="21"/>
        <v/>
      </c>
      <c r="AB45" s="53" t="str">
        <f t="shared" si="22"/>
        <v/>
      </c>
      <c r="AC45" s="21" t="str">
        <f>IF(OR(AB45="",AB45&lt;&gt;"NEMA"),"",IF(IFERROR(MATCH(AA45,AA$12:AA44,0),0)&lt;&gt;0,"",AA45))</f>
        <v/>
      </c>
      <c r="AD45" s="46" t="str">
        <f>IF(AC45="","",MAX(AD$12:AD44)+1)</f>
        <v/>
      </c>
      <c r="AE45" s="27" t="s">
        <v>0</v>
      </c>
      <c r="AF45" s="84"/>
      <c r="AG45" s="27" t="s">
        <v>0</v>
      </c>
      <c r="AH45" s="14" t="str">
        <f t="shared" si="23"/>
        <v/>
      </c>
      <c r="AI45" s="27" t="s">
        <v>0</v>
      </c>
      <c r="AJ45" s="157" t="str">
        <f t="shared" si="24"/>
        <v/>
      </c>
      <c r="AK45" s="108" t="str">
        <f t="shared" si="25"/>
        <v/>
      </c>
      <c r="AL45" s="27"/>
      <c r="AM45" s="32" t="str">
        <f t="shared" si="26"/>
        <v/>
      </c>
      <c r="AN45" s="21" t="str">
        <f t="shared" si="27"/>
        <v/>
      </c>
      <c r="AO45" s="53" t="str">
        <f t="shared" si="28"/>
        <v/>
      </c>
      <c r="AP45" s="53" t="str">
        <f t="shared" si="29"/>
        <v/>
      </c>
      <c r="AQ45" s="21" t="str">
        <f t="shared" si="30"/>
        <v/>
      </c>
      <c r="AR45" s="46" t="str">
        <f t="shared" si="31"/>
        <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
      </c>
      <c r="BI45" s="21" t="str">
        <f t="shared" si="37"/>
        <v/>
      </c>
      <c r="BJ45" s="53" t="str">
        <f t="shared" si="38"/>
        <v/>
      </c>
      <c r="BK45" s="33" t="str">
        <f t="shared" si="39"/>
        <v/>
      </c>
      <c r="BL45" s="27" t="s">
        <v>0</v>
      </c>
      <c r="BM45" s="32" t="str">
        <f t="shared" si="40"/>
        <v/>
      </c>
      <c r="BN45" s="21" t="str">
        <f t="shared" si="41"/>
        <v/>
      </c>
      <c r="BO45" s="53" t="str">
        <f t="shared" si="42"/>
        <v/>
      </c>
      <c r="BP45" s="53" t="str">
        <f t="shared" si="2"/>
        <v/>
      </c>
      <c r="BQ45" s="21" t="str">
        <f t="shared" si="3"/>
        <v/>
      </c>
      <c r="BR45" s="21" t="str" cm="1">
        <f t="array" ref="BR45">IFERROR(""&amp;INDEX(regNatjecatelj_klub,DI45),"")</f>
        <v/>
      </c>
      <c r="BS45" s="66" t="str">
        <f t="shared" si="43"/>
        <v/>
      </c>
      <c r="BT45" s="46" t="str">
        <f t="shared" si="44"/>
        <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
      </c>
      <c r="CL45" s="210" t="str">
        <f>IF(BN45="","",IF(BT45&lt;&gt;BN45,INDEX(regKlub_id,MATCH(BT45,regKlub_naziv,0)),IF(AND(BO45&lt;&gt;"",BO45&lt;&gt;"NEMA"),BO45,IF(CF45&lt;&gt;"",CF45,IF(CB45&lt;&gt;"",CB45,IFERROR(INDEX(CL$12:CL44,MATCH(BN45,BN$12:BN44,0)),"GREŠKA"))))))</f>
        <v/>
      </c>
      <c r="CM45" s="108" t="str">
        <f>IF(BP45="","",IF(BP45&lt;&gt;"NEMA",BP45,IF(CE45&lt;&gt;"",CE45,IFERROR(INDEX(CM$12:CM44,MATCH(BN45,BN$12:BN44,0)),""))))</f>
        <v/>
      </c>
      <c r="CN45" s="27" t="s">
        <v>0</v>
      </c>
      <c r="CO45" s="38" t="str">
        <f t="shared" si="51"/>
        <v/>
      </c>
      <c r="CP45" s="53" t="str">
        <f t="shared" si="52"/>
        <v/>
      </c>
      <c r="CQ45" s="164" t="str">
        <f t="shared" si="53"/>
        <v/>
      </c>
      <c r="CR45" s="165" t="str">
        <f t="shared" si="4"/>
        <v/>
      </c>
      <c r="CS45" s="108" t="str">
        <f t="shared" si="5"/>
        <v/>
      </c>
      <c r="CT45" s="27" t="s">
        <v>0</v>
      </c>
      <c r="CU45" s="224" t="str">
        <f t="shared" si="54"/>
        <v xml:space="preserve">
</v>
      </c>
      <c r="CV45" s="27" t="s">
        <v>0</v>
      </c>
      <c r="CW45" s="184" t="str">
        <f t="shared" si="6"/>
        <v/>
      </c>
      <c r="CX45" t="s">
        <v>0</v>
      </c>
      <c r="CY45" s="86" t="str">
        <f t="shared" si="7"/>
        <v/>
      </c>
      <c r="CZ45" t="s">
        <v>0</v>
      </c>
      <c r="DA45" s="32" t="str">
        <f t="shared" si="8"/>
        <v/>
      </c>
      <c r="DB45" s="46" t="str">
        <f t="shared" si="9"/>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10"/>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1"/>
        <v/>
      </c>
      <c r="EF45" s="53" t="str">
        <f t="shared" si="72"/>
        <v/>
      </c>
      <c r="EG45" s="53" t="str">
        <f t="shared" si="73"/>
        <v/>
      </c>
      <c r="EH45" s="53" t="str">
        <f t="shared" si="12"/>
        <v/>
      </c>
      <c r="EI45" s="53" t="str">
        <f t="shared" si="74"/>
        <v/>
      </c>
      <c r="EJ45" s="33" t="str">
        <f t="shared" si="75"/>
        <v/>
      </c>
      <c r="EK45" s="27" t="s">
        <v>0</v>
      </c>
      <c r="EL45" s="14" t="str">
        <f t="shared" si="76"/>
        <v/>
      </c>
      <c r="EM45" s="27" t="s">
        <v>0</v>
      </c>
      <c r="EN45" s="14" t="str">
        <f t="shared" si="13"/>
        <v/>
      </c>
      <c r="EO45" s="27" t="s">
        <v>0</v>
      </c>
      <c r="EP45" s="115" t="str">
        <f t="shared" si="77"/>
        <v/>
      </c>
      <c r="EQ45" s="27" t="s">
        <v>0</v>
      </c>
    </row>
    <row r="46" spans="1:147" x14ac:dyDescent="0.25">
      <c r="A46" t="s">
        <v>0</v>
      </c>
      <c r="B46" s="32" t="str">
        <f>IF(csv!F36="","",TRIM(csv!T36))</f>
        <v/>
      </c>
      <c r="C46" s="21" t="s">
        <v>0</v>
      </c>
      <c r="D46" s="21" t="str">
        <f>IF(csv!F36="","",TRIM(csv!F36))</f>
        <v/>
      </c>
      <c r="E46" s="21" t="str">
        <f>IF(csv!E36="","",TRIM(csv!E36))</f>
        <v/>
      </c>
      <c r="F46" s="21" t="s">
        <v>0</v>
      </c>
      <c r="G46" s="53" t="str">
        <f>IF(csv!M36="","",TRIM(csv!M36))</f>
        <v/>
      </c>
      <c r="H46" s="53" t="str">
        <f>IF(csv!N36="","",TRIM(csv!N36))</f>
        <v/>
      </c>
      <c r="I46" s="21" t="s">
        <v>0</v>
      </c>
      <c r="J46" s="21" t="str">
        <f>IF(csv!P36="","",TRIM(csv!P36))</f>
        <v/>
      </c>
      <c r="K46" s="21" t="str">
        <f>IF(csv!Q36="","",TRIM(csv!Q36))</f>
        <v/>
      </c>
      <c r="L46" s="21" t="s">
        <v>0</v>
      </c>
      <c r="M46" s="46" t="str">
        <f>IF(csv!R36="","",TRIM(csv!R36))</f>
        <v/>
      </c>
      <c r="N46" s="27" t="s">
        <v>0</v>
      </c>
      <c r="O46" s="172" t="str">
        <f t="shared" si="14"/>
        <v/>
      </c>
      <c r="P46" s="27"/>
      <c r="Q46" s="32" t="str">
        <f t="shared" si="15"/>
        <v/>
      </c>
      <c r="R46" s="53" t="str">
        <f>IF(Q46="","",IF(COUNTIF(Q$12:Q45,Q46)=0,R45+1,R45))</f>
        <v/>
      </c>
      <c r="S46" s="53" t="str">
        <f t="shared" si="16"/>
        <v/>
      </c>
      <c r="T46" s="53" t="str">
        <f t="shared" si="17"/>
        <v/>
      </c>
      <c r="U46" s="46" t="str">
        <f t="shared" si="18"/>
        <v/>
      </c>
      <c r="V46" s="27" t="s">
        <v>0</v>
      </c>
      <c r="W46" s="157" t="str">
        <f t="shared" si="19"/>
        <v/>
      </c>
      <c r="X46" s="207" t="str">
        <f t="shared" si="20"/>
        <v/>
      </c>
      <c r="Y46" s="158" t="str">
        <f t="shared" si="0"/>
        <v/>
      </c>
      <c r="Z46" s="27" t="s">
        <v>0</v>
      </c>
      <c r="AA46" s="32" t="str">
        <f t="shared" si="21"/>
        <v/>
      </c>
      <c r="AB46" s="53" t="str">
        <f t="shared" si="22"/>
        <v/>
      </c>
      <c r="AC46" s="21" t="str">
        <f>IF(OR(AB46="",AB46&lt;&gt;"NEMA"),"",IF(IFERROR(MATCH(AA46,AA$12:AA45,0),0)&lt;&gt;0,"",AA46))</f>
        <v/>
      </c>
      <c r="AD46" s="46" t="str">
        <f>IF(AC46="","",MAX(AD$12:AD45)+1)</f>
        <v/>
      </c>
      <c r="AE46" s="27" t="s">
        <v>0</v>
      </c>
      <c r="AF46" s="84"/>
      <c r="AG46" s="27" t="s">
        <v>0</v>
      </c>
      <c r="AH46" s="14" t="str">
        <f t="shared" si="23"/>
        <v/>
      </c>
      <c r="AI46" s="27" t="s">
        <v>0</v>
      </c>
      <c r="AJ46" s="157" t="str">
        <f t="shared" si="24"/>
        <v/>
      </c>
      <c r="AK46" s="108" t="str">
        <f t="shared" si="25"/>
        <v/>
      </c>
      <c r="AL46" s="27"/>
      <c r="AM46" s="32" t="str">
        <f t="shared" si="26"/>
        <v/>
      </c>
      <c r="AN46" s="21" t="str">
        <f t="shared" si="27"/>
        <v/>
      </c>
      <c r="AO46" s="53" t="str">
        <f t="shared" si="28"/>
        <v/>
      </c>
      <c r="AP46" s="53" t="str">
        <f t="shared" si="29"/>
        <v/>
      </c>
      <c r="AQ46" s="21" t="str">
        <f t="shared" si="30"/>
        <v/>
      </c>
      <c r="AR46" s="46" t="str">
        <f t="shared" si="31"/>
        <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
      </c>
      <c r="BI46" s="21" t="str">
        <f t="shared" si="37"/>
        <v/>
      </c>
      <c r="BJ46" s="53" t="str">
        <f t="shared" si="38"/>
        <v/>
      </c>
      <c r="BK46" s="33" t="str">
        <f t="shared" si="39"/>
        <v/>
      </c>
      <c r="BL46" s="27" t="s">
        <v>0</v>
      </c>
      <c r="BM46" s="32" t="str">
        <f t="shared" si="40"/>
        <v/>
      </c>
      <c r="BN46" s="21" t="str">
        <f t="shared" si="41"/>
        <v/>
      </c>
      <c r="BO46" s="53" t="str">
        <f t="shared" si="42"/>
        <v/>
      </c>
      <c r="BP46" s="53" t="str">
        <f t="shared" si="2"/>
        <v/>
      </c>
      <c r="BQ46" s="21" t="str">
        <f t="shared" si="3"/>
        <v/>
      </c>
      <c r="BR46" s="21" t="str" cm="1">
        <f t="array" ref="BR46">IFERROR(""&amp;INDEX(regNatjecatelj_klub,DI46),"")</f>
        <v/>
      </c>
      <c r="BS46" s="66" t="str">
        <f t="shared" si="43"/>
        <v/>
      </c>
      <c r="BT46" s="46" t="str">
        <f t="shared" si="44"/>
        <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
      </c>
      <c r="CL46" s="210" t="str">
        <f>IF(BN46="","",IF(BT46&lt;&gt;BN46,INDEX(regKlub_id,MATCH(BT46,regKlub_naziv,0)),IF(AND(BO46&lt;&gt;"",BO46&lt;&gt;"NEMA"),BO46,IF(CF46&lt;&gt;"",CF46,IF(CB46&lt;&gt;"",CB46,IFERROR(INDEX(CL$12:CL45,MATCH(BN46,BN$12:BN45,0)),"GREŠKA"))))))</f>
        <v/>
      </c>
      <c r="CM46" s="108" t="str">
        <f>IF(BP46="","",IF(BP46&lt;&gt;"NEMA",BP46,IF(CE46&lt;&gt;"",CE46,IFERROR(INDEX(CM$12:CM45,MATCH(BN46,BN$12:BN45,0)),""))))</f>
        <v/>
      </c>
      <c r="CN46" s="27" t="s">
        <v>0</v>
      </c>
      <c r="CO46" s="38" t="str">
        <f t="shared" si="51"/>
        <v/>
      </c>
      <c r="CP46" s="53" t="str">
        <f t="shared" si="52"/>
        <v/>
      </c>
      <c r="CQ46" s="164" t="str">
        <f t="shared" si="53"/>
        <v/>
      </c>
      <c r="CR46" s="165" t="str">
        <f t="shared" si="4"/>
        <v/>
      </c>
      <c r="CS46" s="108" t="str">
        <f t="shared" si="5"/>
        <v/>
      </c>
      <c r="CT46" s="27" t="s">
        <v>0</v>
      </c>
      <c r="CU46" s="224" t="str">
        <f t="shared" si="54"/>
        <v xml:space="preserve">
</v>
      </c>
      <c r="CV46" s="27" t="s">
        <v>0</v>
      </c>
      <c r="CW46" s="184" t="str">
        <f t="shared" si="6"/>
        <v/>
      </c>
      <c r="CX46" t="s">
        <v>0</v>
      </c>
      <c r="CY46" s="86" t="str">
        <f t="shared" si="7"/>
        <v/>
      </c>
      <c r="CZ46" t="s">
        <v>0</v>
      </c>
      <c r="DA46" s="32" t="str">
        <f t="shared" si="8"/>
        <v/>
      </c>
      <c r="DB46" s="46" t="str">
        <f t="shared" si="9"/>
        <v/>
      </c>
      <c r="DC46" t="s">
        <v>0</v>
      </c>
      <c r="DD46" s="14" t="str">
        <f t="shared" si="55"/>
        <v/>
      </c>
      <c r="DE46" s="27" t="s">
        <v>0</v>
      </c>
      <c r="DF46" s="14" t="str">
        <f t="shared" si="56"/>
        <v/>
      </c>
      <c r="DG46" s="27" t="s">
        <v>0</v>
      </c>
      <c r="DH46" s="32" t="str">
        <f t="shared" si="57"/>
        <v/>
      </c>
      <c r="DI46" s="33" t="str">
        <f t="shared" si="58"/>
        <v/>
      </c>
      <c r="DJ46" s="27" t="s">
        <v>0</v>
      </c>
      <c r="DK46" s="32" t="str">
        <f t="shared" si="59"/>
        <v/>
      </c>
      <c r="DL46" s="33" t="str">
        <f t="shared" si="60"/>
        <v/>
      </c>
      <c r="DM46" s="27" t="s">
        <v>0</v>
      </c>
      <c r="DN46" s="32" t="str">
        <f t="shared" si="61"/>
        <v/>
      </c>
      <c r="DO46" s="33" t="str">
        <f t="shared" si="62"/>
        <v/>
      </c>
      <c r="DP46" s="27" t="s">
        <v>0</v>
      </c>
      <c r="DQ46" s="38" t="str">
        <f t="shared" si="63"/>
        <v/>
      </c>
      <c r="DR46" s="33" t="str" cm="1">
        <f t="array" ref="DR46">IF(DQ46&lt;&gt;"",INDEX(regNatjecatelj_id,DQ46,0),IF(BF46&lt;&gt;"",BF46,""))</f>
        <v/>
      </c>
      <c r="DS46" s="27" t="s">
        <v>0</v>
      </c>
      <c r="DT46" s="38" t="str">
        <f t="shared" si="64"/>
        <v/>
      </c>
      <c r="DU46" s="53" t="str">
        <f t="shared" si="10"/>
        <v/>
      </c>
      <c r="DV46" s="53" t="str">
        <f t="shared" si="65"/>
        <v/>
      </c>
      <c r="DW46" s="53" t="str">
        <f t="shared" si="66"/>
        <v/>
      </c>
      <c r="DX46" s="46" t="str">
        <f t="shared" si="67"/>
        <v/>
      </c>
      <c r="DY46" s="27" t="s">
        <v>0</v>
      </c>
      <c r="DZ46" s="38" t="str">
        <f>IF(AN46="","",MAX(DZ$12:DZ45)+1)</f>
        <v/>
      </c>
      <c r="EA46" s="53" t="str">
        <f t="shared" si="68"/>
        <v/>
      </c>
      <c r="EB46" s="53" t="str">
        <f t="shared" si="69"/>
        <v/>
      </c>
      <c r="EC46" s="53" t="str">
        <f t="shared" si="70"/>
        <v/>
      </c>
      <c r="ED46" s="53" t="str">
        <f t="shared" si="71"/>
        <v/>
      </c>
      <c r="EE46" s="53" t="str">
        <f t="shared" si="11"/>
        <v/>
      </c>
      <c r="EF46" s="53" t="str">
        <f t="shared" si="72"/>
        <v/>
      </c>
      <c r="EG46" s="53" t="str">
        <f t="shared" si="73"/>
        <v/>
      </c>
      <c r="EH46" s="53" t="str">
        <f t="shared" si="12"/>
        <v/>
      </c>
      <c r="EI46" s="53" t="str">
        <f t="shared" si="74"/>
        <v/>
      </c>
      <c r="EJ46" s="33" t="str">
        <f t="shared" si="75"/>
        <v/>
      </c>
      <c r="EK46" s="27" t="s">
        <v>0</v>
      </c>
      <c r="EL46" s="14" t="str">
        <f t="shared" si="76"/>
        <v/>
      </c>
      <c r="EM46" s="27" t="s">
        <v>0</v>
      </c>
      <c r="EN46" s="14" t="str">
        <f t="shared" si="13"/>
        <v/>
      </c>
      <c r="EO46" s="27" t="s">
        <v>0</v>
      </c>
      <c r="EP46" s="115" t="str">
        <f t="shared" si="77"/>
        <v/>
      </c>
      <c r="EQ46" s="27" t="s">
        <v>0</v>
      </c>
    </row>
    <row r="47" spans="1:147" x14ac:dyDescent="0.25">
      <c r="A47" t="s">
        <v>0</v>
      </c>
      <c r="B47" s="32" t="str">
        <f>IF(csv!F37="","",TRIM(csv!T37))</f>
        <v/>
      </c>
      <c r="C47" s="21" t="s">
        <v>0</v>
      </c>
      <c r="D47" s="21" t="str">
        <f>IF(csv!F37="","",TRIM(csv!F37))</f>
        <v/>
      </c>
      <c r="E47" s="21" t="str">
        <f>IF(csv!E37="","",TRIM(csv!E37))</f>
        <v/>
      </c>
      <c r="F47" s="21" t="s">
        <v>0</v>
      </c>
      <c r="G47" s="53" t="str">
        <f>IF(csv!M37="","",TRIM(csv!M37))</f>
        <v/>
      </c>
      <c r="H47" s="53" t="str">
        <f>IF(csv!N37="","",TRIM(csv!N37))</f>
        <v/>
      </c>
      <c r="I47" s="21" t="s">
        <v>0</v>
      </c>
      <c r="J47" s="21" t="str">
        <f>IF(csv!P37="","",TRIM(csv!P37))</f>
        <v/>
      </c>
      <c r="K47" s="21" t="str">
        <f>IF(csv!Q37="","",TRIM(csv!Q37))</f>
        <v/>
      </c>
      <c r="L47" s="21" t="s">
        <v>0</v>
      </c>
      <c r="M47" s="46" t="str">
        <f>IF(csv!R37="","",TRIM(csv!R37))</f>
        <v/>
      </c>
      <c r="N47" s="27" t="s">
        <v>0</v>
      </c>
      <c r="O47" s="172" t="str">
        <f t="shared" si="14"/>
        <v/>
      </c>
      <c r="P47" s="27"/>
      <c r="Q47" s="32" t="str">
        <f t="shared" si="15"/>
        <v/>
      </c>
      <c r="R47" s="53" t="str">
        <f>IF(Q47="","",IF(COUNTIF(Q$12:Q46,Q47)=0,R46+1,R46))</f>
        <v/>
      </c>
      <c r="S47" s="53" t="str">
        <f t="shared" si="16"/>
        <v/>
      </c>
      <c r="T47" s="53" t="str">
        <f t="shared" si="17"/>
        <v/>
      </c>
      <c r="U47" s="46" t="str">
        <f t="shared" si="18"/>
        <v/>
      </c>
      <c r="V47" s="27" t="s">
        <v>0</v>
      </c>
      <c r="W47" s="157" t="str">
        <f t="shared" si="19"/>
        <v/>
      </c>
      <c r="X47" s="207" t="str">
        <f t="shared" si="20"/>
        <v/>
      </c>
      <c r="Y47" s="158" t="str">
        <f t="shared" si="0"/>
        <v/>
      </c>
      <c r="Z47" s="27" t="s">
        <v>0</v>
      </c>
      <c r="AA47" s="32" t="str">
        <f t="shared" si="21"/>
        <v/>
      </c>
      <c r="AB47" s="53" t="str">
        <f t="shared" si="22"/>
        <v/>
      </c>
      <c r="AC47" s="21" t="str">
        <f>IF(OR(AB47="",AB47&lt;&gt;"NEMA"),"",IF(IFERROR(MATCH(AA47,AA$12:AA46,0),0)&lt;&gt;0,"",AA47))</f>
        <v/>
      </c>
      <c r="AD47" s="46" t="str">
        <f>IF(AC47="","",MAX(AD$12:AD46)+1)</f>
        <v/>
      </c>
      <c r="AE47" s="27" t="s">
        <v>0</v>
      </c>
      <c r="AF47" s="84"/>
      <c r="AG47" s="27" t="s">
        <v>0</v>
      </c>
      <c r="AH47" s="14" t="str">
        <f t="shared" si="23"/>
        <v/>
      </c>
      <c r="AI47" s="27" t="s">
        <v>0</v>
      </c>
      <c r="AJ47" s="157" t="str">
        <f t="shared" si="24"/>
        <v/>
      </c>
      <c r="AK47" s="108"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
      </c>
      <c r="CL47" s="210" t="str">
        <f>IF(BN47="","",IF(BT47&lt;&gt;BN47,INDEX(regKlub_id,MATCH(BT47,regKlub_naziv,0)),IF(AND(BO47&lt;&gt;"",BO47&lt;&gt;"NEMA"),BO47,IF(CF47&lt;&gt;"",CF47,IF(CB47&lt;&gt;"",CB47,IFERROR(INDEX(CL$12:CL46,MATCH(BN47,BN$12:BN46,0)),"GREŠKA"))))))</f>
        <v/>
      </c>
      <c r="CM47" s="108" t="str">
        <f>IF(BP47="","",IF(BP47&lt;&gt;"NEMA",BP47,IF(CE47&lt;&gt;"",CE47,IFERROR(INDEX(CM$12:CM46,MATCH(BN47,BN$12:BN46,0)),""))))</f>
        <v/>
      </c>
      <c r="CN47" s="27" t="s">
        <v>0</v>
      </c>
      <c r="CO47" s="38" t="str">
        <f t="shared" si="51"/>
        <v/>
      </c>
      <c r="CP47" s="53" t="str">
        <f t="shared" si="52"/>
        <v/>
      </c>
      <c r="CQ47" s="164" t="str">
        <f t="shared" si="53"/>
        <v/>
      </c>
      <c r="CR47" s="165" t="str">
        <f t="shared" si="4"/>
        <v/>
      </c>
      <c r="CS47" s="108" t="str">
        <f t="shared" si="5"/>
        <v/>
      </c>
      <c r="CT47" s="27" t="s">
        <v>0</v>
      </c>
      <c r="CU47" s="224" t="str">
        <f t="shared" si="54"/>
        <v xml:space="preserve">
</v>
      </c>
      <c r="CV47" s="27" t="s">
        <v>0</v>
      </c>
      <c r="CW47" s="184" t="str">
        <f t="shared" si="6"/>
        <v/>
      </c>
      <c r="CX47" t="s">
        <v>0</v>
      </c>
      <c r="CY47" s="86" t="str">
        <f t="shared" si="7"/>
        <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15" t="str">
        <f t="shared" si="77"/>
        <v/>
      </c>
      <c r="EQ47" s="27" t="s">
        <v>0</v>
      </c>
    </row>
    <row r="48" spans="1:147" x14ac:dyDescent="0.25">
      <c r="A48" t="s">
        <v>0</v>
      </c>
      <c r="B48" s="32" t="str">
        <f>IF(csv!F38="","",TRIM(csv!T38))</f>
        <v/>
      </c>
      <c r="C48" s="21" t="s">
        <v>0</v>
      </c>
      <c r="D48" s="21" t="str">
        <f>IF(csv!F38="","",TRIM(csv!F38))</f>
        <v/>
      </c>
      <c r="E48" s="21" t="str">
        <f>IF(csv!E38="","",TRIM(csv!E38))</f>
        <v/>
      </c>
      <c r="F48" s="21" t="s">
        <v>0</v>
      </c>
      <c r="G48" s="53" t="str">
        <f>IF(csv!M38="","",TRIM(csv!M38))</f>
        <v/>
      </c>
      <c r="H48" s="53" t="str">
        <f>IF(csv!N38="","",TRIM(csv!N38))</f>
        <v/>
      </c>
      <c r="I48" s="21" t="s">
        <v>0</v>
      </c>
      <c r="J48" s="21" t="str">
        <f>IF(csv!P38="","",TRIM(csv!P38))</f>
        <v/>
      </c>
      <c r="K48" s="21" t="str">
        <f>IF(csv!Q38="","",TRIM(csv!Q38))</f>
        <v/>
      </c>
      <c r="L48" s="21" t="s">
        <v>0</v>
      </c>
      <c r="M48" s="46" t="str">
        <f>IF(csv!R38="","",TRIM(csv!R38))</f>
        <v/>
      </c>
      <c r="N48" s="27" t="s">
        <v>0</v>
      </c>
      <c r="O48" s="172" t="str">
        <f t="shared" si="14"/>
        <v/>
      </c>
      <c r="P48" s="27"/>
      <c r="Q48" s="32" t="str">
        <f t="shared" si="15"/>
        <v/>
      </c>
      <c r="R48" s="53" t="str">
        <f>IF(Q48="","",IF(COUNTIF(Q$12:Q47,Q48)=0,R47+1,R47))</f>
        <v/>
      </c>
      <c r="S48" s="53" t="str">
        <f t="shared" si="16"/>
        <v/>
      </c>
      <c r="T48" s="53" t="str">
        <f t="shared" si="17"/>
        <v/>
      </c>
      <c r="U48" s="46" t="str">
        <f t="shared" si="18"/>
        <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53" t="str">
        <f t="shared" si="52"/>
        <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
      </c>
      <c r="C49" s="21" t="s">
        <v>0</v>
      </c>
      <c r="D49" s="21" t="str">
        <f>IF(csv!F39="","",TRIM(csv!F39))</f>
        <v/>
      </c>
      <c r="E49" s="21" t="str">
        <f>IF(csv!E39="","",TRIM(csv!E39))</f>
        <v/>
      </c>
      <c r="F49" s="21" t="s">
        <v>0</v>
      </c>
      <c r="G49" s="53" t="str">
        <f>IF(csv!M39="","",TRIM(csv!M39))</f>
        <v/>
      </c>
      <c r="H49" s="53" t="str">
        <f>IF(csv!N39="","",TRIM(csv!N39))</f>
        <v/>
      </c>
      <c r="I49" s="21" t="s">
        <v>0</v>
      </c>
      <c r="J49" s="21" t="str">
        <f>IF(csv!P39="","",TRIM(csv!P39))</f>
        <v/>
      </c>
      <c r="K49" s="21" t="str">
        <f>IF(csv!Q39="","",TRIM(csv!Q39))</f>
        <v/>
      </c>
      <c r="L49" s="21" t="s">
        <v>0</v>
      </c>
      <c r="M49" s="46" t="str">
        <f>IF(csv!R39="","",TRIM(csv!R39))</f>
        <v/>
      </c>
      <c r="N49" s="27" t="s">
        <v>0</v>
      </c>
      <c r="O49" s="172" t="str">
        <f t="shared" si="14"/>
        <v/>
      </c>
      <c r="P49" s="27"/>
      <c r="Q49" s="32" t="str">
        <f t="shared" si="15"/>
        <v/>
      </c>
      <c r="R49" s="53" t="str">
        <f>IF(Q49="","",IF(COUNTIF(Q$12:Q48,Q49)=0,R48+1,R48))</f>
        <v/>
      </c>
      <c r="S49" s="53" t="str">
        <f t="shared" si="16"/>
        <v/>
      </c>
      <c r="T49" s="53" t="str">
        <f t="shared" si="17"/>
        <v/>
      </c>
      <c r="U49" s="46" t="str">
        <f t="shared" si="18"/>
        <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x14ac:dyDescent="0.25">
      <c r="A50" t="s">
        <v>0</v>
      </c>
      <c r="B50" s="32" t="str">
        <f>IF(csv!F40="","",TRIM(csv!T40))</f>
        <v/>
      </c>
      <c r="C50" s="21" t="s">
        <v>0</v>
      </c>
      <c r="D50" s="21" t="str">
        <f>IF(csv!F40="","",TRIM(csv!F40))</f>
        <v/>
      </c>
      <c r="E50" s="21" t="str">
        <f>IF(csv!E40="","",TRIM(csv!E40))</f>
        <v/>
      </c>
      <c r="F50" s="21" t="s">
        <v>0</v>
      </c>
      <c r="G50" s="53" t="str">
        <f>IF(csv!M40="","",TRIM(csv!M40))</f>
        <v/>
      </c>
      <c r="H50" s="53" t="str">
        <f>IF(csv!N40="","",TRIM(csv!N40))</f>
        <v/>
      </c>
      <c r="I50" s="21" t="s">
        <v>0</v>
      </c>
      <c r="J50" s="21" t="str">
        <f>IF(csv!P40="","",TRIM(csv!P40))</f>
        <v/>
      </c>
      <c r="K50" s="21" t="str">
        <f>IF(csv!Q40="","",TRIM(csv!Q40))</f>
        <v/>
      </c>
      <c r="L50" s="21" t="s">
        <v>0</v>
      </c>
      <c r="M50" s="46" t="str">
        <f>IF(csv!R40="","",TRIM(csv!R40))</f>
        <v/>
      </c>
      <c r="N50" s="27" t="s">
        <v>0</v>
      </c>
      <c r="O50" s="172" t="str">
        <f t="shared" si="14"/>
        <v/>
      </c>
      <c r="P50" s="27"/>
      <c r="Q50" s="32" t="str">
        <f t="shared" si="15"/>
        <v/>
      </c>
      <c r="R50" s="53" t="str">
        <f>IF(Q50="","",IF(COUNTIF(Q$12:Q49,Q50)=0,R49+1,R49))</f>
        <v/>
      </c>
      <c r="S50" s="53" t="str">
        <f t="shared" si="16"/>
        <v/>
      </c>
      <c r="T50" s="53" t="str">
        <f t="shared" si="17"/>
        <v/>
      </c>
      <c r="U50" s="46" t="str">
        <f t="shared" si="18"/>
        <v/>
      </c>
      <c r="V50" s="27" t="s">
        <v>0</v>
      </c>
      <c r="W50" s="157" t="str">
        <f t="shared" si="19"/>
        <v/>
      </c>
      <c r="X50" s="207" t="str">
        <f t="shared" si="20"/>
        <v/>
      </c>
      <c r="Y50" s="158" t="str">
        <f t="shared" si="0"/>
        <v/>
      </c>
      <c r="Z50" s="27" t="s">
        <v>0</v>
      </c>
      <c r="AA50" s="32" t="str">
        <f t="shared" si="21"/>
        <v/>
      </c>
      <c r="AB50" s="53" t="str">
        <f t="shared" si="22"/>
        <v/>
      </c>
      <c r="AC50" s="21" t="str">
        <f>IF(OR(AB50="",AB50&lt;&gt;"NEMA"),"",IF(IFERROR(MATCH(AA50,AA$12:AA49,0),0)&lt;&gt;0,"",AA50))</f>
        <v/>
      </c>
      <c r="AD50" s="46" t="str">
        <f>IF(AC50="","",MAX(AD$12:AD49)+1)</f>
        <v/>
      </c>
      <c r="AE50" s="27" t="s">
        <v>0</v>
      </c>
      <c r="AF50" s="84"/>
      <c r="AG50" s="27" t="s">
        <v>0</v>
      </c>
      <c r="AH50" s="14" t="str">
        <f t="shared" si="23"/>
        <v/>
      </c>
      <c r="AI50" s="27" t="s">
        <v>0</v>
      </c>
      <c r="AJ50" s="157" t="str">
        <f t="shared" si="24"/>
        <v/>
      </c>
      <c r="AK50" s="108"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
      </c>
      <c r="BS50" s="66" t="str">
        <f t="shared" si="43"/>
        <v/>
      </c>
      <c r="BT50" s="46" t="str">
        <f t="shared" si="44"/>
        <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1"/>
        <v/>
      </c>
      <c r="CP50" s="53" t="str">
        <f t="shared" si="52"/>
        <v/>
      </c>
      <c r="CQ50" s="164" t="str">
        <f t="shared" si="53"/>
        <v/>
      </c>
      <c r="CR50" s="165" t="str">
        <f t="shared" si="4"/>
        <v/>
      </c>
      <c r="CS50" s="108" t="str">
        <f t="shared" si="5"/>
        <v/>
      </c>
      <c r="CT50" s="27" t="s">
        <v>0</v>
      </c>
      <c r="CU50" s="224" t="str">
        <f t="shared" si="54"/>
        <v xml:space="preserve">
</v>
      </c>
      <c r="CV50" s="27" t="s">
        <v>0</v>
      </c>
      <c r="CW50" s="184" t="str">
        <f t="shared" si="6"/>
        <v/>
      </c>
      <c r="CX50" t="s">
        <v>0</v>
      </c>
      <c r="CY50" s="86" t="str">
        <f t="shared" si="7"/>
        <v/>
      </c>
      <c r="CZ50" t="s">
        <v>0</v>
      </c>
      <c r="DA50" s="32" t="str">
        <f t="shared" si="8"/>
        <v/>
      </c>
      <c r="DB50" s="46" t="str">
        <f t="shared" si="9"/>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10"/>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1"/>
        <v/>
      </c>
      <c r="EF50" s="53" t="str">
        <f t="shared" si="72"/>
        <v/>
      </c>
      <c r="EG50" s="53" t="str">
        <f t="shared" si="73"/>
        <v/>
      </c>
      <c r="EH50" s="53" t="str">
        <f t="shared" si="12"/>
        <v/>
      </c>
      <c r="EI50" s="53" t="str">
        <f t="shared" si="74"/>
        <v/>
      </c>
      <c r="EJ50" s="33" t="str">
        <f t="shared" si="75"/>
        <v/>
      </c>
      <c r="EK50" s="27" t="s">
        <v>0</v>
      </c>
      <c r="EL50" s="14" t="str">
        <f t="shared" si="76"/>
        <v/>
      </c>
      <c r="EM50" s="27" t="s">
        <v>0</v>
      </c>
      <c r="EN50" s="14" t="str">
        <f t="shared" si="13"/>
        <v/>
      </c>
      <c r="EO50" s="27" t="s">
        <v>0</v>
      </c>
      <c r="EP50" s="115" t="str">
        <f t="shared" si="77"/>
        <v/>
      </c>
      <c r="EQ50" s="27" t="s">
        <v>0</v>
      </c>
    </row>
    <row r="51" spans="1:147" x14ac:dyDescent="0.25">
      <c r="A51" t="s">
        <v>0</v>
      </c>
      <c r="B51" s="32" t="str">
        <f>IF(csv!F41="","",TRIM(csv!T41))</f>
        <v/>
      </c>
      <c r="C51" s="21" t="s">
        <v>0</v>
      </c>
      <c r="D51" s="21" t="str">
        <f>IF(csv!F41="","",TRIM(csv!F41))</f>
        <v/>
      </c>
      <c r="E51" s="21" t="str">
        <f>IF(csv!E41="","",TRIM(csv!E41))</f>
        <v/>
      </c>
      <c r="F51" s="21" t="s">
        <v>0</v>
      </c>
      <c r="G51" s="53" t="str">
        <f>IF(csv!M41="","",TRIM(csv!M41))</f>
        <v/>
      </c>
      <c r="H51" s="53" t="str">
        <f>IF(csv!N41="","",TRIM(csv!N41))</f>
        <v/>
      </c>
      <c r="I51" s="21" t="s">
        <v>0</v>
      </c>
      <c r="J51" s="21" t="str">
        <f>IF(csv!P41="","",TRIM(csv!P41))</f>
        <v/>
      </c>
      <c r="K51" s="21" t="str">
        <f>IF(csv!Q41="","",TRIM(csv!Q41))</f>
        <v/>
      </c>
      <c r="L51" s="21" t="s">
        <v>0</v>
      </c>
      <c r="M51" s="46" t="str">
        <f>IF(csv!R41="","",TRIM(csv!R41))</f>
        <v/>
      </c>
      <c r="N51" s="27" t="s">
        <v>0</v>
      </c>
      <c r="O51" s="172" t="str">
        <f t="shared" si="14"/>
        <v/>
      </c>
      <c r="P51" s="27"/>
      <c r="Q51" s="32" t="str">
        <f t="shared" si="15"/>
        <v/>
      </c>
      <c r="R51" s="53" t="str">
        <f>IF(Q51="","",IF(COUNTIF(Q$12:Q50,Q51)=0,R50+1,R50))</f>
        <v/>
      </c>
      <c r="S51" s="53" t="str">
        <f t="shared" si="16"/>
        <v/>
      </c>
      <c r="T51" s="53" t="str">
        <f t="shared" si="17"/>
        <v/>
      </c>
      <c r="U51" s="46" t="str">
        <f t="shared" si="18"/>
        <v/>
      </c>
      <c r="V51" s="27" t="s">
        <v>0</v>
      </c>
      <c r="W51" s="157" t="str">
        <f t="shared" si="19"/>
        <v/>
      </c>
      <c r="X51" s="207" t="str">
        <f t="shared" si="20"/>
        <v/>
      </c>
      <c r="Y51" s="158" t="str">
        <f t="shared" si="0"/>
        <v/>
      </c>
      <c r="Z51" s="27" t="s">
        <v>0</v>
      </c>
      <c r="AA51" s="32" t="str">
        <f t="shared" si="21"/>
        <v/>
      </c>
      <c r="AB51" s="53" t="str">
        <f t="shared" si="22"/>
        <v/>
      </c>
      <c r="AC51" s="21" t="str">
        <f>IF(OR(AB51="",AB51&lt;&gt;"NEMA"),"",IF(IFERROR(MATCH(AA51,AA$12:AA50,0),0)&lt;&gt;0,"",AA51))</f>
        <v/>
      </c>
      <c r="AD51" s="46" t="str">
        <f>IF(AC51="","",MAX(AD$12:AD50)+1)</f>
        <v/>
      </c>
      <c r="AE51" s="27" t="s">
        <v>0</v>
      </c>
      <c r="AF51" s="84"/>
      <c r="AG51" s="27" t="s">
        <v>0</v>
      </c>
      <c r="AH51" s="14" t="str">
        <f t="shared" si="23"/>
        <v/>
      </c>
      <c r="AI51" s="27" t="s">
        <v>0</v>
      </c>
      <c r="AJ51" s="157" t="str">
        <f t="shared" si="24"/>
        <v/>
      </c>
      <c r="AK51" s="108" t="str">
        <f t="shared" si="25"/>
        <v/>
      </c>
      <c r="AL51" s="27"/>
      <c r="AM51" s="32" t="str">
        <f t="shared" si="26"/>
        <v/>
      </c>
      <c r="AN51" s="21" t="str">
        <f t="shared" si="27"/>
        <v/>
      </c>
      <c r="AO51" s="53" t="str">
        <f t="shared" si="28"/>
        <v/>
      </c>
      <c r="AP51" s="53" t="str">
        <f t="shared" si="29"/>
        <v/>
      </c>
      <c r="AQ51" s="21" t="str">
        <f t="shared" si="30"/>
        <v/>
      </c>
      <c r="AR51" s="46" t="str">
        <f t="shared" si="31"/>
        <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
      </c>
      <c r="BI51" s="21" t="str">
        <f t="shared" si="37"/>
        <v/>
      </c>
      <c r="BJ51" s="53" t="str">
        <f t="shared" si="38"/>
        <v/>
      </c>
      <c r="BK51" s="33" t="str">
        <f t="shared" si="39"/>
        <v/>
      </c>
      <c r="BL51" s="27" t="s">
        <v>0</v>
      </c>
      <c r="BM51" s="32" t="str">
        <f t="shared" si="40"/>
        <v/>
      </c>
      <c r="BN51" s="21" t="str">
        <f t="shared" si="41"/>
        <v/>
      </c>
      <c r="BO51" s="53" t="str">
        <f t="shared" si="42"/>
        <v/>
      </c>
      <c r="BP51" s="53" t="str">
        <f t="shared" si="2"/>
        <v/>
      </c>
      <c r="BQ51" s="21" t="str">
        <f t="shared" si="3"/>
        <v/>
      </c>
      <c r="BR51" s="21" t="str" cm="1">
        <f t="array" ref="BR51">IFERROR(""&amp;INDEX(regNatjecatelj_klub,DI51),"")</f>
        <v/>
      </c>
      <c r="BS51" s="66" t="str">
        <f t="shared" si="43"/>
        <v/>
      </c>
      <c r="BT51" s="46" t="str">
        <f t="shared" si="44"/>
        <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
      </c>
      <c r="CL51" s="210" t="str">
        <f>IF(BN51="","",IF(BT51&lt;&gt;BN51,INDEX(regKlub_id,MATCH(BT51,regKlub_naziv,0)),IF(AND(BO51&lt;&gt;"",BO51&lt;&gt;"NEMA"),BO51,IF(CF51&lt;&gt;"",CF51,IF(CB51&lt;&gt;"",CB51,IFERROR(INDEX(CL$12:CL50,MATCH(BN51,BN$12:BN50,0)),"GREŠKA"))))))</f>
        <v/>
      </c>
      <c r="CM51" s="108" t="str">
        <f>IF(BP51="","",IF(BP51&lt;&gt;"NEMA",BP51,IF(CE51&lt;&gt;"",CE51,IFERROR(INDEX(CM$12:CM50,MATCH(BN51,BN$12:BN50,0)),""))))</f>
        <v/>
      </c>
      <c r="CN51" s="27" t="s">
        <v>0</v>
      </c>
      <c r="CO51" s="38" t="str">
        <f t="shared" si="51"/>
        <v/>
      </c>
      <c r="CP51" s="53" t="str">
        <f t="shared" si="52"/>
        <v/>
      </c>
      <c r="CQ51" s="164" t="str">
        <f t="shared" si="53"/>
        <v/>
      </c>
      <c r="CR51" s="165" t="str">
        <f t="shared" si="4"/>
        <v/>
      </c>
      <c r="CS51" s="108" t="str">
        <f t="shared" si="5"/>
        <v/>
      </c>
      <c r="CT51" s="27" t="s">
        <v>0</v>
      </c>
      <c r="CU51" s="224" t="str">
        <f t="shared" si="54"/>
        <v xml:space="preserve">
</v>
      </c>
      <c r="CV51" s="27" t="s">
        <v>0</v>
      </c>
      <c r="CW51" s="184" t="str">
        <f t="shared" si="6"/>
        <v/>
      </c>
      <c r="CX51" t="s">
        <v>0</v>
      </c>
      <c r="CY51" s="86" t="str">
        <f t="shared" si="7"/>
        <v/>
      </c>
      <c r="CZ51" t="s">
        <v>0</v>
      </c>
      <c r="DA51" s="32" t="str">
        <f t="shared" si="8"/>
        <v/>
      </c>
      <c r="DB51" s="46" t="str">
        <f t="shared" si="9"/>
        <v/>
      </c>
      <c r="DC51" t="s">
        <v>0</v>
      </c>
      <c r="DD51" s="14" t="str">
        <f t="shared" si="55"/>
        <v/>
      </c>
      <c r="DE51" s="27" t="s">
        <v>0</v>
      </c>
      <c r="DF51" s="14" t="str">
        <f t="shared" si="56"/>
        <v/>
      </c>
      <c r="DG51" s="27" t="s">
        <v>0</v>
      </c>
      <c r="DH51" s="32" t="str">
        <f t="shared" si="57"/>
        <v/>
      </c>
      <c r="DI51" s="33" t="str">
        <f t="shared" si="58"/>
        <v/>
      </c>
      <c r="DJ51" s="27" t="s">
        <v>0</v>
      </c>
      <c r="DK51" s="32" t="str">
        <f t="shared" si="59"/>
        <v/>
      </c>
      <c r="DL51" s="33" t="str">
        <f t="shared" si="60"/>
        <v/>
      </c>
      <c r="DM51" s="27" t="s">
        <v>0</v>
      </c>
      <c r="DN51" s="32" t="str">
        <f t="shared" si="61"/>
        <v/>
      </c>
      <c r="DO51" s="33" t="str">
        <f t="shared" si="62"/>
        <v/>
      </c>
      <c r="DP51" s="27" t="s">
        <v>0</v>
      </c>
      <c r="DQ51" s="38" t="str">
        <f t="shared" si="63"/>
        <v/>
      </c>
      <c r="DR51" s="33" t="str" cm="1">
        <f t="array" ref="DR51">IF(DQ51&lt;&gt;"",INDEX(regNatjecatelj_id,DQ51,0),IF(BF51&lt;&gt;"",BF51,""))</f>
        <v/>
      </c>
      <c r="DS51" s="27" t="s">
        <v>0</v>
      </c>
      <c r="DT51" s="38" t="str">
        <f t="shared" si="64"/>
        <v/>
      </c>
      <c r="DU51" s="53" t="str">
        <f t="shared" si="10"/>
        <v/>
      </c>
      <c r="DV51" s="53" t="str">
        <f t="shared" si="65"/>
        <v/>
      </c>
      <c r="DW51" s="53" t="str">
        <f t="shared" si="66"/>
        <v/>
      </c>
      <c r="DX51" s="46" t="str">
        <f t="shared" si="67"/>
        <v/>
      </c>
      <c r="DY51" s="27" t="s">
        <v>0</v>
      </c>
      <c r="DZ51" s="38" t="str">
        <f>IF(AN51="","",MAX(DZ$12:DZ50)+1)</f>
        <v/>
      </c>
      <c r="EA51" s="53" t="str">
        <f t="shared" si="68"/>
        <v/>
      </c>
      <c r="EB51" s="53" t="str">
        <f t="shared" si="69"/>
        <v/>
      </c>
      <c r="EC51" s="53" t="str">
        <f t="shared" si="70"/>
        <v/>
      </c>
      <c r="ED51" s="53" t="str">
        <f t="shared" si="71"/>
        <v/>
      </c>
      <c r="EE51" s="53" t="str">
        <f t="shared" si="11"/>
        <v/>
      </c>
      <c r="EF51" s="53" t="str">
        <f t="shared" si="72"/>
        <v/>
      </c>
      <c r="EG51" s="53" t="str">
        <f t="shared" si="73"/>
        <v/>
      </c>
      <c r="EH51" s="53" t="str">
        <f t="shared" si="12"/>
        <v/>
      </c>
      <c r="EI51" s="53" t="str">
        <f t="shared" si="74"/>
        <v/>
      </c>
      <c r="EJ51" s="33" t="str">
        <f t="shared" si="75"/>
        <v/>
      </c>
      <c r="EK51" s="27" t="s">
        <v>0</v>
      </c>
      <c r="EL51" s="14" t="str">
        <f t="shared" si="76"/>
        <v/>
      </c>
      <c r="EM51" s="27" t="s">
        <v>0</v>
      </c>
      <c r="EN51" s="14" t="str">
        <f t="shared" si="13"/>
        <v/>
      </c>
      <c r="EO51" s="27" t="s">
        <v>0</v>
      </c>
      <c r="EP51" s="115" t="str">
        <f t="shared" si="77"/>
        <v/>
      </c>
      <c r="EQ51" s="27" t="s">
        <v>0</v>
      </c>
    </row>
    <row r="52" spans="1:147" x14ac:dyDescent="0.25">
      <c r="A52" t="s">
        <v>0</v>
      </c>
      <c r="B52" s="32" t="str">
        <f>IF(csv!F42="","",TRIM(csv!T42))</f>
        <v/>
      </c>
      <c r="C52" s="21" t="s">
        <v>0</v>
      </c>
      <c r="D52" s="21" t="str">
        <f>IF(csv!F42="","",TRIM(csv!F42))</f>
        <v/>
      </c>
      <c r="E52" s="21" t="str">
        <f>IF(csv!E42="","",TRIM(csv!E42))</f>
        <v/>
      </c>
      <c r="F52" s="21" t="s">
        <v>0</v>
      </c>
      <c r="G52" s="53" t="str">
        <f>IF(csv!M42="","",TRIM(csv!M42))</f>
        <v/>
      </c>
      <c r="H52" s="53" t="str">
        <f>IF(csv!N42="","",TRIM(csv!N42))</f>
        <v/>
      </c>
      <c r="I52" s="21" t="s">
        <v>0</v>
      </c>
      <c r="J52" s="21" t="str">
        <f>IF(csv!P42="","",TRIM(csv!P42))</f>
        <v/>
      </c>
      <c r="K52" s="21" t="str">
        <f>IF(csv!Q42="","",TRIM(csv!Q42))</f>
        <v/>
      </c>
      <c r="L52" s="21" t="s">
        <v>0</v>
      </c>
      <c r="M52" s="46" t="str">
        <f>IF(csv!R42="","",TRIM(csv!R42))</f>
        <v/>
      </c>
      <c r="N52" s="27" t="s">
        <v>0</v>
      </c>
      <c r="O52" s="172" t="str">
        <f t="shared" si="14"/>
        <v/>
      </c>
      <c r="P52" s="27"/>
      <c r="Q52" s="32" t="str">
        <f t="shared" si="15"/>
        <v/>
      </c>
      <c r="R52" s="53" t="str">
        <f>IF(Q52="","",IF(COUNTIF(Q$12:Q51,Q52)=0,R51+1,R51))</f>
        <v/>
      </c>
      <c r="S52" s="53" t="str">
        <f t="shared" si="16"/>
        <v/>
      </c>
      <c r="T52" s="53" t="str">
        <f t="shared" si="17"/>
        <v/>
      </c>
      <c r="U52" s="46" t="str">
        <f t="shared" si="18"/>
        <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
      </c>
      <c r="C53" s="21" t="s">
        <v>0</v>
      </c>
      <c r="D53" s="21" t="str">
        <f>IF(csv!F43="","",TRIM(csv!F43))</f>
        <v/>
      </c>
      <c r="E53" s="21" t="str">
        <f>IF(csv!E43="","",TRIM(csv!E43))</f>
        <v/>
      </c>
      <c r="F53" s="21" t="s">
        <v>0</v>
      </c>
      <c r="G53" s="53" t="str">
        <f>IF(csv!M43="","",TRIM(csv!M43))</f>
        <v/>
      </c>
      <c r="H53" s="53" t="str">
        <f>IF(csv!N43="","",TRIM(csv!N43))</f>
        <v/>
      </c>
      <c r="I53" s="21" t="s">
        <v>0</v>
      </c>
      <c r="J53" s="21" t="str">
        <f>IF(csv!P43="","",TRIM(csv!P43))</f>
        <v/>
      </c>
      <c r="K53" s="21" t="str">
        <f>IF(csv!Q43="","",TRIM(csv!Q43))</f>
        <v/>
      </c>
      <c r="L53" s="21" t="s">
        <v>0</v>
      </c>
      <c r="M53" s="46" t="str">
        <f>IF(csv!R43="","",TRIM(csv!R43))</f>
        <v/>
      </c>
      <c r="N53" s="27" t="s">
        <v>0</v>
      </c>
      <c r="O53" s="172" t="str">
        <f t="shared" si="14"/>
        <v/>
      </c>
      <c r="P53" s="27"/>
      <c r="Q53" s="32" t="str">
        <f t="shared" si="15"/>
        <v/>
      </c>
      <c r="R53" s="53" t="str">
        <f>IF(Q53="","",IF(COUNTIF(Q$12:Q52,Q53)=0,R52+1,R52))</f>
        <v/>
      </c>
      <c r="S53" s="53" t="str">
        <f t="shared" si="16"/>
        <v/>
      </c>
      <c r="T53" s="53" t="str">
        <f t="shared" si="17"/>
        <v/>
      </c>
      <c r="U53" s="46" t="str">
        <f t="shared" si="18"/>
        <v/>
      </c>
      <c r="V53" s="27" t="s">
        <v>0</v>
      </c>
      <c r="W53" s="157" t="str">
        <f t="shared" si="19"/>
        <v/>
      </c>
      <c r="X53" s="207" t="str">
        <f t="shared" si="20"/>
        <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
      </c>
      <c r="CQ53" s="164" t="str">
        <f t="shared" si="53"/>
        <v/>
      </c>
      <c r="CR53" s="165" t="str">
        <f t="shared" si="4"/>
        <v/>
      </c>
      <c r="CS53" s="108" t="str">
        <f t="shared" si="5"/>
        <v/>
      </c>
      <c r="CT53" s="27" t="s">
        <v>0</v>
      </c>
      <c r="CU53" s="224" t="str">
        <f t="shared" si="54"/>
        <v xml:space="preserve">
</v>
      </c>
      <c r="CV53" s="27" t="s">
        <v>0</v>
      </c>
      <c r="CW53" s="184" t="str">
        <f t="shared" si="6"/>
        <v/>
      </c>
      <c r="CX53" t="s">
        <v>0</v>
      </c>
      <c r="CY53" s="86" t="str">
        <f t="shared" si="7"/>
        <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15" t="str">
        <f t="shared" si="77"/>
        <v/>
      </c>
      <c r="EQ53" s="27" t="s">
        <v>0</v>
      </c>
    </row>
    <row r="54" spans="1:147" x14ac:dyDescent="0.25">
      <c r="A54" t="s">
        <v>0</v>
      </c>
      <c r="B54" s="32" t="str">
        <f>IF(csv!F44="","",TRIM(csv!T44))</f>
        <v/>
      </c>
      <c r="C54" s="21" t="s">
        <v>0</v>
      </c>
      <c r="D54" s="21" t="str">
        <f>IF(csv!F44="","",TRIM(csv!F44))</f>
        <v/>
      </c>
      <c r="E54" s="21" t="str">
        <f>IF(csv!E44="","",TRIM(csv!E44))</f>
        <v/>
      </c>
      <c r="F54" s="21" t="s">
        <v>0</v>
      </c>
      <c r="G54" s="53" t="str">
        <f>IF(csv!M44="","",TRIM(csv!M44))</f>
        <v/>
      </c>
      <c r="H54" s="53" t="str">
        <f>IF(csv!N44="","",TRIM(csv!N44))</f>
        <v/>
      </c>
      <c r="I54" s="21" t="s">
        <v>0</v>
      </c>
      <c r="J54" s="21" t="str">
        <f>IF(csv!P44="","",TRIM(csv!P44))</f>
        <v/>
      </c>
      <c r="K54" s="21" t="str">
        <f>IF(csv!Q44="","",TRIM(csv!Q44))</f>
        <v/>
      </c>
      <c r="L54" s="21" t="s">
        <v>0</v>
      </c>
      <c r="M54" s="46" t="str">
        <f>IF(csv!R44="","",TRIM(csv!R44))</f>
        <v/>
      </c>
      <c r="N54" s="27" t="s">
        <v>0</v>
      </c>
      <c r="O54" s="172" t="str">
        <f t="shared" si="14"/>
        <v/>
      </c>
      <c r="P54" s="27"/>
      <c r="Q54" s="32" t="str">
        <f t="shared" si="15"/>
        <v/>
      </c>
      <c r="R54" s="53" t="str">
        <f>IF(Q54="","",IF(COUNTIF(Q$12:Q53,Q54)=0,R53+1,R53))</f>
        <v/>
      </c>
      <c r="S54" s="53" t="str">
        <f t="shared" si="16"/>
        <v/>
      </c>
      <c r="T54" s="53" t="str">
        <f t="shared" si="17"/>
        <v/>
      </c>
      <c r="U54" s="46" t="str">
        <f t="shared" si="18"/>
        <v/>
      </c>
      <c r="V54" s="27" t="s">
        <v>0</v>
      </c>
      <c r="W54" s="157" t="str">
        <f t="shared" si="19"/>
        <v/>
      </c>
      <c r="X54" s="207" t="str">
        <f t="shared" si="20"/>
        <v/>
      </c>
      <c r="Y54" s="158" t="str">
        <f t="shared" si="0"/>
        <v/>
      </c>
      <c r="Z54" s="27" t="s">
        <v>0</v>
      </c>
      <c r="AA54" s="32" t="str">
        <f t="shared" si="21"/>
        <v/>
      </c>
      <c r="AB54" s="53" t="str">
        <f t="shared" si="22"/>
        <v/>
      </c>
      <c r="AC54" s="21" t="str">
        <f>IF(OR(AB54="",AB54&lt;&gt;"NEMA"),"",IF(IFERROR(MATCH(AA54,AA$12:AA53,0),0)&lt;&gt;0,"",AA54))</f>
        <v/>
      </c>
      <c r="AD54" s="46" t="str">
        <f>IF(AC54="","",MAX(AD$12:AD53)+1)</f>
        <v/>
      </c>
      <c r="AE54" s="27" t="s">
        <v>0</v>
      </c>
      <c r="AF54" s="84"/>
      <c r="AG54" s="27" t="s">
        <v>0</v>
      </c>
      <c r="AH54" s="14" t="str">
        <f t="shared" si="23"/>
        <v/>
      </c>
      <c r="AI54" s="27" t="s">
        <v>0</v>
      </c>
      <c r="AJ54" s="157" t="str">
        <f t="shared" si="24"/>
        <v/>
      </c>
      <c r="AK54" s="108"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
      </c>
      <c r="CL54" s="210" t="str">
        <f>IF(BN54="","",IF(BT54&lt;&gt;BN54,INDEX(regKlub_id,MATCH(BT54,regKlub_naziv,0)),IF(AND(BO54&lt;&gt;"",BO54&lt;&gt;"NEMA"),BO54,IF(CF54&lt;&gt;"",CF54,IF(CB54&lt;&gt;"",CB54,IFERROR(INDEX(CL$12:CL53,MATCH(BN54,BN$12:BN53,0)),"GREŠKA"))))))</f>
        <v/>
      </c>
      <c r="CM54" s="108" t="str">
        <f>IF(BP54="","",IF(BP54&lt;&gt;"NEMA",BP54,IF(CE54&lt;&gt;"",CE54,IFERROR(INDEX(CM$12:CM53,MATCH(BN54,BN$12:BN53,0)),""))))</f>
        <v/>
      </c>
      <c r="CN54" s="27" t="s">
        <v>0</v>
      </c>
      <c r="CO54" s="38" t="str">
        <f t="shared" si="51"/>
        <v/>
      </c>
      <c r="CP54" s="53" t="str">
        <f t="shared" si="52"/>
        <v/>
      </c>
      <c r="CQ54" s="164" t="str">
        <f t="shared" si="53"/>
        <v/>
      </c>
      <c r="CR54" s="165" t="str">
        <f t="shared" si="4"/>
        <v/>
      </c>
      <c r="CS54" s="108" t="str">
        <f t="shared" si="5"/>
        <v/>
      </c>
      <c r="CT54" s="27" t="s">
        <v>0</v>
      </c>
      <c r="CU54" s="224" t="str">
        <f t="shared" si="54"/>
        <v xml:space="preserve">
</v>
      </c>
      <c r="CV54" s="27" t="s">
        <v>0</v>
      </c>
      <c r="CW54" s="184" t="str">
        <f t="shared" si="6"/>
        <v/>
      </c>
      <c r="CX54" t="s">
        <v>0</v>
      </c>
      <c r="CY54" s="86" t="str">
        <f t="shared" si="7"/>
        <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15" t="str">
        <f t="shared" si="77"/>
        <v/>
      </c>
      <c r="EQ54" s="27" t="s">
        <v>0</v>
      </c>
    </row>
    <row r="55" spans="1:147" x14ac:dyDescent="0.25">
      <c r="A55" t="s">
        <v>0</v>
      </c>
      <c r="B55" s="32" t="str">
        <f>IF(csv!F45="","",TRIM(csv!T45))</f>
        <v/>
      </c>
      <c r="C55" s="21" t="s">
        <v>0</v>
      </c>
      <c r="D55" s="21" t="str">
        <f>IF(csv!F45="","",TRIM(csv!F45))</f>
        <v/>
      </c>
      <c r="E55" s="21" t="str">
        <f>IF(csv!E45="","",TRIM(csv!E45))</f>
        <v/>
      </c>
      <c r="F55" s="21" t="s">
        <v>0</v>
      </c>
      <c r="G55" s="53" t="str">
        <f>IF(csv!M45="","",TRIM(csv!M45))</f>
        <v/>
      </c>
      <c r="H55" s="53" t="str">
        <f>IF(csv!N45="","",TRIM(csv!N45))</f>
        <v/>
      </c>
      <c r="I55" s="21" t="s">
        <v>0</v>
      </c>
      <c r="J55" s="21" t="str">
        <f>IF(csv!P45="","",TRIM(csv!P45))</f>
        <v/>
      </c>
      <c r="K55" s="21" t="str">
        <f>IF(csv!Q45="","",TRIM(csv!Q45))</f>
        <v/>
      </c>
      <c r="L55" s="21" t="s">
        <v>0</v>
      </c>
      <c r="M55" s="46" t="str">
        <f>IF(csv!R45="","",TRIM(csv!R45))</f>
        <v/>
      </c>
      <c r="N55" s="27" t="s">
        <v>0</v>
      </c>
      <c r="O55" s="172" t="str">
        <f t="shared" si="14"/>
        <v/>
      </c>
      <c r="P55" s="27"/>
      <c r="Q55" s="32" t="str">
        <f t="shared" si="15"/>
        <v/>
      </c>
      <c r="R55" s="53" t="str">
        <f>IF(Q55="","",IF(COUNTIF(Q$12:Q54,Q55)=0,R54+1,R54))</f>
        <v/>
      </c>
      <c r="S55" s="53" t="str">
        <f t="shared" si="16"/>
        <v/>
      </c>
      <c r="T55" s="53" t="str">
        <f t="shared" si="17"/>
        <v/>
      </c>
      <c r="U55" s="46" t="str">
        <f t="shared" si="18"/>
        <v/>
      </c>
      <c r="V55" s="27" t="s">
        <v>0</v>
      </c>
      <c r="W55" s="157" t="str">
        <f t="shared" si="19"/>
        <v/>
      </c>
      <c r="X55" s="207" t="str">
        <f t="shared" si="20"/>
        <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
      </c>
      <c r="CP55" s="53" t="str">
        <f t="shared" si="52"/>
        <v/>
      </c>
      <c r="CQ55" s="164" t="str">
        <f t="shared" si="53"/>
        <v/>
      </c>
      <c r="CR55" s="165" t="str">
        <f t="shared" si="4"/>
        <v/>
      </c>
      <c r="CS55" s="108" t="str">
        <f t="shared" si="5"/>
        <v/>
      </c>
      <c r="CT55" s="27" t="s">
        <v>0</v>
      </c>
      <c r="CU55" s="224" t="str">
        <f t="shared" si="54"/>
        <v xml:space="preserve">
</v>
      </c>
      <c r="CV55" s="27" t="s">
        <v>0</v>
      </c>
      <c r="CW55" s="184" t="str">
        <f t="shared" si="6"/>
        <v/>
      </c>
      <c r="CX55" t="s">
        <v>0</v>
      </c>
      <c r="CY55" s="86" t="str">
        <f t="shared" si="7"/>
        <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15" t="str">
        <f t="shared" si="77"/>
        <v/>
      </c>
      <c r="EQ55" s="27" t="s">
        <v>0</v>
      </c>
    </row>
    <row r="56" spans="1:147" x14ac:dyDescent="0.25">
      <c r="A56" t="s">
        <v>0</v>
      </c>
      <c r="B56" s="32" t="str">
        <f>IF(csv!F46="","",TRIM(csv!T46))</f>
        <v/>
      </c>
      <c r="C56" s="21" t="s">
        <v>0</v>
      </c>
      <c r="D56" s="21" t="str">
        <f>IF(csv!F46="","",TRIM(csv!F46))</f>
        <v/>
      </c>
      <c r="E56" s="21" t="str">
        <f>IF(csv!E46="","",TRIM(csv!E46))</f>
        <v/>
      </c>
      <c r="F56" s="21" t="s">
        <v>0</v>
      </c>
      <c r="G56" s="53" t="str">
        <f>IF(csv!M46="","",TRIM(csv!M46))</f>
        <v/>
      </c>
      <c r="H56" s="53" t="str">
        <f>IF(csv!N46="","",TRIM(csv!N46))</f>
        <v/>
      </c>
      <c r="I56" s="21" t="s">
        <v>0</v>
      </c>
      <c r="J56" s="21" t="str">
        <f>IF(csv!P46="","",TRIM(csv!P46))</f>
        <v/>
      </c>
      <c r="K56" s="21" t="str">
        <f>IF(csv!Q46="","",TRIM(csv!Q46))</f>
        <v/>
      </c>
      <c r="L56" s="21" t="s">
        <v>0</v>
      </c>
      <c r="M56" s="46" t="str">
        <f>IF(csv!R46="","",TRIM(csv!R46))</f>
        <v/>
      </c>
      <c r="N56" s="27" t="s">
        <v>0</v>
      </c>
      <c r="O56" s="172" t="str">
        <f t="shared" si="14"/>
        <v/>
      </c>
      <c r="P56" s="27"/>
      <c r="Q56" s="32" t="str">
        <f t="shared" si="15"/>
        <v/>
      </c>
      <c r="R56" s="53" t="str">
        <f>IF(Q56="","",IF(COUNTIF(Q$12:Q55,Q56)=0,R55+1,R55))</f>
        <v/>
      </c>
      <c r="S56" s="53" t="str">
        <f t="shared" si="16"/>
        <v/>
      </c>
      <c r="T56" s="53" t="str">
        <f t="shared" si="17"/>
        <v/>
      </c>
      <c r="U56" s="46" t="str">
        <f t="shared" si="18"/>
        <v/>
      </c>
      <c r="V56" s="27" t="s">
        <v>0</v>
      </c>
      <c r="W56" s="157" t="str">
        <f t="shared" si="19"/>
        <v/>
      </c>
      <c r="X56" s="207" t="str">
        <f t="shared" si="20"/>
        <v/>
      </c>
      <c r="Y56" s="158" t="str">
        <f t="shared" si="0"/>
        <v/>
      </c>
      <c r="Z56" s="27" t="s">
        <v>0</v>
      </c>
      <c r="AA56" s="32" t="str">
        <f t="shared" si="21"/>
        <v/>
      </c>
      <c r="AB56" s="53" t="str">
        <f t="shared" si="22"/>
        <v/>
      </c>
      <c r="AC56" s="21" t="str">
        <f>IF(OR(AB56="",AB56&lt;&gt;"NEMA"),"",IF(IFERROR(MATCH(AA56,AA$12:AA55,0),0)&lt;&gt;0,"",AA56))</f>
        <v/>
      </c>
      <c r="AD56" s="46" t="str">
        <f>IF(AC56="","",MAX(AD$12:AD55)+1)</f>
        <v/>
      </c>
      <c r="AE56" s="27" t="s">
        <v>0</v>
      </c>
      <c r="AF56" s="84"/>
      <c r="AG56" s="27" t="s">
        <v>0</v>
      </c>
      <c r="AH56" s="14" t="str">
        <f t="shared" si="23"/>
        <v/>
      </c>
      <c r="AI56" s="27" t="s">
        <v>0</v>
      </c>
      <c r="AJ56" s="157" t="str">
        <f t="shared" si="24"/>
        <v/>
      </c>
      <c r="AK56" s="108"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
      </c>
      <c r="CL56" s="210" t="str">
        <f>IF(BN56="","",IF(BT56&lt;&gt;BN56,INDEX(regKlub_id,MATCH(BT56,regKlub_naziv,0)),IF(AND(BO56&lt;&gt;"",BO56&lt;&gt;"NEMA"),BO56,IF(CF56&lt;&gt;"",CF56,IF(CB56&lt;&gt;"",CB56,IFERROR(INDEX(CL$12:CL55,MATCH(BN56,BN$12:BN55,0)),"GREŠKA"))))))</f>
        <v/>
      </c>
      <c r="CM56" s="108" t="str">
        <f>IF(BP56="","",IF(BP56&lt;&gt;"NEMA",BP56,IF(CE56&lt;&gt;"",CE56,IFERROR(INDEX(CM$12:CM55,MATCH(BN56,BN$12:BN55,0)),""))))</f>
        <v/>
      </c>
      <c r="CN56" s="27" t="s">
        <v>0</v>
      </c>
      <c r="CO56" s="38" t="str">
        <f t="shared" si="51"/>
        <v/>
      </c>
      <c r="CP56" s="53" t="str">
        <f t="shared" si="52"/>
        <v/>
      </c>
      <c r="CQ56" s="164" t="str">
        <f t="shared" si="53"/>
        <v/>
      </c>
      <c r="CR56" s="165" t="str">
        <f>IF(CO56="","",IF(VALUE(LEFT(CO56,SEARCH(":",CO56)-1))&gt;999,59999,VALUE(LEFT(CO56,SEARCH(":",CO56)-1))*60+VALUE(RIGHT(CO56,2))))</f>
        <v/>
      </c>
      <c r="CS56" s="108" t="str">
        <f t="shared" si="5"/>
        <v/>
      </c>
      <c r="CT56" s="27" t="s">
        <v>0</v>
      </c>
      <c r="CU56" s="224" t="str">
        <f t="shared" si="54"/>
        <v xml:space="preserve">
</v>
      </c>
      <c r="CV56" s="27" t="s">
        <v>0</v>
      </c>
      <c r="CW56" s="184" t="str">
        <f t="shared" si="6"/>
        <v/>
      </c>
      <c r="CX56" t="s">
        <v>0</v>
      </c>
      <c r="CY56" s="86" t="str">
        <f t="shared" si="7"/>
        <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15" t="str">
        <f t="shared" si="77"/>
        <v/>
      </c>
      <c r="EQ56" s="27" t="s">
        <v>0</v>
      </c>
    </row>
    <row r="57" spans="1:147" x14ac:dyDescent="0.25">
      <c r="A57" t="s">
        <v>0</v>
      </c>
      <c r="B57" s="32" t="str">
        <f>IF(csv!F47="","",TRIM(csv!T47))</f>
        <v/>
      </c>
      <c r="C57" s="21" t="s">
        <v>0</v>
      </c>
      <c r="D57" s="21" t="str">
        <f>IF(csv!F47="","",TRIM(csv!F47))</f>
        <v/>
      </c>
      <c r="E57" s="21" t="str">
        <f>IF(csv!E47="","",TRIM(csv!E47))</f>
        <v/>
      </c>
      <c r="F57" s="21" t="s">
        <v>0</v>
      </c>
      <c r="G57" s="53" t="str">
        <f>IF(csv!M47="","",TRIM(csv!M47))</f>
        <v/>
      </c>
      <c r="H57" s="53" t="str">
        <f>IF(csv!N47="","",TRIM(csv!N47))</f>
        <v/>
      </c>
      <c r="I57" s="21" t="s">
        <v>0</v>
      </c>
      <c r="J57" s="21" t="str">
        <f>IF(csv!P47="","",TRIM(csv!P47))</f>
        <v/>
      </c>
      <c r="K57" s="21" t="str">
        <f>IF(csv!Q47="","",TRIM(csv!Q47))</f>
        <v/>
      </c>
      <c r="L57" s="21" t="s">
        <v>0</v>
      </c>
      <c r="M57" s="46" t="str">
        <f>IF(csv!R47="","",TRIM(csv!R47))</f>
        <v/>
      </c>
      <c r="N57" s="27" t="s">
        <v>0</v>
      </c>
      <c r="O57" s="172" t="str">
        <f t="shared" si="14"/>
        <v/>
      </c>
      <c r="P57" s="27"/>
      <c r="Q57" s="32" t="str">
        <f t="shared" si="15"/>
        <v/>
      </c>
      <c r="R57" s="53" t="str">
        <f>IF(Q57="","",IF(COUNTIF(Q$12:Q56,Q57)=0,R56+1,R56))</f>
        <v/>
      </c>
      <c r="S57" s="53" t="str">
        <f t="shared" si="16"/>
        <v/>
      </c>
      <c r="T57" s="53" t="str">
        <f t="shared" si="17"/>
        <v/>
      </c>
      <c r="U57" s="46" t="str">
        <f t="shared" si="18"/>
        <v/>
      </c>
      <c r="V57" s="27" t="s">
        <v>0</v>
      </c>
      <c r="W57" s="157" t="str">
        <f t="shared" si="19"/>
        <v/>
      </c>
      <c r="X57" s="207" t="str">
        <f t="shared" si="20"/>
        <v/>
      </c>
      <c r="Y57" s="158" t="str">
        <f t="shared" si="0"/>
        <v/>
      </c>
      <c r="Z57" s="27" t="s">
        <v>0</v>
      </c>
      <c r="AA57" s="32" t="str">
        <f t="shared" si="21"/>
        <v/>
      </c>
      <c r="AB57" s="53" t="str">
        <f t="shared" si="22"/>
        <v/>
      </c>
      <c r="AC57" s="21" t="str">
        <f>IF(OR(AB57="",AB57&lt;&gt;"NEMA"),"",IF(IFERROR(MATCH(AA57,AA$12:AA56,0),0)&lt;&gt;0,"",AA57))</f>
        <v/>
      </c>
      <c r="AD57" s="46" t="str">
        <f>IF(AC57="","",MAX(AD$12:AD56)+1)</f>
        <v/>
      </c>
      <c r="AE57" s="27" t="s">
        <v>0</v>
      </c>
      <c r="AF57" s="84"/>
      <c r="AG57" s="27" t="s">
        <v>0</v>
      </c>
      <c r="AH57" s="14" t="str">
        <f t="shared" si="23"/>
        <v/>
      </c>
      <c r="AI57" s="27" t="s">
        <v>0</v>
      </c>
      <c r="AJ57" s="157" t="str">
        <f t="shared" si="24"/>
        <v/>
      </c>
      <c r="AK57" s="108" t="str">
        <f t="shared" si="25"/>
        <v/>
      </c>
      <c r="AL57" s="27"/>
      <c r="AM57" s="32" t="str">
        <f t="shared" si="26"/>
        <v/>
      </c>
      <c r="AN57" s="21" t="str">
        <f t="shared" si="27"/>
        <v/>
      </c>
      <c r="AO57" s="53" t="str">
        <f t="shared" si="28"/>
        <v/>
      </c>
      <c r="AP57" s="53" t="str">
        <f t="shared" si="29"/>
        <v/>
      </c>
      <c r="AQ57" s="21" t="str">
        <f t="shared" si="30"/>
        <v/>
      </c>
      <c r="AR57" s="46" t="str">
        <f t="shared" si="31"/>
        <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
      </c>
      <c r="BI57" s="21" t="str">
        <f t="shared" si="37"/>
        <v/>
      </c>
      <c r="BJ57" s="53" t="str">
        <f t="shared" si="38"/>
        <v/>
      </c>
      <c r="BK57" s="33" t="str">
        <f t="shared" si="39"/>
        <v/>
      </c>
      <c r="BL57" s="27" t="s">
        <v>0</v>
      </c>
      <c r="BM57" s="32" t="str">
        <f t="shared" si="40"/>
        <v/>
      </c>
      <c r="BN57" s="21" t="str">
        <f t="shared" si="41"/>
        <v/>
      </c>
      <c r="BO57" s="53" t="str">
        <f t="shared" si="42"/>
        <v/>
      </c>
      <c r="BP57" s="53" t="str">
        <f t="shared" si="2"/>
        <v/>
      </c>
      <c r="BQ57" s="21" t="str">
        <f t="shared" si="3"/>
        <v/>
      </c>
      <c r="BR57" s="21" t="str" cm="1">
        <f t="array" ref="BR57">IFERROR(""&amp;INDEX(regNatjecatelj_klub,DI57),"")</f>
        <v/>
      </c>
      <c r="BS57" s="66" t="str">
        <f t="shared" si="43"/>
        <v/>
      </c>
      <c r="BT57" s="46" t="str">
        <f t="shared" si="44"/>
        <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
      </c>
      <c r="CL57" s="210" t="str">
        <f>IF(BN57="","",IF(BT57&lt;&gt;BN57,INDEX(regKlub_id,MATCH(BT57,regKlub_naziv,0)),IF(AND(BO57&lt;&gt;"",BO57&lt;&gt;"NEMA"),BO57,IF(CF57&lt;&gt;"",CF57,IF(CB57&lt;&gt;"",CB57,IFERROR(INDEX(CL$12:CL56,MATCH(BN57,BN$12:BN56,0)),"GREŠKA"))))))</f>
        <v/>
      </c>
      <c r="CM57" s="108" t="str">
        <f>IF(BP57="","",IF(BP57&lt;&gt;"NEMA",BP57,IF(CE57&lt;&gt;"",CE57,IFERROR(INDEX(CM$12:CM56,MATCH(BN57,BN$12:BN56,0)),""))))</f>
        <v/>
      </c>
      <c r="CN57" s="27" t="s">
        <v>0</v>
      </c>
      <c r="CO57" s="38" t="str">
        <f t="shared" si="51"/>
        <v/>
      </c>
      <c r="CP57" s="53" t="str">
        <f t="shared" si="52"/>
        <v/>
      </c>
      <c r="CQ57" s="164" t="str">
        <f t="shared" si="53"/>
        <v/>
      </c>
      <c r="CR57" s="165" t="str">
        <f t="shared" ref="CR57:CR120" si="78">IF(CO57="","",IF(VALUE(LEFT(CO57,SEARCH(":",CO57)-1))&gt;999,59999,VALUE(LEFT(CO57,SEARCH(":",CO57)-1))*60+VALUE(RIGHT(CO57,2))))</f>
        <v/>
      </c>
      <c r="CS57" s="108" t="str">
        <f t="shared" si="5"/>
        <v/>
      </c>
      <c r="CT57" s="27" t="s">
        <v>0</v>
      </c>
      <c r="CU57" s="224" t="str">
        <f t="shared" si="54"/>
        <v xml:space="preserve">
</v>
      </c>
      <c r="CV57" s="27" t="s">
        <v>0</v>
      </c>
      <c r="CW57" s="184" t="str">
        <f t="shared" si="6"/>
        <v/>
      </c>
      <c r="CX57" t="s">
        <v>0</v>
      </c>
      <c r="CY57" s="86" t="str">
        <f t="shared" si="7"/>
        <v/>
      </c>
      <c r="CZ57" t="s">
        <v>0</v>
      </c>
      <c r="DA57" s="32" t="str">
        <f t="shared" si="8"/>
        <v/>
      </c>
      <c r="DB57" s="46" t="str">
        <f t="shared" si="9"/>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10"/>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1"/>
        <v/>
      </c>
      <c r="EF57" s="53" t="str">
        <f t="shared" si="72"/>
        <v/>
      </c>
      <c r="EG57" s="53" t="str">
        <f t="shared" si="73"/>
        <v/>
      </c>
      <c r="EH57" s="53" t="str">
        <f t="shared" si="12"/>
        <v/>
      </c>
      <c r="EI57" s="53" t="str">
        <f t="shared" si="74"/>
        <v/>
      </c>
      <c r="EJ57" s="33" t="str">
        <f t="shared" si="75"/>
        <v/>
      </c>
      <c r="EK57" s="27" t="s">
        <v>0</v>
      </c>
      <c r="EL57" s="14" t="str">
        <f t="shared" si="76"/>
        <v/>
      </c>
      <c r="EM57" s="27" t="s">
        <v>0</v>
      </c>
      <c r="EN57" s="14" t="str">
        <f t="shared" si="13"/>
        <v/>
      </c>
      <c r="EO57" s="27" t="s">
        <v>0</v>
      </c>
      <c r="EP57" s="115" t="str">
        <f t="shared" si="77"/>
        <v/>
      </c>
      <c r="EQ57" s="27" t="s">
        <v>0</v>
      </c>
    </row>
    <row r="58" spans="1:147" x14ac:dyDescent="0.25">
      <c r="A58" t="s">
        <v>0</v>
      </c>
      <c r="B58" s="32" t="str">
        <f>IF(csv!F48="","",TRIM(csv!T48))</f>
        <v/>
      </c>
      <c r="C58" s="21" t="s">
        <v>0</v>
      </c>
      <c r="D58" s="21" t="str">
        <f>IF(csv!F48="","",TRIM(csv!F48))</f>
        <v/>
      </c>
      <c r="E58" s="21" t="str">
        <f>IF(csv!E48="","",TRIM(csv!E48))</f>
        <v/>
      </c>
      <c r="F58" s="21" t="s">
        <v>0</v>
      </c>
      <c r="G58" s="53" t="str">
        <f>IF(csv!M48="","",TRIM(csv!M48))</f>
        <v/>
      </c>
      <c r="H58" s="53" t="str">
        <f>IF(csv!N48="","",TRIM(csv!N48))</f>
        <v/>
      </c>
      <c r="I58" s="21" t="s">
        <v>0</v>
      </c>
      <c r="J58" s="21" t="str">
        <f>IF(csv!P48="","",TRIM(csv!P48))</f>
        <v/>
      </c>
      <c r="K58" s="21" t="str">
        <f>IF(csv!Q48="","",TRIM(csv!Q48))</f>
        <v/>
      </c>
      <c r="L58" s="21" t="s">
        <v>0</v>
      </c>
      <c r="M58" s="46" t="str">
        <f>IF(csv!R48="","",TRIM(csv!R48))</f>
        <v/>
      </c>
      <c r="N58" s="27" t="s">
        <v>0</v>
      </c>
      <c r="O58" s="172" t="str">
        <f t="shared" si="14"/>
        <v/>
      </c>
      <c r="P58" s="27"/>
      <c r="Q58" s="32" t="str">
        <f t="shared" si="15"/>
        <v/>
      </c>
      <c r="R58" s="53" t="str">
        <f>IF(Q58="","",IF(COUNTIF(Q$12:Q57,Q58)=0,R57+1,R57))</f>
        <v/>
      </c>
      <c r="S58" s="53" t="str">
        <f t="shared" si="16"/>
        <v/>
      </c>
      <c r="T58" s="53" t="str">
        <f t="shared" si="17"/>
        <v/>
      </c>
      <c r="U58" s="46" t="str">
        <f t="shared" si="18"/>
        <v/>
      </c>
      <c r="V58" s="27" t="s">
        <v>0</v>
      </c>
      <c r="W58" s="157" t="str">
        <f t="shared" si="19"/>
        <v/>
      </c>
      <c r="X58" s="207" t="str">
        <f t="shared" si="20"/>
        <v/>
      </c>
      <c r="Y58" s="158" t="str">
        <f t="shared" si="0"/>
        <v/>
      </c>
      <c r="Z58" s="27" t="s">
        <v>0</v>
      </c>
      <c r="AA58" s="32" t="str">
        <f t="shared" si="21"/>
        <v/>
      </c>
      <c r="AB58" s="53" t="str">
        <f t="shared" si="22"/>
        <v/>
      </c>
      <c r="AC58" s="21" t="str">
        <f>IF(OR(AB58="",AB58&lt;&gt;"NEMA"),"",IF(IFERROR(MATCH(AA58,AA$12:AA57,0),0)&lt;&gt;0,"",AA58))</f>
        <v/>
      </c>
      <c r="AD58" s="46" t="str">
        <f>IF(AC58="","",MAX(AD$12:AD57)+1)</f>
        <v/>
      </c>
      <c r="AE58" s="27" t="s">
        <v>0</v>
      </c>
      <c r="AF58" s="84"/>
      <c r="AG58" s="27" t="s">
        <v>0</v>
      </c>
      <c r="AH58" s="14" t="str">
        <f t="shared" si="23"/>
        <v/>
      </c>
      <c r="AI58" s="27" t="s">
        <v>0</v>
      </c>
      <c r="AJ58" s="157" t="str">
        <f t="shared" si="24"/>
        <v/>
      </c>
      <c r="AK58" s="108" t="str">
        <f t="shared" si="25"/>
        <v/>
      </c>
      <c r="AL58" s="27"/>
      <c r="AM58" s="32" t="str">
        <f t="shared" si="26"/>
        <v/>
      </c>
      <c r="AN58" s="21" t="str">
        <f t="shared" si="27"/>
        <v/>
      </c>
      <c r="AO58" s="53" t="str">
        <f t="shared" si="28"/>
        <v/>
      </c>
      <c r="AP58" s="53" t="str">
        <f t="shared" si="29"/>
        <v/>
      </c>
      <c r="AQ58" s="21" t="str">
        <f t="shared" si="30"/>
        <v/>
      </c>
      <c r="AR58" s="46" t="str">
        <f t="shared" si="31"/>
        <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
      </c>
      <c r="BI58" s="21" t="str">
        <f t="shared" si="37"/>
        <v/>
      </c>
      <c r="BJ58" s="53" t="str">
        <f t="shared" si="38"/>
        <v/>
      </c>
      <c r="BK58" s="33" t="str">
        <f t="shared" si="39"/>
        <v/>
      </c>
      <c r="BL58" s="27" t="s">
        <v>0</v>
      </c>
      <c r="BM58" s="32" t="str">
        <f t="shared" si="40"/>
        <v/>
      </c>
      <c r="BN58" s="21" t="str">
        <f t="shared" si="41"/>
        <v/>
      </c>
      <c r="BO58" s="53" t="str">
        <f t="shared" si="42"/>
        <v/>
      </c>
      <c r="BP58" s="53" t="str">
        <f t="shared" si="2"/>
        <v/>
      </c>
      <c r="BQ58" s="21" t="str">
        <f t="shared" si="3"/>
        <v/>
      </c>
      <c r="BR58" s="21" t="str" cm="1">
        <f t="array" ref="BR58">IFERROR(""&amp;INDEX(regNatjecatelj_klub,DI58),"")</f>
        <v/>
      </c>
      <c r="BS58" s="66" t="str">
        <f t="shared" si="43"/>
        <v/>
      </c>
      <c r="BT58" s="46" t="str">
        <f t="shared" si="44"/>
        <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
      </c>
      <c r="CL58" s="210" t="str">
        <f>IF(BN58="","",IF(BT58&lt;&gt;BN58,INDEX(regKlub_id,MATCH(BT58,regKlub_naziv,0)),IF(AND(BO58&lt;&gt;"",BO58&lt;&gt;"NEMA"),BO58,IF(CF58&lt;&gt;"",CF58,IF(CB58&lt;&gt;"",CB58,IFERROR(INDEX(CL$12:CL57,MATCH(BN58,BN$12:BN57,0)),"GREŠKA"))))))</f>
        <v/>
      </c>
      <c r="CM58" s="108" t="str">
        <f>IF(BP58="","",IF(BP58&lt;&gt;"NEMA",BP58,IF(CE58&lt;&gt;"",CE58,IFERROR(INDEX(CM$12:CM57,MATCH(BN58,BN$12:BN57,0)),""))))</f>
        <v/>
      </c>
      <c r="CN58" s="27" t="s">
        <v>0</v>
      </c>
      <c r="CO58" s="38" t="str">
        <f t="shared" si="51"/>
        <v/>
      </c>
      <c r="CP58" s="53" t="str">
        <f t="shared" si="52"/>
        <v/>
      </c>
      <c r="CQ58" s="164" t="str">
        <f t="shared" si="53"/>
        <v/>
      </c>
      <c r="CR58" s="165" t="str">
        <f t="shared" si="78"/>
        <v/>
      </c>
      <c r="CS58" s="108" t="str">
        <f t="shared" si="5"/>
        <v/>
      </c>
      <c r="CT58" s="27" t="s">
        <v>0</v>
      </c>
      <c r="CU58" s="224" t="str">
        <f t="shared" si="54"/>
        <v xml:space="preserve">
</v>
      </c>
      <c r="CV58" s="27" t="s">
        <v>0</v>
      </c>
      <c r="CW58" s="184" t="str">
        <f t="shared" si="6"/>
        <v/>
      </c>
      <c r="CX58" t="s">
        <v>0</v>
      </c>
      <c r="CY58" s="86" t="str">
        <f t="shared" si="7"/>
        <v/>
      </c>
      <c r="CZ58" t="s">
        <v>0</v>
      </c>
      <c r="DA58" s="32" t="str">
        <f t="shared" si="8"/>
        <v/>
      </c>
      <c r="DB58" s="46" t="str">
        <f t="shared" si="9"/>
        <v/>
      </c>
      <c r="DC58" t="s">
        <v>0</v>
      </c>
      <c r="DD58" s="14" t="str">
        <f t="shared" si="55"/>
        <v/>
      </c>
      <c r="DE58" s="27" t="s">
        <v>0</v>
      </c>
      <c r="DF58" s="14" t="str">
        <f t="shared" si="56"/>
        <v/>
      </c>
      <c r="DG58" s="27" t="s">
        <v>0</v>
      </c>
      <c r="DH58" s="32" t="str">
        <f t="shared" si="57"/>
        <v/>
      </c>
      <c r="DI58" s="33" t="str">
        <f t="shared" si="58"/>
        <v/>
      </c>
      <c r="DJ58" s="27" t="s">
        <v>0</v>
      </c>
      <c r="DK58" s="32" t="str">
        <f t="shared" si="59"/>
        <v/>
      </c>
      <c r="DL58" s="33" t="str">
        <f t="shared" si="60"/>
        <v/>
      </c>
      <c r="DM58" s="27" t="s">
        <v>0</v>
      </c>
      <c r="DN58" s="32" t="str">
        <f t="shared" si="61"/>
        <v/>
      </c>
      <c r="DO58" s="33" t="str">
        <f t="shared" si="62"/>
        <v/>
      </c>
      <c r="DP58" s="27" t="s">
        <v>0</v>
      </c>
      <c r="DQ58" s="38" t="str">
        <f t="shared" si="63"/>
        <v/>
      </c>
      <c r="DR58" s="33" t="str" cm="1">
        <f t="array" ref="DR58">IF(DQ58&lt;&gt;"",INDEX(regNatjecatelj_id,DQ58,0),IF(BF58&lt;&gt;"",BF58,""))</f>
        <v/>
      </c>
      <c r="DS58" s="27" t="s">
        <v>0</v>
      </c>
      <c r="DT58" s="38" t="str">
        <f t="shared" si="64"/>
        <v/>
      </c>
      <c r="DU58" s="53" t="str">
        <f t="shared" si="10"/>
        <v/>
      </c>
      <c r="DV58" s="53" t="str">
        <f t="shared" si="65"/>
        <v/>
      </c>
      <c r="DW58" s="53" t="str">
        <f t="shared" si="66"/>
        <v/>
      </c>
      <c r="DX58" s="46" t="str">
        <f t="shared" si="67"/>
        <v/>
      </c>
      <c r="DY58" s="27" t="s">
        <v>0</v>
      </c>
      <c r="DZ58" s="38" t="str">
        <f>IF(AN58="","",MAX(DZ$12:DZ57)+1)</f>
        <v/>
      </c>
      <c r="EA58" s="53" t="str">
        <f t="shared" si="68"/>
        <v/>
      </c>
      <c r="EB58" s="53" t="str">
        <f t="shared" si="69"/>
        <v/>
      </c>
      <c r="EC58" s="53" t="str">
        <f t="shared" si="70"/>
        <v/>
      </c>
      <c r="ED58" s="53" t="str">
        <f t="shared" si="71"/>
        <v/>
      </c>
      <c r="EE58" s="53" t="str">
        <f t="shared" si="11"/>
        <v/>
      </c>
      <c r="EF58" s="53" t="str">
        <f t="shared" si="72"/>
        <v/>
      </c>
      <c r="EG58" s="53" t="str">
        <f t="shared" si="73"/>
        <v/>
      </c>
      <c r="EH58" s="53" t="str">
        <f t="shared" si="12"/>
        <v/>
      </c>
      <c r="EI58" s="53" t="str">
        <f t="shared" si="74"/>
        <v/>
      </c>
      <c r="EJ58" s="33" t="str">
        <f t="shared" si="75"/>
        <v/>
      </c>
      <c r="EK58" s="27" t="s">
        <v>0</v>
      </c>
      <c r="EL58" s="14" t="str">
        <f t="shared" si="76"/>
        <v/>
      </c>
      <c r="EM58" s="27" t="s">
        <v>0</v>
      </c>
      <c r="EN58" s="14" t="str">
        <f t="shared" si="13"/>
        <v/>
      </c>
      <c r="EO58" s="27" t="s">
        <v>0</v>
      </c>
      <c r="EP58" s="115" t="str">
        <f t="shared" si="77"/>
        <v/>
      </c>
      <c r="EQ58" s="27" t="s">
        <v>0</v>
      </c>
    </row>
    <row r="59" spans="1:147" x14ac:dyDescent="0.25">
      <c r="A59" t="s">
        <v>0</v>
      </c>
      <c r="B59" s="32" t="str">
        <f>IF(csv!F49="","",TRIM(csv!T49))</f>
        <v/>
      </c>
      <c r="C59" s="21" t="s">
        <v>0</v>
      </c>
      <c r="D59" s="21" t="str">
        <f>IF(csv!F49="","",TRIM(csv!F49))</f>
        <v/>
      </c>
      <c r="E59" s="21" t="str">
        <f>IF(csv!E49="","",TRIM(csv!E49))</f>
        <v/>
      </c>
      <c r="F59" s="21" t="s">
        <v>0</v>
      </c>
      <c r="G59" s="53" t="str">
        <f>IF(csv!M49="","",TRIM(csv!M49))</f>
        <v/>
      </c>
      <c r="H59" s="53" t="str">
        <f>IF(csv!N49="","",TRIM(csv!N49))</f>
        <v/>
      </c>
      <c r="I59" s="21" t="s">
        <v>0</v>
      </c>
      <c r="J59" s="21" t="str">
        <f>IF(csv!P49="","",TRIM(csv!P49))</f>
        <v/>
      </c>
      <c r="K59" s="21" t="str">
        <f>IF(csv!Q49="","",TRIM(csv!Q49))</f>
        <v/>
      </c>
      <c r="L59" s="21" t="s">
        <v>0</v>
      </c>
      <c r="M59" s="46" t="str">
        <f>IF(csv!R49="","",TRIM(csv!R49))</f>
        <v/>
      </c>
      <c r="N59" s="27" t="s">
        <v>0</v>
      </c>
      <c r="O59" s="172" t="str">
        <f t="shared" si="14"/>
        <v/>
      </c>
      <c r="P59" s="27"/>
      <c r="Q59" s="32" t="str">
        <f t="shared" si="15"/>
        <v/>
      </c>
      <c r="R59" s="53" t="str">
        <f>IF(Q59="","",IF(COUNTIF(Q$12:Q58,Q59)=0,R58+1,R58))</f>
        <v/>
      </c>
      <c r="S59" s="53" t="str">
        <f t="shared" si="16"/>
        <v/>
      </c>
      <c r="T59" s="53" t="str">
        <f t="shared" si="17"/>
        <v/>
      </c>
      <c r="U59" s="46" t="str">
        <f t="shared" si="18"/>
        <v/>
      </c>
      <c r="V59" s="27" t="s">
        <v>0</v>
      </c>
      <c r="W59" s="157" t="str">
        <f t="shared" si="19"/>
        <v/>
      </c>
      <c r="X59" s="207" t="str">
        <f t="shared" si="20"/>
        <v/>
      </c>
      <c r="Y59" s="158" t="str">
        <f t="shared" si="0"/>
        <v/>
      </c>
      <c r="Z59" s="27" t="s">
        <v>0</v>
      </c>
      <c r="AA59" s="32" t="str">
        <f t="shared" si="21"/>
        <v/>
      </c>
      <c r="AB59" s="53" t="str">
        <f t="shared" si="22"/>
        <v/>
      </c>
      <c r="AC59" s="21" t="str">
        <f>IF(OR(AB59="",AB59&lt;&gt;"NEMA"),"",IF(IFERROR(MATCH(AA59,AA$12:AA58,0),0)&lt;&gt;0,"",AA59))</f>
        <v/>
      </c>
      <c r="AD59" s="46" t="str">
        <f>IF(AC59="","",MAX(AD$12:AD58)+1)</f>
        <v/>
      </c>
      <c r="AE59" s="27" t="s">
        <v>0</v>
      </c>
      <c r="AF59" s="84"/>
      <c r="AG59" s="27" t="s">
        <v>0</v>
      </c>
      <c r="AH59" s="14" t="str">
        <f t="shared" si="23"/>
        <v/>
      </c>
      <c r="AI59" s="27" t="s">
        <v>0</v>
      </c>
      <c r="AJ59" s="157" t="str">
        <f t="shared" si="24"/>
        <v/>
      </c>
      <c r="AK59" s="108" t="str">
        <f t="shared" si="25"/>
        <v/>
      </c>
      <c r="AL59" s="27"/>
      <c r="AM59" s="32" t="str">
        <f t="shared" si="26"/>
        <v/>
      </c>
      <c r="AN59" s="21" t="str">
        <f t="shared" si="27"/>
        <v/>
      </c>
      <c r="AO59" s="53" t="str">
        <f t="shared" si="28"/>
        <v/>
      </c>
      <c r="AP59" s="53" t="str">
        <f t="shared" si="29"/>
        <v/>
      </c>
      <c r="AQ59" s="21" t="str">
        <f t="shared" si="30"/>
        <v/>
      </c>
      <c r="AR59" s="46" t="str">
        <f t="shared" si="31"/>
        <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
      </c>
      <c r="BI59" s="21" t="str">
        <f t="shared" si="37"/>
        <v/>
      </c>
      <c r="BJ59" s="53" t="str">
        <f t="shared" si="38"/>
        <v/>
      </c>
      <c r="BK59" s="33" t="str">
        <f t="shared" si="39"/>
        <v/>
      </c>
      <c r="BL59" s="27" t="s">
        <v>0</v>
      </c>
      <c r="BM59" s="32" t="str">
        <f t="shared" si="40"/>
        <v/>
      </c>
      <c r="BN59" s="21" t="str">
        <f t="shared" si="41"/>
        <v/>
      </c>
      <c r="BO59" s="53" t="str">
        <f t="shared" si="42"/>
        <v/>
      </c>
      <c r="BP59" s="53" t="str">
        <f t="shared" si="2"/>
        <v/>
      </c>
      <c r="BQ59" s="21" t="str">
        <f t="shared" si="3"/>
        <v/>
      </c>
      <c r="BR59" s="21" t="str" cm="1">
        <f t="array" ref="BR59">IFERROR(""&amp;INDEX(regNatjecatelj_klub,DI59),"")</f>
        <v/>
      </c>
      <c r="BS59" s="66" t="str">
        <f t="shared" si="43"/>
        <v/>
      </c>
      <c r="BT59" s="46" t="str">
        <f t="shared" si="44"/>
        <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
      </c>
      <c r="CL59" s="210" t="str">
        <f>IF(BN59="","",IF(BT59&lt;&gt;BN59,INDEX(regKlub_id,MATCH(BT59,regKlub_naziv,0)),IF(AND(BO59&lt;&gt;"",BO59&lt;&gt;"NEMA"),BO59,IF(CF59&lt;&gt;"",CF59,IF(CB59&lt;&gt;"",CB59,IFERROR(INDEX(CL$12:CL58,MATCH(BN59,BN$12:BN58,0)),"GREŠKA"))))))</f>
        <v/>
      </c>
      <c r="CM59" s="108" t="str">
        <f>IF(BP59="","",IF(BP59&lt;&gt;"NEMA",BP59,IF(CE59&lt;&gt;"",CE59,IFERROR(INDEX(CM$12:CM58,MATCH(BN59,BN$12:BN58,0)),""))))</f>
        <v/>
      </c>
      <c r="CN59" s="27" t="s">
        <v>0</v>
      </c>
      <c r="CO59" s="38" t="str">
        <f t="shared" si="51"/>
        <v/>
      </c>
      <c r="CP59" s="53" t="str">
        <f t="shared" si="52"/>
        <v/>
      </c>
      <c r="CQ59" s="164" t="str">
        <f t="shared" si="53"/>
        <v/>
      </c>
      <c r="CR59" s="165" t="str">
        <f t="shared" si="78"/>
        <v/>
      </c>
      <c r="CS59" s="108" t="str">
        <f t="shared" si="5"/>
        <v/>
      </c>
      <c r="CT59" s="27" t="s">
        <v>0</v>
      </c>
      <c r="CU59" s="224" t="str">
        <f t="shared" si="54"/>
        <v xml:space="preserve">
</v>
      </c>
      <c r="CV59" s="27" t="s">
        <v>0</v>
      </c>
      <c r="CW59" s="184" t="str">
        <f t="shared" si="6"/>
        <v/>
      </c>
      <c r="CX59" t="s">
        <v>0</v>
      </c>
      <c r="CY59" s="86" t="str">
        <f t="shared" si="7"/>
        <v/>
      </c>
      <c r="CZ59" t="s">
        <v>0</v>
      </c>
      <c r="DA59" s="32" t="str">
        <f t="shared" si="8"/>
        <v/>
      </c>
      <c r="DB59" s="46" t="str">
        <f t="shared" si="9"/>
        <v/>
      </c>
      <c r="DC59" t="s">
        <v>0</v>
      </c>
      <c r="DD59" s="14" t="str">
        <f t="shared" si="55"/>
        <v/>
      </c>
      <c r="DE59" s="27" t="s">
        <v>0</v>
      </c>
      <c r="DF59" s="14" t="str">
        <f t="shared" si="56"/>
        <v/>
      </c>
      <c r="DG59" s="27" t="s">
        <v>0</v>
      </c>
      <c r="DH59" s="32" t="str">
        <f t="shared" si="57"/>
        <v/>
      </c>
      <c r="DI59" s="33" t="str">
        <f t="shared" si="58"/>
        <v/>
      </c>
      <c r="DJ59" s="27" t="s">
        <v>0</v>
      </c>
      <c r="DK59" s="32" t="str">
        <f t="shared" si="59"/>
        <v/>
      </c>
      <c r="DL59" s="33" t="str">
        <f t="shared" si="60"/>
        <v/>
      </c>
      <c r="DM59" s="27" t="s">
        <v>0</v>
      </c>
      <c r="DN59" s="32" t="str">
        <f t="shared" si="61"/>
        <v/>
      </c>
      <c r="DO59" s="33" t="str">
        <f t="shared" si="62"/>
        <v/>
      </c>
      <c r="DP59" s="27" t="s">
        <v>0</v>
      </c>
      <c r="DQ59" s="38" t="str">
        <f t="shared" si="63"/>
        <v/>
      </c>
      <c r="DR59" s="33" t="str" cm="1">
        <f t="array" ref="DR59">IF(DQ59&lt;&gt;"",INDEX(regNatjecatelj_id,DQ59,0),IF(BF59&lt;&gt;"",BF59,""))</f>
        <v/>
      </c>
      <c r="DS59" s="27" t="s">
        <v>0</v>
      </c>
      <c r="DT59" s="38" t="str">
        <f t="shared" si="64"/>
        <v/>
      </c>
      <c r="DU59" s="53" t="str">
        <f t="shared" si="10"/>
        <v/>
      </c>
      <c r="DV59" s="53" t="str">
        <f t="shared" si="65"/>
        <v/>
      </c>
      <c r="DW59" s="53" t="str">
        <f t="shared" si="66"/>
        <v/>
      </c>
      <c r="DX59" s="46" t="str">
        <f t="shared" si="67"/>
        <v/>
      </c>
      <c r="DY59" s="27" t="s">
        <v>0</v>
      </c>
      <c r="DZ59" s="38" t="str">
        <f>IF(AN59="","",MAX(DZ$12:DZ58)+1)</f>
        <v/>
      </c>
      <c r="EA59" s="53" t="str">
        <f t="shared" si="68"/>
        <v/>
      </c>
      <c r="EB59" s="53" t="str">
        <f t="shared" si="69"/>
        <v/>
      </c>
      <c r="EC59" s="53" t="str">
        <f t="shared" si="70"/>
        <v/>
      </c>
      <c r="ED59" s="53" t="str">
        <f t="shared" si="71"/>
        <v/>
      </c>
      <c r="EE59" s="53" t="str">
        <f t="shared" si="11"/>
        <v/>
      </c>
      <c r="EF59" s="53" t="str">
        <f t="shared" si="72"/>
        <v/>
      </c>
      <c r="EG59" s="53" t="str">
        <f t="shared" si="73"/>
        <v/>
      </c>
      <c r="EH59" s="53" t="str">
        <f t="shared" si="12"/>
        <v/>
      </c>
      <c r="EI59" s="53" t="str">
        <f t="shared" si="74"/>
        <v/>
      </c>
      <c r="EJ59" s="33" t="str">
        <f t="shared" si="75"/>
        <v/>
      </c>
      <c r="EK59" s="27" t="s">
        <v>0</v>
      </c>
      <c r="EL59" s="14" t="str">
        <f t="shared" si="76"/>
        <v/>
      </c>
      <c r="EM59" s="27" t="s">
        <v>0</v>
      </c>
      <c r="EN59" s="14" t="str">
        <f t="shared" si="13"/>
        <v/>
      </c>
      <c r="EO59" s="27" t="s">
        <v>0</v>
      </c>
      <c r="EP59" s="115" t="str">
        <f t="shared" si="77"/>
        <v/>
      </c>
      <c r="EQ59" s="27" t="s">
        <v>0</v>
      </c>
    </row>
    <row r="60" spans="1:147" x14ac:dyDescent="0.25">
      <c r="A60" t="s">
        <v>0</v>
      </c>
      <c r="B60" s="32" t="str">
        <f>IF(csv!F50="","",TRIM(csv!T50))</f>
        <v/>
      </c>
      <c r="C60" s="21" t="s">
        <v>0</v>
      </c>
      <c r="D60" s="21" t="str">
        <f>IF(csv!F50="","",TRIM(csv!F50))</f>
        <v/>
      </c>
      <c r="E60" s="21" t="str">
        <f>IF(csv!E50="","",TRIM(csv!E50))</f>
        <v/>
      </c>
      <c r="F60" s="21" t="s">
        <v>0</v>
      </c>
      <c r="G60" s="53" t="str">
        <f>IF(csv!M50="","",TRIM(csv!M50))</f>
        <v/>
      </c>
      <c r="H60" s="53" t="str">
        <f>IF(csv!N50="","",TRIM(csv!N50))</f>
        <v/>
      </c>
      <c r="I60" s="21" t="s">
        <v>0</v>
      </c>
      <c r="J60" s="21" t="str">
        <f>IF(csv!P50="","",TRIM(csv!P50))</f>
        <v/>
      </c>
      <c r="K60" s="21" t="str">
        <f>IF(csv!Q50="","",TRIM(csv!Q50))</f>
        <v/>
      </c>
      <c r="L60" s="21" t="s">
        <v>0</v>
      </c>
      <c r="M60" s="46" t="str">
        <f>IF(csv!R50="","",TRIM(csv!R50))</f>
        <v/>
      </c>
      <c r="N60" s="27" t="s">
        <v>0</v>
      </c>
      <c r="O60" s="172" t="str">
        <f t="shared" si="14"/>
        <v/>
      </c>
      <c r="P60" s="27"/>
      <c r="Q60" s="32" t="str">
        <f t="shared" si="15"/>
        <v/>
      </c>
      <c r="R60" s="53" t="str">
        <f>IF(Q60="","",IF(COUNTIF(Q$12:Q59,Q60)=0,R59+1,R59))</f>
        <v/>
      </c>
      <c r="S60" s="53" t="str">
        <f t="shared" si="16"/>
        <v/>
      </c>
      <c r="T60" s="53" t="str">
        <f t="shared" si="17"/>
        <v/>
      </c>
      <c r="U60" s="46" t="str">
        <f t="shared" si="18"/>
        <v/>
      </c>
      <c r="V60" s="27" t="s">
        <v>0</v>
      </c>
      <c r="W60" s="157" t="str">
        <f t="shared" si="19"/>
        <v/>
      </c>
      <c r="X60" s="207" t="str">
        <f t="shared" si="20"/>
        <v/>
      </c>
      <c r="Y60" s="158" t="str">
        <f t="shared" si="0"/>
        <v/>
      </c>
      <c r="Z60" s="27" t="s">
        <v>0</v>
      </c>
      <c r="AA60" s="32" t="str">
        <f t="shared" si="21"/>
        <v/>
      </c>
      <c r="AB60" s="53" t="str">
        <f t="shared" si="22"/>
        <v/>
      </c>
      <c r="AC60" s="21" t="str">
        <f>IF(OR(AB60="",AB60&lt;&gt;"NEMA"),"",IF(IFERROR(MATCH(AA60,AA$12:AA59,0),0)&lt;&gt;0,"",AA60))</f>
        <v/>
      </c>
      <c r="AD60" s="46" t="str">
        <f>IF(AC60="","",MAX(AD$12:AD59)+1)</f>
        <v/>
      </c>
      <c r="AE60" s="27" t="s">
        <v>0</v>
      </c>
      <c r="AF60" s="84"/>
      <c r="AG60" s="27" t="s">
        <v>0</v>
      </c>
      <c r="AH60" s="14" t="str">
        <f t="shared" si="23"/>
        <v/>
      </c>
      <c r="AI60" s="27" t="s">
        <v>0</v>
      </c>
      <c r="AJ60" s="157" t="str">
        <f t="shared" si="24"/>
        <v/>
      </c>
      <c r="AK60" s="108" t="str">
        <f t="shared" si="25"/>
        <v/>
      </c>
      <c r="AL60" s="27"/>
      <c r="AM60" s="32" t="str">
        <f t="shared" si="26"/>
        <v/>
      </c>
      <c r="AN60" s="21" t="str">
        <f t="shared" si="27"/>
        <v/>
      </c>
      <c r="AO60" s="53" t="str">
        <f t="shared" si="28"/>
        <v/>
      </c>
      <c r="AP60" s="53" t="str">
        <f t="shared" si="29"/>
        <v/>
      </c>
      <c r="AQ60" s="21" t="str">
        <f t="shared" si="30"/>
        <v/>
      </c>
      <c r="AR60" s="46" t="str">
        <f t="shared" si="31"/>
        <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
      </c>
      <c r="BI60" s="21" t="str">
        <f t="shared" si="37"/>
        <v/>
      </c>
      <c r="BJ60" s="53" t="str">
        <f t="shared" si="38"/>
        <v/>
      </c>
      <c r="BK60" s="33" t="str">
        <f t="shared" si="39"/>
        <v/>
      </c>
      <c r="BL60" s="27" t="s">
        <v>0</v>
      </c>
      <c r="BM60" s="32" t="str">
        <f t="shared" si="40"/>
        <v/>
      </c>
      <c r="BN60" s="21" t="str">
        <f t="shared" si="41"/>
        <v/>
      </c>
      <c r="BO60" s="53" t="str">
        <f t="shared" si="42"/>
        <v/>
      </c>
      <c r="BP60" s="53" t="str">
        <f t="shared" si="2"/>
        <v/>
      </c>
      <c r="BQ60" s="21" t="str">
        <f t="shared" si="3"/>
        <v/>
      </c>
      <c r="BR60" s="21" t="str" cm="1">
        <f t="array" ref="BR60">IFERROR(""&amp;INDEX(regNatjecatelj_klub,DI60),"")</f>
        <v/>
      </c>
      <c r="BS60" s="66" t="str">
        <f t="shared" si="43"/>
        <v/>
      </c>
      <c r="BT60" s="46" t="str">
        <f t="shared" si="44"/>
        <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
      </c>
      <c r="CL60" s="210" t="str">
        <f>IF(BN60="","",IF(BT60&lt;&gt;BN60,INDEX(regKlub_id,MATCH(BT60,regKlub_naziv,0)),IF(AND(BO60&lt;&gt;"",BO60&lt;&gt;"NEMA"),BO60,IF(CF60&lt;&gt;"",CF60,IF(CB60&lt;&gt;"",CB60,IFERROR(INDEX(CL$12:CL59,MATCH(BN60,BN$12:BN59,0)),"GREŠKA"))))))</f>
        <v/>
      </c>
      <c r="CM60" s="108" t="str">
        <f>IF(BP60="","",IF(BP60&lt;&gt;"NEMA",BP60,IF(CE60&lt;&gt;"",CE60,IFERROR(INDEX(CM$12:CM59,MATCH(BN60,BN$12:BN59,0)),""))))</f>
        <v/>
      </c>
      <c r="CN60" s="27" t="s">
        <v>0</v>
      </c>
      <c r="CO60" s="38" t="str">
        <f t="shared" si="51"/>
        <v/>
      </c>
      <c r="CP60" s="53" t="str">
        <f t="shared" si="52"/>
        <v/>
      </c>
      <c r="CQ60" s="164" t="str">
        <f t="shared" si="53"/>
        <v/>
      </c>
      <c r="CR60" s="165" t="str">
        <f t="shared" si="78"/>
        <v/>
      </c>
      <c r="CS60" s="108" t="str">
        <f t="shared" si="5"/>
        <v/>
      </c>
      <c r="CT60" s="27" t="s">
        <v>0</v>
      </c>
      <c r="CU60" s="224" t="str">
        <f t="shared" si="54"/>
        <v xml:space="preserve">
</v>
      </c>
      <c r="CV60" s="27" t="s">
        <v>0</v>
      </c>
      <c r="CW60" s="184" t="str">
        <f t="shared" si="6"/>
        <v/>
      </c>
      <c r="CX60" t="s">
        <v>0</v>
      </c>
      <c r="CY60" s="86" t="str">
        <f t="shared" si="7"/>
        <v/>
      </c>
      <c r="CZ60" t="s">
        <v>0</v>
      </c>
      <c r="DA60" s="32" t="str">
        <f t="shared" si="8"/>
        <v/>
      </c>
      <c r="DB60" s="46" t="str">
        <f t="shared" si="9"/>
        <v/>
      </c>
      <c r="DC60" t="s">
        <v>0</v>
      </c>
      <c r="DD60" s="14" t="str">
        <f t="shared" si="55"/>
        <v/>
      </c>
      <c r="DE60" s="27" t="s">
        <v>0</v>
      </c>
      <c r="DF60" s="14" t="str">
        <f t="shared" si="56"/>
        <v/>
      </c>
      <c r="DG60" s="27" t="s">
        <v>0</v>
      </c>
      <c r="DH60" s="32" t="str">
        <f t="shared" si="57"/>
        <v/>
      </c>
      <c r="DI60" s="33" t="str">
        <f t="shared" si="58"/>
        <v/>
      </c>
      <c r="DJ60" s="27" t="s">
        <v>0</v>
      </c>
      <c r="DK60" s="32" t="str">
        <f t="shared" si="59"/>
        <v/>
      </c>
      <c r="DL60" s="33" t="str">
        <f t="shared" si="60"/>
        <v/>
      </c>
      <c r="DM60" s="27" t="s">
        <v>0</v>
      </c>
      <c r="DN60" s="32" t="str">
        <f t="shared" si="61"/>
        <v/>
      </c>
      <c r="DO60" s="33" t="str">
        <f t="shared" si="62"/>
        <v/>
      </c>
      <c r="DP60" s="27" t="s">
        <v>0</v>
      </c>
      <c r="DQ60" s="38" t="str">
        <f t="shared" si="63"/>
        <v/>
      </c>
      <c r="DR60" s="33" t="str" cm="1">
        <f t="array" ref="DR60">IF(DQ60&lt;&gt;"",INDEX(regNatjecatelj_id,DQ60,0),IF(BF60&lt;&gt;"",BF60,""))</f>
        <v/>
      </c>
      <c r="DS60" s="27" t="s">
        <v>0</v>
      </c>
      <c r="DT60" s="38" t="str">
        <f t="shared" si="64"/>
        <v/>
      </c>
      <c r="DU60" s="53" t="str">
        <f t="shared" si="10"/>
        <v/>
      </c>
      <c r="DV60" s="53" t="str">
        <f t="shared" si="65"/>
        <v/>
      </c>
      <c r="DW60" s="53" t="str">
        <f t="shared" si="66"/>
        <v/>
      </c>
      <c r="DX60" s="46" t="str">
        <f t="shared" si="67"/>
        <v/>
      </c>
      <c r="DY60" s="27" t="s">
        <v>0</v>
      </c>
      <c r="DZ60" s="38" t="str">
        <f>IF(AN60="","",MAX(DZ$12:DZ59)+1)</f>
        <v/>
      </c>
      <c r="EA60" s="53" t="str">
        <f t="shared" si="68"/>
        <v/>
      </c>
      <c r="EB60" s="53" t="str">
        <f t="shared" si="69"/>
        <v/>
      </c>
      <c r="EC60" s="53" t="str">
        <f t="shared" si="70"/>
        <v/>
      </c>
      <c r="ED60" s="53" t="str">
        <f t="shared" si="71"/>
        <v/>
      </c>
      <c r="EE60" s="53" t="str">
        <f t="shared" si="11"/>
        <v/>
      </c>
      <c r="EF60" s="53" t="str">
        <f t="shared" si="72"/>
        <v/>
      </c>
      <c r="EG60" s="53" t="str">
        <f t="shared" si="73"/>
        <v/>
      </c>
      <c r="EH60" s="53" t="str">
        <f t="shared" si="12"/>
        <v/>
      </c>
      <c r="EI60" s="53" t="str">
        <f t="shared" si="74"/>
        <v/>
      </c>
      <c r="EJ60" s="33" t="str">
        <f t="shared" si="75"/>
        <v/>
      </c>
      <c r="EK60" s="27" t="s">
        <v>0</v>
      </c>
      <c r="EL60" s="14" t="str">
        <f t="shared" si="76"/>
        <v/>
      </c>
      <c r="EM60" s="27" t="s">
        <v>0</v>
      </c>
      <c r="EN60" s="14" t="str">
        <f t="shared" si="13"/>
        <v/>
      </c>
      <c r="EO60" s="27" t="s">
        <v>0</v>
      </c>
      <c r="EP60" s="115" t="str">
        <f t="shared" si="77"/>
        <v/>
      </c>
      <c r="EQ60" s="27" t="s">
        <v>0</v>
      </c>
    </row>
    <row r="61" spans="1:147" x14ac:dyDescent="0.25">
      <c r="A61" t="s">
        <v>0</v>
      </c>
      <c r="B61" s="32" t="str">
        <f>IF(csv!F51="","",TRIM(csv!T51))</f>
        <v/>
      </c>
      <c r="C61" s="21" t="s">
        <v>0</v>
      </c>
      <c r="D61" s="21" t="str">
        <f>IF(csv!F51="","",TRIM(csv!F51))</f>
        <v/>
      </c>
      <c r="E61" s="21" t="str">
        <f>IF(csv!E51="","",TRIM(csv!E51))</f>
        <v/>
      </c>
      <c r="F61" s="21" t="s">
        <v>0</v>
      </c>
      <c r="G61" s="53" t="str">
        <f>IF(csv!M51="","",TRIM(csv!M51))</f>
        <v/>
      </c>
      <c r="H61" s="53" t="str">
        <f>IF(csv!N51="","",TRIM(csv!N51))</f>
        <v/>
      </c>
      <c r="I61" s="21" t="s">
        <v>0</v>
      </c>
      <c r="J61" s="21" t="str">
        <f>IF(csv!P51="","",TRIM(csv!P51))</f>
        <v/>
      </c>
      <c r="K61" s="21" t="str">
        <f>IF(csv!Q51="","",TRIM(csv!Q51))</f>
        <v/>
      </c>
      <c r="L61" s="21" t="s">
        <v>0</v>
      </c>
      <c r="M61" s="46" t="str">
        <f>IF(csv!R51="","",TRIM(csv!R51))</f>
        <v/>
      </c>
      <c r="N61" s="27" t="s">
        <v>0</v>
      </c>
      <c r="O61" s="172" t="str">
        <f t="shared" si="14"/>
        <v/>
      </c>
      <c r="P61" s="27"/>
      <c r="Q61" s="32" t="str">
        <f t="shared" si="15"/>
        <v/>
      </c>
      <c r="R61" s="53" t="str">
        <f>IF(Q61="","",IF(COUNTIF(Q$12:Q60,Q61)=0,R60+1,R60))</f>
        <v/>
      </c>
      <c r="S61" s="53" t="str">
        <f t="shared" si="16"/>
        <v/>
      </c>
      <c r="T61" s="53" t="str">
        <f t="shared" si="17"/>
        <v/>
      </c>
      <c r="U61" s="46" t="str">
        <f t="shared" si="18"/>
        <v/>
      </c>
      <c r="V61" s="27" t="s">
        <v>0</v>
      </c>
      <c r="W61" s="157" t="str">
        <f t="shared" si="19"/>
        <v/>
      </c>
      <c r="X61" s="207" t="str">
        <f t="shared" si="20"/>
        <v/>
      </c>
      <c r="Y61" s="158" t="str">
        <f t="shared" si="0"/>
        <v/>
      </c>
      <c r="Z61" s="27" t="s">
        <v>0</v>
      </c>
      <c r="AA61" s="32" t="str">
        <f t="shared" si="21"/>
        <v/>
      </c>
      <c r="AB61" s="53" t="str">
        <f t="shared" si="22"/>
        <v/>
      </c>
      <c r="AC61" s="21" t="str">
        <f>IF(OR(AB61="",AB61&lt;&gt;"NEMA"),"",IF(IFERROR(MATCH(AA61,AA$12:AA60,0),0)&lt;&gt;0,"",AA61))</f>
        <v/>
      </c>
      <c r="AD61" s="46" t="str">
        <f>IF(AC61="","",MAX(AD$12:AD60)+1)</f>
        <v/>
      </c>
      <c r="AE61" s="27" t="s">
        <v>0</v>
      </c>
      <c r="AF61" s="84"/>
      <c r="AG61" s="27" t="s">
        <v>0</v>
      </c>
      <c r="AH61" s="14" t="str">
        <f t="shared" si="23"/>
        <v/>
      </c>
      <c r="AI61" s="27" t="s">
        <v>0</v>
      </c>
      <c r="AJ61" s="157" t="str">
        <f t="shared" si="24"/>
        <v/>
      </c>
      <c r="AK61" s="108"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
      </c>
      <c r="CL61" s="210" t="str">
        <f>IF(BN61="","",IF(BT61&lt;&gt;BN61,INDEX(regKlub_id,MATCH(BT61,regKlub_naziv,0)),IF(AND(BO61&lt;&gt;"",BO61&lt;&gt;"NEMA"),BO61,IF(CF61&lt;&gt;"",CF61,IF(CB61&lt;&gt;"",CB61,IFERROR(INDEX(CL$12:CL60,MATCH(BN61,BN$12:BN60,0)),"GREŠKA"))))))</f>
        <v/>
      </c>
      <c r="CM61" s="108" t="str">
        <f>IF(BP61="","",IF(BP61&lt;&gt;"NEMA",BP61,IF(CE61&lt;&gt;"",CE61,IFERROR(INDEX(CM$12:CM60,MATCH(BN61,BN$12:BN60,0)),""))))</f>
        <v/>
      </c>
      <c r="CN61" s="27" t="s">
        <v>0</v>
      </c>
      <c r="CO61" s="38" t="str">
        <f t="shared" si="51"/>
        <v/>
      </c>
      <c r="CP61" s="53" t="str">
        <f t="shared" si="52"/>
        <v/>
      </c>
      <c r="CQ61" s="164" t="str">
        <f t="shared" si="53"/>
        <v/>
      </c>
      <c r="CR61" s="165" t="str">
        <f t="shared" si="78"/>
        <v/>
      </c>
      <c r="CS61" s="108" t="str">
        <f t="shared" si="5"/>
        <v/>
      </c>
      <c r="CT61" s="27" t="s">
        <v>0</v>
      </c>
      <c r="CU61" s="224" t="str">
        <f t="shared" si="54"/>
        <v xml:space="preserve">
</v>
      </c>
      <c r="CV61" s="27" t="s">
        <v>0</v>
      </c>
      <c r="CW61" s="184" t="str">
        <f t="shared" si="6"/>
        <v/>
      </c>
      <c r="CX61" t="s">
        <v>0</v>
      </c>
      <c r="CY61" s="86" t="str">
        <f t="shared" si="7"/>
        <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15" t="str">
        <f t="shared" si="77"/>
        <v/>
      </c>
      <c r="EQ61" s="27" t="s">
        <v>0</v>
      </c>
    </row>
    <row r="62" spans="1:147" x14ac:dyDescent="0.25">
      <c r="A62" t="s">
        <v>0</v>
      </c>
      <c r="B62" s="32" t="str">
        <f>IF(csv!F52="","",TRIM(csv!T52))</f>
        <v/>
      </c>
      <c r="C62" s="21" t="s">
        <v>0</v>
      </c>
      <c r="D62" s="21" t="str">
        <f>IF(csv!F52="","",TRIM(csv!F52))</f>
        <v/>
      </c>
      <c r="E62" s="21" t="str">
        <f>IF(csv!E52="","",TRIM(csv!E52))</f>
        <v/>
      </c>
      <c r="F62" s="21" t="s">
        <v>0</v>
      </c>
      <c r="G62" s="53" t="str">
        <f>IF(csv!M52="","",TRIM(csv!M52))</f>
        <v/>
      </c>
      <c r="H62" s="53" t="str">
        <f>IF(csv!N52="","",TRIM(csv!N52))</f>
        <v/>
      </c>
      <c r="I62" s="21" t="s">
        <v>0</v>
      </c>
      <c r="J62" s="21" t="str">
        <f>IF(csv!P52="","",TRIM(csv!P52))</f>
        <v/>
      </c>
      <c r="K62" s="21" t="str">
        <f>IF(csv!Q52="","",TRIM(csv!Q52))</f>
        <v/>
      </c>
      <c r="L62" s="21" t="s">
        <v>0</v>
      </c>
      <c r="M62" s="46" t="str">
        <f>IF(csv!R52="","",TRIM(csv!R52))</f>
        <v/>
      </c>
      <c r="N62" s="27" t="s">
        <v>0</v>
      </c>
      <c r="O62" s="172" t="str">
        <f t="shared" si="14"/>
        <v/>
      </c>
      <c r="P62" s="27"/>
      <c r="Q62" s="32" t="str">
        <f t="shared" si="15"/>
        <v/>
      </c>
      <c r="R62" s="53" t="str">
        <f>IF(Q62="","",IF(COUNTIF(Q$12:Q61,Q62)=0,R61+1,R61))</f>
        <v/>
      </c>
      <c r="S62" s="53" t="str">
        <f t="shared" si="16"/>
        <v/>
      </c>
      <c r="T62" s="53" t="str">
        <f t="shared" si="17"/>
        <v/>
      </c>
      <c r="U62" s="46" t="str">
        <f t="shared" si="18"/>
        <v/>
      </c>
      <c r="V62" s="27" t="s">
        <v>0</v>
      </c>
      <c r="W62" s="157" t="str">
        <f t="shared" si="19"/>
        <v/>
      </c>
      <c r="X62" s="207" t="str">
        <f t="shared" si="20"/>
        <v/>
      </c>
      <c r="Y62" s="158" t="str">
        <f t="shared" si="0"/>
        <v/>
      </c>
      <c r="Z62" s="27" t="s">
        <v>0</v>
      </c>
      <c r="AA62" s="32" t="str">
        <f t="shared" si="21"/>
        <v/>
      </c>
      <c r="AB62" s="53" t="str">
        <f t="shared" si="22"/>
        <v/>
      </c>
      <c r="AC62" s="21" t="str">
        <f>IF(OR(AB62="",AB62&lt;&gt;"NEMA"),"",IF(IFERROR(MATCH(AA62,AA$12:AA61,0),0)&lt;&gt;0,"",AA62))</f>
        <v/>
      </c>
      <c r="AD62" s="46" t="str">
        <f>IF(AC62="","",MAX(AD$12:AD61)+1)</f>
        <v/>
      </c>
      <c r="AE62" s="27" t="s">
        <v>0</v>
      </c>
      <c r="AF62" s="84"/>
      <c r="AG62" s="27" t="s">
        <v>0</v>
      </c>
      <c r="AH62" s="14" t="str">
        <f t="shared" si="23"/>
        <v/>
      </c>
      <c r="AI62" s="27" t="s">
        <v>0</v>
      </c>
      <c r="AJ62" s="157" t="str">
        <f t="shared" si="24"/>
        <v/>
      </c>
      <c r="AK62" s="108"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
      </c>
      <c r="CL62" s="210" t="str">
        <f>IF(BN62="","",IF(BT62&lt;&gt;BN62,INDEX(regKlub_id,MATCH(BT62,regKlub_naziv,0)),IF(AND(BO62&lt;&gt;"",BO62&lt;&gt;"NEMA"),BO62,IF(CF62&lt;&gt;"",CF62,IF(CB62&lt;&gt;"",CB62,IFERROR(INDEX(CL$12:CL61,MATCH(BN62,BN$12:BN61,0)),"GREŠKA"))))))</f>
        <v/>
      </c>
      <c r="CM62" s="108" t="str">
        <f>IF(BP62="","",IF(BP62&lt;&gt;"NEMA",BP62,IF(CE62&lt;&gt;"",CE62,IFERROR(INDEX(CM$12:CM61,MATCH(BN62,BN$12:BN61,0)),""))))</f>
        <v/>
      </c>
      <c r="CN62" s="27" t="s">
        <v>0</v>
      </c>
      <c r="CO62" s="38" t="str">
        <f t="shared" si="51"/>
        <v/>
      </c>
      <c r="CP62" s="53" t="str">
        <f t="shared" si="52"/>
        <v/>
      </c>
      <c r="CQ62" s="164" t="str">
        <f t="shared" si="53"/>
        <v/>
      </c>
      <c r="CR62" s="165" t="str">
        <f t="shared" si="78"/>
        <v/>
      </c>
      <c r="CS62" s="108" t="str">
        <f t="shared" si="5"/>
        <v/>
      </c>
      <c r="CT62" s="27" t="s">
        <v>0</v>
      </c>
      <c r="CU62" s="224" t="str">
        <f t="shared" si="54"/>
        <v xml:space="preserve">
</v>
      </c>
      <c r="CV62" s="27" t="s">
        <v>0</v>
      </c>
      <c r="CW62" s="184" t="str">
        <f t="shared" si="6"/>
        <v/>
      </c>
      <c r="CX62" t="s">
        <v>0</v>
      </c>
      <c r="CY62" s="86" t="str">
        <f t="shared" si="7"/>
        <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15" t="str">
        <f t="shared" si="77"/>
        <v/>
      </c>
      <c r="EQ62" s="27" t="s">
        <v>0</v>
      </c>
    </row>
    <row r="63" spans="1:147" x14ac:dyDescent="0.25">
      <c r="A63" t="s">
        <v>0</v>
      </c>
      <c r="B63" s="32" t="str">
        <f>IF(csv!F53="","",TRIM(csv!T53))</f>
        <v/>
      </c>
      <c r="C63" s="21" t="s">
        <v>0</v>
      </c>
      <c r="D63" s="21" t="str">
        <f>IF(csv!F53="","",TRIM(csv!F53))</f>
        <v/>
      </c>
      <c r="E63" s="21" t="str">
        <f>IF(csv!E53="","",TRIM(csv!E53))</f>
        <v/>
      </c>
      <c r="F63" s="21" t="s">
        <v>0</v>
      </c>
      <c r="G63" s="53" t="str">
        <f>IF(csv!M53="","",TRIM(csv!M53))</f>
        <v/>
      </c>
      <c r="H63" s="53" t="str">
        <f>IF(csv!N53="","",TRIM(csv!N53))</f>
        <v/>
      </c>
      <c r="I63" s="21" t="s">
        <v>0</v>
      </c>
      <c r="J63" s="21" t="str">
        <f>IF(csv!P53="","",TRIM(csv!P53))</f>
        <v/>
      </c>
      <c r="K63" s="21" t="str">
        <f>IF(csv!Q53="","",TRIM(csv!Q53))</f>
        <v/>
      </c>
      <c r="L63" s="21" t="s">
        <v>0</v>
      </c>
      <c r="M63" s="46" t="str">
        <f>IF(csv!R53="","",TRIM(csv!R53))</f>
        <v/>
      </c>
      <c r="N63" s="27" t="s">
        <v>0</v>
      </c>
      <c r="O63" s="172" t="str">
        <f t="shared" si="14"/>
        <v/>
      </c>
      <c r="P63" s="27"/>
      <c r="Q63" s="32" t="str">
        <f t="shared" si="15"/>
        <v/>
      </c>
      <c r="R63" s="53" t="str">
        <f>IF(Q63="","",IF(COUNTIF(Q$12:Q62,Q63)=0,R62+1,R62))</f>
        <v/>
      </c>
      <c r="S63" s="53" t="str">
        <f t="shared" si="16"/>
        <v/>
      </c>
      <c r="T63" s="53" t="str">
        <f t="shared" si="17"/>
        <v/>
      </c>
      <c r="U63" s="46" t="str">
        <f t="shared" si="18"/>
        <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
      </c>
      <c r="C64" s="21" t="s">
        <v>0</v>
      </c>
      <c r="D64" s="21" t="str">
        <f>IF(csv!F54="","",TRIM(csv!F54))</f>
        <v/>
      </c>
      <c r="E64" s="21" t="str">
        <f>IF(csv!E54="","",TRIM(csv!E54))</f>
        <v/>
      </c>
      <c r="F64" s="21" t="s">
        <v>0</v>
      </c>
      <c r="G64" s="53" t="str">
        <f>IF(csv!M54="","",TRIM(csv!M54))</f>
        <v/>
      </c>
      <c r="H64" s="53" t="str">
        <f>IF(csv!N54="","",TRIM(csv!N54))</f>
        <v/>
      </c>
      <c r="I64" s="21" t="s">
        <v>0</v>
      </c>
      <c r="J64" s="21" t="str">
        <f>IF(csv!P54="","",TRIM(csv!P54))</f>
        <v/>
      </c>
      <c r="K64" s="21" t="str">
        <f>IF(csv!Q54="","",TRIM(csv!Q54))</f>
        <v/>
      </c>
      <c r="L64" s="21" t="s">
        <v>0</v>
      </c>
      <c r="M64" s="46" t="str">
        <f>IF(csv!R54="","",TRIM(csv!R54))</f>
        <v/>
      </c>
      <c r="N64" s="27" t="s">
        <v>0</v>
      </c>
      <c r="O64" s="172" t="str">
        <f t="shared" si="14"/>
        <v/>
      </c>
      <c r="P64" s="27"/>
      <c r="Q64" s="32" t="str">
        <f t="shared" si="15"/>
        <v/>
      </c>
      <c r="R64" s="53" t="str">
        <f>IF(Q64="","",IF(COUNTIF(Q$12:Q63,Q64)=0,R63+1,R63))</f>
        <v/>
      </c>
      <c r="S64" s="53" t="str">
        <f t="shared" si="16"/>
        <v/>
      </c>
      <c r="T64" s="53" t="str">
        <f t="shared" si="17"/>
        <v/>
      </c>
      <c r="U64" s="46" t="str">
        <f t="shared" si="18"/>
        <v/>
      </c>
      <c r="V64" s="27" t="s">
        <v>0</v>
      </c>
      <c r="W64" s="157" t="str">
        <f t="shared" si="19"/>
        <v/>
      </c>
      <c r="X64" s="207" t="str">
        <f t="shared" si="20"/>
        <v/>
      </c>
      <c r="Y64" s="158" t="str">
        <f t="shared" si="0"/>
        <v/>
      </c>
      <c r="Z64" s="27" t="s">
        <v>0</v>
      </c>
      <c r="AA64" s="32" t="str">
        <f t="shared" si="21"/>
        <v/>
      </c>
      <c r="AB64" s="53" t="str">
        <f t="shared" si="22"/>
        <v/>
      </c>
      <c r="AC64" s="21" t="str">
        <f>IF(OR(AB64="",AB64&lt;&gt;"NEMA"),"",IF(IFERROR(MATCH(AA64,AA$12:AA63,0),0)&lt;&gt;0,"",AA64))</f>
        <v/>
      </c>
      <c r="AD64" s="46" t="str">
        <f>IF(AC64="","",MAX(AD$12:AD63)+1)</f>
        <v/>
      </c>
      <c r="AE64" s="27" t="s">
        <v>0</v>
      </c>
      <c r="AF64" s="84"/>
      <c r="AG64" s="27" t="s">
        <v>0</v>
      </c>
      <c r="AH64" s="14" t="str">
        <f t="shared" si="23"/>
        <v/>
      </c>
      <c r="AI64" s="27" t="s">
        <v>0</v>
      </c>
      <c r="AJ64" s="157" t="str">
        <f t="shared" si="24"/>
        <v/>
      </c>
      <c r="AK64" s="108"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
      </c>
      <c r="CL64" s="210" t="str">
        <f>IF(BN64="","",IF(BT64&lt;&gt;BN64,INDEX(regKlub_id,MATCH(BT64,regKlub_naziv,0)),IF(AND(BO64&lt;&gt;"",BO64&lt;&gt;"NEMA"),BO64,IF(CF64&lt;&gt;"",CF64,IF(CB64&lt;&gt;"",CB64,IFERROR(INDEX(CL$12:CL63,MATCH(BN64,BN$12:BN63,0)),"GREŠKA"))))))</f>
        <v/>
      </c>
      <c r="CM64" s="108" t="str">
        <f>IF(BP64="","",IF(BP64&lt;&gt;"NEMA",BP64,IF(CE64&lt;&gt;"",CE64,IFERROR(INDEX(CM$12:CM63,MATCH(BN64,BN$12:BN63,0)),""))))</f>
        <v/>
      </c>
      <c r="CN64" s="27" t="s">
        <v>0</v>
      </c>
      <c r="CO64" s="38" t="str">
        <f t="shared" si="51"/>
        <v/>
      </c>
      <c r="CP64" s="53" t="str">
        <f t="shared" si="52"/>
        <v/>
      </c>
      <c r="CQ64" s="164" t="str">
        <f t="shared" si="53"/>
        <v/>
      </c>
      <c r="CR64" s="165" t="str">
        <f t="shared" si="78"/>
        <v/>
      </c>
      <c r="CS64" s="108" t="str">
        <f t="shared" si="5"/>
        <v/>
      </c>
      <c r="CT64" s="27" t="s">
        <v>0</v>
      </c>
      <c r="CU64" s="224" t="str">
        <f t="shared" si="54"/>
        <v xml:space="preserve">
</v>
      </c>
      <c r="CV64" s="27" t="s">
        <v>0</v>
      </c>
      <c r="CW64" s="184" t="str">
        <f t="shared" si="6"/>
        <v/>
      </c>
      <c r="CX64" t="s">
        <v>0</v>
      </c>
      <c r="CY64" s="86" t="str">
        <f t="shared" si="7"/>
        <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15" t="str">
        <f t="shared" si="77"/>
        <v/>
      </c>
      <c r="EQ64" s="27" t="s">
        <v>0</v>
      </c>
    </row>
    <row r="65" spans="1:147" x14ac:dyDescent="0.25">
      <c r="A65" t="s">
        <v>0</v>
      </c>
      <c r="B65" s="32" t="str">
        <f>IF(csv!F55="","",TRIM(csv!T55))</f>
        <v/>
      </c>
      <c r="C65" s="21" t="s">
        <v>0</v>
      </c>
      <c r="D65" s="21" t="str">
        <f>IF(csv!F55="","",TRIM(csv!F55))</f>
        <v/>
      </c>
      <c r="E65" s="21" t="str">
        <f>IF(csv!E55="","",TRIM(csv!E55))</f>
        <v/>
      </c>
      <c r="F65" s="21" t="s">
        <v>0</v>
      </c>
      <c r="G65" s="53" t="str">
        <f>IF(csv!M55="","",TRIM(csv!M55))</f>
        <v/>
      </c>
      <c r="H65" s="53" t="str">
        <f>IF(csv!N55="","",TRIM(csv!N55))</f>
        <v/>
      </c>
      <c r="I65" s="21" t="s">
        <v>0</v>
      </c>
      <c r="J65" s="21" t="str">
        <f>IF(csv!P55="","",TRIM(csv!P55))</f>
        <v/>
      </c>
      <c r="K65" s="21" t="str">
        <f>IF(csv!Q55="","",TRIM(csv!Q55))</f>
        <v/>
      </c>
      <c r="L65" s="21" t="s">
        <v>0</v>
      </c>
      <c r="M65" s="46" t="str">
        <f>IF(csv!R55="","",TRIM(csv!R55))</f>
        <v/>
      </c>
      <c r="N65" s="27" t="s">
        <v>0</v>
      </c>
      <c r="O65" s="172" t="str">
        <f t="shared" si="14"/>
        <v/>
      </c>
      <c r="P65" s="27"/>
      <c r="Q65" s="32" t="str">
        <f t="shared" si="15"/>
        <v/>
      </c>
      <c r="R65" s="53" t="str">
        <f>IF(Q65="","",IF(COUNTIF(Q$12:Q64,Q65)=0,R64+1,R64))</f>
        <v/>
      </c>
      <c r="S65" s="53" t="str">
        <f t="shared" si="16"/>
        <v/>
      </c>
      <c r="T65" s="53" t="str">
        <f t="shared" si="17"/>
        <v/>
      </c>
      <c r="U65" s="46" t="str">
        <f t="shared" si="18"/>
        <v/>
      </c>
      <c r="V65" s="27" t="s">
        <v>0</v>
      </c>
      <c r="W65" s="157" t="str">
        <f t="shared" si="19"/>
        <v/>
      </c>
      <c r="X65" s="207" t="str">
        <f t="shared" si="20"/>
        <v/>
      </c>
      <c r="Y65" s="158" t="str">
        <f t="shared" si="0"/>
        <v/>
      </c>
      <c r="Z65" s="27" t="s">
        <v>0</v>
      </c>
      <c r="AA65" s="32" t="str">
        <f t="shared" si="21"/>
        <v/>
      </c>
      <c r="AB65" s="53" t="str">
        <f t="shared" si="22"/>
        <v/>
      </c>
      <c r="AC65" s="21" t="str">
        <f>IF(OR(AB65="",AB65&lt;&gt;"NEMA"),"",IF(IFERROR(MATCH(AA65,AA$12:AA64,0),0)&lt;&gt;0,"",AA65))</f>
        <v/>
      </c>
      <c r="AD65" s="46" t="str">
        <f>IF(AC65="","",MAX(AD$12:AD64)+1)</f>
        <v/>
      </c>
      <c r="AE65" s="27" t="s">
        <v>0</v>
      </c>
      <c r="AF65" s="84"/>
      <c r="AG65" s="27" t="s">
        <v>0</v>
      </c>
      <c r="AH65" s="14" t="str">
        <f t="shared" si="23"/>
        <v/>
      </c>
      <c r="AI65" s="27" t="s">
        <v>0</v>
      </c>
      <c r="AJ65" s="157" t="str">
        <f t="shared" si="24"/>
        <v/>
      </c>
      <c r="AK65" s="108"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
      </c>
      <c r="CL65" s="210" t="str">
        <f>IF(BN65="","",IF(BT65&lt;&gt;BN65,INDEX(regKlub_id,MATCH(BT65,regKlub_naziv,0)),IF(AND(BO65&lt;&gt;"",BO65&lt;&gt;"NEMA"),BO65,IF(CF65&lt;&gt;"",CF65,IF(CB65&lt;&gt;"",CB65,IFERROR(INDEX(CL$12:CL64,MATCH(BN65,BN$12:BN64,0)),"GREŠKA"))))))</f>
        <v/>
      </c>
      <c r="CM65" s="108" t="str">
        <f>IF(BP65="","",IF(BP65&lt;&gt;"NEMA",BP65,IF(CE65&lt;&gt;"",CE65,IFERROR(INDEX(CM$12:CM64,MATCH(BN65,BN$12:BN64,0)),""))))</f>
        <v/>
      </c>
      <c r="CN65" s="27" t="s">
        <v>0</v>
      </c>
      <c r="CO65" s="38" t="str">
        <f t="shared" si="51"/>
        <v/>
      </c>
      <c r="CP65" s="53" t="str">
        <f t="shared" si="52"/>
        <v/>
      </c>
      <c r="CQ65" s="164" t="str">
        <f t="shared" si="53"/>
        <v/>
      </c>
      <c r="CR65" s="165" t="str">
        <f t="shared" si="78"/>
        <v/>
      </c>
      <c r="CS65" s="108" t="str">
        <f t="shared" si="5"/>
        <v/>
      </c>
      <c r="CT65" s="27" t="s">
        <v>0</v>
      </c>
      <c r="CU65" s="224" t="str">
        <f t="shared" si="54"/>
        <v xml:space="preserve">
</v>
      </c>
      <c r="CV65" s="27" t="s">
        <v>0</v>
      </c>
      <c r="CW65" s="184" t="str">
        <f t="shared" si="6"/>
        <v/>
      </c>
      <c r="CX65" t="s">
        <v>0</v>
      </c>
      <c r="CY65" s="86" t="str">
        <f t="shared" si="7"/>
        <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15" t="str">
        <f t="shared" si="77"/>
        <v/>
      </c>
      <c r="EQ65" s="27" t="s">
        <v>0</v>
      </c>
    </row>
    <row r="66" spans="1:147" x14ac:dyDescent="0.25">
      <c r="A66" t="s">
        <v>0</v>
      </c>
      <c r="B66" s="32" t="str">
        <f>IF(csv!F56="","",TRIM(csv!T56))</f>
        <v/>
      </c>
      <c r="C66" s="21" t="s">
        <v>0</v>
      </c>
      <c r="D66" s="21" t="str">
        <f>IF(csv!F56="","",TRIM(csv!F56))</f>
        <v/>
      </c>
      <c r="E66" s="21" t="str">
        <f>IF(csv!E56="","",TRIM(csv!E56))</f>
        <v/>
      </c>
      <c r="F66" s="21" t="s">
        <v>0</v>
      </c>
      <c r="G66" s="53" t="str">
        <f>IF(csv!M56="","",TRIM(csv!M56))</f>
        <v/>
      </c>
      <c r="H66" s="53" t="str">
        <f>IF(csv!N56="","",TRIM(csv!N56))</f>
        <v/>
      </c>
      <c r="I66" s="21" t="s">
        <v>0</v>
      </c>
      <c r="J66" s="21" t="str">
        <f>IF(csv!P56="","",TRIM(csv!P56))</f>
        <v/>
      </c>
      <c r="K66" s="21" t="str">
        <f>IF(csv!Q56="","",TRIM(csv!Q56))</f>
        <v/>
      </c>
      <c r="L66" s="21" t="s">
        <v>0</v>
      </c>
      <c r="M66" s="46" t="str">
        <f>IF(csv!R56="","",TRIM(csv!R56))</f>
        <v/>
      </c>
      <c r="N66" s="27" t="s">
        <v>0</v>
      </c>
      <c r="O66" s="172" t="str">
        <f t="shared" si="14"/>
        <v/>
      </c>
      <c r="P66" s="27"/>
      <c r="Q66" s="32" t="str">
        <f t="shared" si="15"/>
        <v/>
      </c>
      <c r="R66" s="53" t="str">
        <f>IF(Q66="","",IF(COUNTIF(Q$12:Q65,Q66)=0,R65+1,R65))</f>
        <v/>
      </c>
      <c r="S66" s="53" t="str">
        <f t="shared" si="16"/>
        <v/>
      </c>
      <c r="T66" s="53" t="str">
        <f t="shared" si="17"/>
        <v/>
      </c>
      <c r="U66" s="46" t="str">
        <f t="shared" si="18"/>
        <v/>
      </c>
      <c r="V66" s="27" t="s">
        <v>0</v>
      </c>
      <c r="W66" s="157" t="str">
        <f t="shared" si="19"/>
        <v/>
      </c>
      <c r="X66" s="207" t="str">
        <f t="shared" si="20"/>
        <v/>
      </c>
      <c r="Y66" s="158" t="str">
        <f t="shared" si="0"/>
        <v/>
      </c>
      <c r="Z66" s="27" t="s">
        <v>0</v>
      </c>
      <c r="AA66" s="32" t="str">
        <f t="shared" si="21"/>
        <v/>
      </c>
      <c r="AB66" s="53" t="str">
        <f t="shared" si="22"/>
        <v/>
      </c>
      <c r="AC66" s="21" t="str">
        <f>IF(OR(AB66="",AB66&lt;&gt;"NEMA"),"",IF(IFERROR(MATCH(AA66,AA$12:AA65,0),0)&lt;&gt;0,"",AA66))</f>
        <v/>
      </c>
      <c r="AD66" s="46" t="str">
        <f>IF(AC66="","",MAX(AD$12:AD65)+1)</f>
        <v/>
      </c>
      <c r="AE66" s="27" t="s">
        <v>0</v>
      </c>
      <c r="AF66" s="84"/>
      <c r="AG66" s="27" t="s">
        <v>0</v>
      </c>
      <c r="AH66" s="14" t="str">
        <f t="shared" si="23"/>
        <v/>
      </c>
      <c r="AI66" s="27" t="s">
        <v>0</v>
      </c>
      <c r="AJ66" s="157" t="str">
        <f t="shared" si="24"/>
        <v/>
      </c>
      <c r="AK66" s="108" t="str">
        <f t="shared" si="25"/>
        <v/>
      </c>
      <c r="AL66" s="27"/>
      <c r="AM66" s="32" t="str">
        <f t="shared" si="26"/>
        <v/>
      </c>
      <c r="AN66" s="21" t="str">
        <f t="shared" si="27"/>
        <v/>
      </c>
      <c r="AO66" s="53" t="str">
        <f t="shared" si="28"/>
        <v/>
      </c>
      <c r="AP66" s="53" t="str">
        <f t="shared" si="29"/>
        <v/>
      </c>
      <c r="AQ66" s="21" t="str">
        <f t="shared" si="30"/>
        <v/>
      </c>
      <c r="AR66" s="46" t="str">
        <f t="shared" si="31"/>
        <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
      </c>
      <c r="BI66" s="21" t="str">
        <f t="shared" si="37"/>
        <v/>
      </c>
      <c r="BJ66" s="53" t="str">
        <f t="shared" si="38"/>
        <v/>
      </c>
      <c r="BK66" s="33" t="str">
        <f t="shared" si="39"/>
        <v/>
      </c>
      <c r="BL66" s="27" t="s">
        <v>0</v>
      </c>
      <c r="BM66" s="32" t="str">
        <f t="shared" si="40"/>
        <v/>
      </c>
      <c r="BN66" s="21" t="str">
        <f t="shared" si="41"/>
        <v/>
      </c>
      <c r="BO66" s="53" t="str">
        <f t="shared" si="42"/>
        <v/>
      </c>
      <c r="BP66" s="53" t="str">
        <f t="shared" si="2"/>
        <v/>
      </c>
      <c r="BQ66" s="21" t="str">
        <f t="shared" si="3"/>
        <v/>
      </c>
      <c r="BR66" s="21" t="str" cm="1">
        <f t="array" ref="BR66">IFERROR(""&amp;INDEX(regNatjecatelj_klub,DI66),"")</f>
        <v/>
      </c>
      <c r="BS66" s="66" t="str">
        <f t="shared" si="43"/>
        <v/>
      </c>
      <c r="BT66" s="46" t="str">
        <f t="shared" si="44"/>
        <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
      </c>
      <c r="CL66" s="210" t="str">
        <f>IF(BN66="","",IF(BT66&lt;&gt;BN66,INDEX(regKlub_id,MATCH(BT66,regKlub_naziv,0)),IF(AND(BO66&lt;&gt;"",BO66&lt;&gt;"NEMA"),BO66,IF(CF66&lt;&gt;"",CF66,IF(CB66&lt;&gt;"",CB66,IFERROR(INDEX(CL$12:CL65,MATCH(BN66,BN$12:BN65,0)),"GREŠKA"))))))</f>
        <v/>
      </c>
      <c r="CM66" s="108" t="str">
        <f>IF(BP66="","",IF(BP66&lt;&gt;"NEMA",BP66,IF(CE66&lt;&gt;"",CE66,IFERROR(INDEX(CM$12:CM65,MATCH(BN66,BN$12:BN65,0)),""))))</f>
        <v/>
      </c>
      <c r="CN66" s="27" t="s">
        <v>0</v>
      </c>
      <c r="CO66" s="38" t="str">
        <f t="shared" si="51"/>
        <v/>
      </c>
      <c r="CP66" s="53" t="str">
        <f t="shared" si="52"/>
        <v/>
      </c>
      <c r="CQ66" s="164" t="str">
        <f t="shared" si="53"/>
        <v/>
      </c>
      <c r="CR66" s="165" t="str">
        <f t="shared" si="78"/>
        <v/>
      </c>
      <c r="CS66" s="108" t="str">
        <f t="shared" si="5"/>
        <v/>
      </c>
      <c r="CT66" s="27" t="s">
        <v>0</v>
      </c>
      <c r="CU66" s="224" t="str">
        <f t="shared" si="54"/>
        <v xml:space="preserve">
</v>
      </c>
      <c r="CV66" s="27" t="s">
        <v>0</v>
      </c>
      <c r="CW66" s="184" t="str">
        <f t="shared" si="6"/>
        <v/>
      </c>
      <c r="CX66" t="s">
        <v>0</v>
      </c>
      <c r="CY66" s="86" t="str">
        <f t="shared" si="7"/>
        <v/>
      </c>
      <c r="CZ66" t="s">
        <v>0</v>
      </c>
      <c r="DA66" s="32" t="str">
        <f t="shared" si="8"/>
        <v/>
      </c>
      <c r="DB66" s="46" t="str">
        <f t="shared" si="9"/>
        <v/>
      </c>
      <c r="DC66" t="s">
        <v>0</v>
      </c>
      <c r="DD66" s="14" t="str">
        <f t="shared" si="55"/>
        <v/>
      </c>
      <c r="DE66" s="27" t="s">
        <v>0</v>
      </c>
      <c r="DF66" s="14" t="str">
        <f t="shared" si="56"/>
        <v/>
      </c>
      <c r="DG66" s="27" t="s">
        <v>0</v>
      </c>
      <c r="DH66" s="32" t="str">
        <f t="shared" si="57"/>
        <v/>
      </c>
      <c r="DI66" s="33" t="str">
        <f t="shared" si="58"/>
        <v/>
      </c>
      <c r="DJ66" s="27" t="s">
        <v>0</v>
      </c>
      <c r="DK66" s="32" t="str">
        <f t="shared" si="59"/>
        <v/>
      </c>
      <c r="DL66" s="33" t="str">
        <f t="shared" si="60"/>
        <v/>
      </c>
      <c r="DM66" s="27" t="s">
        <v>0</v>
      </c>
      <c r="DN66" s="32" t="str">
        <f t="shared" si="61"/>
        <v/>
      </c>
      <c r="DO66" s="33" t="str">
        <f t="shared" si="62"/>
        <v/>
      </c>
      <c r="DP66" s="27" t="s">
        <v>0</v>
      </c>
      <c r="DQ66" s="38" t="str">
        <f t="shared" si="63"/>
        <v/>
      </c>
      <c r="DR66" s="33" t="str" cm="1">
        <f t="array" ref="DR66">IF(DQ66&lt;&gt;"",INDEX(regNatjecatelj_id,DQ66,0),IF(BF66&lt;&gt;"",BF66,""))</f>
        <v/>
      </c>
      <c r="DS66" s="27" t="s">
        <v>0</v>
      </c>
      <c r="DT66" s="38" t="str">
        <f t="shared" si="64"/>
        <v/>
      </c>
      <c r="DU66" s="53" t="str">
        <f t="shared" si="10"/>
        <v/>
      </c>
      <c r="DV66" s="53" t="str">
        <f t="shared" si="65"/>
        <v/>
      </c>
      <c r="DW66" s="53" t="str">
        <f t="shared" si="66"/>
        <v/>
      </c>
      <c r="DX66" s="46" t="str">
        <f t="shared" si="67"/>
        <v/>
      </c>
      <c r="DY66" s="27" t="s">
        <v>0</v>
      </c>
      <c r="DZ66" s="38" t="str">
        <f>IF(AN66="","",MAX(DZ$12:DZ65)+1)</f>
        <v/>
      </c>
      <c r="EA66" s="53" t="str">
        <f t="shared" si="68"/>
        <v/>
      </c>
      <c r="EB66" s="53" t="str">
        <f t="shared" si="69"/>
        <v/>
      </c>
      <c r="EC66" s="53" t="str">
        <f t="shared" si="70"/>
        <v/>
      </c>
      <c r="ED66" s="53" t="str">
        <f t="shared" si="71"/>
        <v/>
      </c>
      <c r="EE66" s="53" t="str">
        <f t="shared" si="11"/>
        <v/>
      </c>
      <c r="EF66" s="53" t="str">
        <f t="shared" si="72"/>
        <v/>
      </c>
      <c r="EG66" s="53" t="str">
        <f t="shared" si="73"/>
        <v/>
      </c>
      <c r="EH66" s="53" t="str">
        <f t="shared" si="12"/>
        <v/>
      </c>
      <c r="EI66" s="53" t="str">
        <f t="shared" si="74"/>
        <v/>
      </c>
      <c r="EJ66" s="33" t="str">
        <f t="shared" si="75"/>
        <v/>
      </c>
      <c r="EK66" s="27" t="s">
        <v>0</v>
      </c>
      <c r="EL66" s="14" t="str">
        <f t="shared" si="76"/>
        <v/>
      </c>
      <c r="EM66" s="27" t="s">
        <v>0</v>
      </c>
      <c r="EN66" s="14" t="str">
        <f t="shared" si="13"/>
        <v/>
      </c>
      <c r="EO66" s="27" t="s">
        <v>0</v>
      </c>
      <c r="EP66" s="115" t="str">
        <f t="shared" si="77"/>
        <v/>
      </c>
      <c r="EQ66" s="27" t="s">
        <v>0</v>
      </c>
    </row>
    <row r="67" spans="1:147" x14ac:dyDescent="0.25">
      <c r="A67" t="s">
        <v>0</v>
      </c>
      <c r="B67" s="32" t="str">
        <f>IF(csv!F57="","",TRIM(csv!T57))</f>
        <v/>
      </c>
      <c r="C67" s="21" t="s">
        <v>0</v>
      </c>
      <c r="D67" s="21" t="str">
        <f>IF(csv!F57="","",TRIM(csv!F57))</f>
        <v/>
      </c>
      <c r="E67" s="21" t="str">
        <f>IF(csv!E57="","",TRIM(csv!E57))</f>
        <v/>
      </c>
      <c r="F67" s="21" t="s">
        <v>0</v>
      </c>
      <c r="G67" s="53" t="str">
        <f>IF(csv!M57="","",TRIM(csv!M57))</f>
        <v/>
      </c>
      <c r="H67" s="53" t="str">
        <f>IF(csv!N57="","",TRIM(csv!N57))</f>
        <v/>
      </c>
      <c r="I67" s="21" t="s">
        <v>0</v>
      </c>
      <c r="J67" s="21" t="str">
        <f>IF(csv!P57="","",TRIM(csv!P57))</f>
        <v/>
      </c>
      <c r="K67" s="21" t="str">
        <f>IF(csv!Q57="","",TRIM(csv!Q57))</f>
        <v/>
      </c>
      <c r="L67" s="21" t="s">
        <v>0</v>
      </c>
      <c r="M67" s="46" t="str">
        <f>IF(csv!R57="","",TRIM(csv!R57))</f>
        <v/>
      </c>
      <c r="N67" s="27" t="s">
        <v>0</v>
      </c>
      <c r="O67" s="172" t="str">
        <f t="shared" si="14"/>
        <v/>
      </c>
      <c r="P67" s="27"/>
      <c r="Q67" s="32" t="str">
        <f t="shared" si="15"/>
        <v/>
      </c>
      <c r="R67" s="53" t="str">
        <f>IF(Q67="","",IF(COUNTIF(Q$12:Q66,Q67)=0,R66+1,R66))</f>
        <v/>
      </c>
      <c r="S67" s="53" t="str">
        <f t="shared" si="16"/>
        <v/>
      </c>
      <c r="T67" s="53" t="str">
        <f t="shared" si="17"/>
        <v/>
      </c>
      <c r="U67" s="46" t="str">
        <f t="shared" si="18"/>
        <v/>
      </c>
      <c r="V67" s="27" t="s">
        <v>0</v>
      </c>
      <c r="W67" s="157" t="str">
        <f t="shared" si="19"/>
        <v/>
      </c>
      <c r="X67" s="207" t="str">
        <f t="shared" si="20"/>
        <v/>
      </c>
      <c r="Y67" s="158" t="str">
        <f t="shared" si="0"/>
        <v/>
      </c>
      <c r="Z67" s="27" t="s">
        <v>0</v>
      </c>
      <c r="AA67" s="32" t="str">
        <f t="shared" si="21"/>
        <v/>
      </c>
      <c r="AB67" s="53" t="str">
        <f t="shared" si="22"/>
        <v/>
      </c>
      <c r="AC67" s="21" t="str">
        <f>IF(OR(AB67="",AB67&lt;&gt;"NEMA"),"",IF(IFERROR(MATCH(AA67,AA$12:AA66,0),0)&lt;&gt;0,"",AA67))</f>
        <v/>
      </c>
      <c r="AD67" s="46" t="str">
        <f>IF(AC67="","",MAX(AD$12:AD66)+1)</f>
        <v/>
      </c>
      <c r="AE67" s="27" t="s">
        <v>0</v>
      </c>
      <c r="AF67" s="84"/>
      <c r="AG67" s="27" t="s">
        <v>0</v>
      </c>
      <c r="AH67" s="14" t="str">
        <f t="shared" si="23"/>
        <v/>
      </c>
      <c r="AI67" s="27" t="s">
        <v>0</v>
      </c>
      <c r="AJ67" s="157" t="str">
        <f t="shared" si="24"/>
        <v/>
      </c>
      <c r="AK67" s="108" t="str">
        <f t="shared" si="25"/>
        <v/>
      </c>
      <c r="AL67" s="27"/>
      <c r="AM67" s="32" t="str">
        <f t="shared" si="26"/>
        <v/>
      </c>
      <c r="AN67" s="21" t="str">
        <f t="shared" si="27"/>
        <v/>
      </c>
      <c r="AO67" s="53" t="str">
        <f t="shared" si="28"/>
        <v/>
      </c>
      <c r="AP67" s="53" t="str">
        <f t="shared" si="29"/>
        <v/>
      </c>
      <c r="AQ67" s="21" t="str">
        <f t="shared" si="30"/>
        <v/>
      </c>
      <c r="AR67" s="46" t="str">
        <f t="shared" si="31"/>
        <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
      </c>
      <c r="BI67" s="21" t="str">
        <f t="shared" si="37"/>
        <v/>
      </c>
      <c r="BJ67" s="53" t="str">
        <f t="shared" si="38"/>
        <v/>
      </c>
      <c r="BK67" s="33" t="str">
        <f t="shared" si="39"/>
        <v/>
      </c>
      <c r="BL67" s="27" t="s">
        <v>0</v>
      </c>
      <c r="BM67" s="32" t="str">
        <f t="shared" si="40"/>
        <v/>
      </c>
      <c r="BN67" s="21" t="str">
        <f t="shared" si="41"/>
        <v/>
      </c>
      <c r="BO67" s="53" t="str">
        <f t="shared" si="42"/>
        <v/>
      </c>
      <c r="BP67" s="53" t="str">
        <f t="shared" si="2"/>
        <v/>
      </c>
      <c r="BQ67" s="21" t="str">
        <f t="shared" si="3"/>
        <v/>
      </c>
      <c r="BR67" s="21" t="str" cm="1">
        <f t="array" ref="BR67">IFERROR(""&amp;INDEX(regNatjecatelj_klub,DI67),"")</f>
        <v/>
      </c>
      <c r="BS67" s="66" t="str">
        <f t="shared" si="43"/>
        <v/>
      </c>
      <c r="BT67" s="46" t="str">
        <f t="shared" si="44"/>
        <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
      </c>
      <c r="CL67" s="210" t="str">
        <f>IF(BN67="","",IF(BT67&lt;&gt;BN67,INDEX(regKlub_id,MATCH(BT67,regKlub_naziv,0)),IF(AND(BO67&lt;&gt;"",BO67&lt;&gt;"NEMA"),BO67,IF(CF67&lt;&gt;"",CF67,IF(CB67&lt;&gt;"",CB67,IFERROR(INDEX(CL$12:CL66,MATCH(BN67,BN$12:BN66,0)),"GREŠKA"))))))</f>
        <v/>
      </c>
      <c r="CM67" s="108" t="str">
        <f>IF(BP67="","",IF(BP67&lt;&gt;"NEMA",BP67,IF(CE67&lt;&gt;"",CE67,IFERROR(INDEX(CM$12:CM66,MATCH(BN67,BN$12:BN66,0)),""))))</f>
        <v/>
      </c>
      <c r="CN67" s="27" t="s">
        <v>0</v>
      </c>
      <c r="CO67" s="38" t="str">
        <f t="shared" si="51"/>
        <v/>
      </c>
      <c r="CP67" s="53" t="str">
        <f t="shared" si="52"/>
        <v/>
      </c>
      <c r="CQ67" s="164" t="str">
        <f t="shared" si="53"/>
        <v/>
      </c>
      <c r="CR67" s="165" t="str">
        <f t="shared" si="78"/>
        <v/>
      </c>
      <c r="CS67" s="108" t="str">
        <f t="shared" si="5"/>
        <v/>
      </c>
      <c r="CT67" s="27" t="s">
        <v>0</v>
      </c>
      <c r="CU67" s="224" t="str">
        <f t="shared" si="54"/>
        <v xml:space="preserve">
</v>
      </c>
      <c r="CV67" s="27" t="s">
        <v>0</v>
      </c>
      <c r="CW67" s="184" t="str">
        <f t="shared" si="6"/>
        <v/>
      </c>
      <c r="CX67" t="s">
        <v>0</v>
      </c>
      <c r="CY67" s="86" t="str">
        <f t="shared" si="7"/>
        <v/>
      </c>
      <c r="CZ67" t="s">
        <v>0</v>
      </c>
      <c r="DA67" s="32" t="str">
        <f t="shared" si="8"/>
        <v/>
      </c>
      <c r="DB67" s="46" t="str">
        <f t="shared" si="9"/>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10"/>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1"/>
        <v/>
      </c>
      <c r="EF67" s="53" t="str">
        <f t="shared" si="72"/>
        <v/>
      </c>
      <c r="EG67" s="53" t="str">
        <f t="shared" si="73"/>
        <v/>
      </c>
      <c r="EH67" s="53" t="str">
        <f t="shared" si="12"/>
        <v/>
      </c>
      <c r="EI67" s="53" t="str">
        <f t="shared" si="74"/>
        <v/>
      </c>
      <c r="EJ67" s="33" t="str">
        <f t="shared" si="75"/>
        <v/>
      </c>
      <c r="EK67" s="27" t="s">
        <v>0</v>
      </c>
      <c r="EL67" s="14" t="str">
        <f t="shared" si="76"/>
        <v/>
      </c>
      <c r="EM67" s="27" t="s">
        <v>0</v>
      </c>
      <c r="EN67" s="14" t="str">
        <f t="shared" si="13"/>
        <v/>
      </c>
      <c r="EO67" s="27" t="s">
        <v>0</v>
      </c>
      <c r="EP67" s="115" t="str">
        <f t="shared" si="77"/>
        <v/>
      </c>
      <c r="EQ67" s="27" t="s">
        <v>0</v>
      </c>
    </row>
    <row r="68" spans="1:147" x14ac:dyDescent="0.25">
      <c r="A68" t="s">
        <v>0</v>
      </c>
      <c r="B68" s="32" t="str">
        <f>IF(csv!F58="","",TRIM(csv!T58))</f>
        <v/>
      </c>
      <c r="C68" s="21" t="s">
        <v>0</v>
      </c>
      <c r="D68" s="21" t="str">
        <f>IF(csv!F58="","",TRIM(csv!F58))</f>
        <v/>
      </c>
      <c r="E68" s="21" t="str">
        <f>IF(csv!E58="","",TRIM(csv!E58))</f>
        <v/>
      </c>
      <c r="F68" s="21" t="s">
        <v>0</v>
      </c>
      <c r="G68" s="53" t="str">
        <f>IF(csv!M58="","",TRIM(csv!M58))</f>
        <v/>
      </c>
      <c r="H68" s="53" t="str">
        <f>IF(csv!N58="","",TRIM(csv!N58))</f>
        <v/>
      </c>
      <c r="I68" s="21" t="s">
        <v>0</v>
      </c>
      <c r="J68" s="21" t="str">
        <f>IF(csv!P58="","",TRIM(csv!P58))</f>
        <v/>
      </c>
      <c r="K68" s="21" t="str">
        <f>IF(csv!Q58="","",TRIM(csv!Q58))</f>
        <v/>
      </c>
      <c r="L68" s="21" t="s">
        <v>0</v>
      </c>
      <c r="M68" s="46" t="str">
        <f>IF(csv!R58="","",TRIM(csv!R58))</f>
        <v/>
      </c>
      <c r="N68" s="27" t="s">
        <v>0</v>
      </c>
      <c r="O68" s="172" t="str">
        <f t="shared" si="14"/>
        <v/>
      </c>
      <c r="P68" s="27"/>
      <c r="Q68" s="32" t="str">
        <f t="shared" si="15"/>
        <v/>
      </c>
      <c r="R68" s="53" t="str">
        <f>IF(Q68="","",IF(COUNTIF(Q$12:Q67,Q68)=0,R67+1,R67))</f>
        <v/>
      </c>
      <c r="S68" s="53" t="str">
        <f t="shared" si="16"/>
        <v/>
      </c>
      <c r="T68" s="53" t="str">
        <f t="shared" si="17"/>
        <v/>
      </c>
      <c r="U68" s="46" t="str">
        <f t="shared" si="18"/>
        <v/>
      </c>
      <c r="V68" s="27" t="s">
        <v>0</v>
      </c>
      <c r="W68" s="157" t="str">
        <f t="shared" si="19"/>
        <v/>
      </c>
      <c r="X68" s="207" t="str">
        <f t="shared" si="20"/>
        <v/>
      </c>
      <c r="Y68" s="158" t="str">
        <f t="shared" si="0"/>
        <v/>
      </c>
      <c r="Z68" s="27" t="s">
        <v>0</v>
      </c>
      <c r="AA68" s="32" t="str">
        <f t="shared" si="21"/>
        <v/>
      </c>
      <c r="AB68" s="53" t="str">
        <f t="shared" si="22"/>
        <v/>
      </c>
      <c r="AC68" s="21" t="str">
        <f>IF(OR(AB68="",AB68&lt;&gt;"NEMA"),"",IF(IFERROR(MATCH(AA68,AA$12:AA67,0),0)&lt;&gt;0,"",AA68))</f>
        <v/>
      </c>
      <c r="AD68" s="46" t="str">
        <f>IF(AC68="","",MAX(AD$12:AD67)+1)</f>
        <v/>
      </c>
      <c r="AE68" s="27" t="s">
        <v>0</v>
      </c>
      <c r="AF68" s="84"/>
      <c r="AG68" s="27" t="s">
        <v>0</v>
      </c>
      <c r="AH68" s="14" t="str">
        <f t="shared" si="23"/>
        <v/>
      </c>
      <c r="AI68" s="27" t="s">
        <v>0</v>
      </c>
      <c r="AJ68" s="157" t="str">
        <f t="shared" si="24"/>
        <v/>
      </c>
      <c r="AK68" s="108"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
      </c>
      <c r="CL68" s="210" t="str">
        <f>IF(BN68="","",IF(BT68&lt;&gt;BN68,INDEX(regKlub_id,MATCH(BT68,regKlub_naziv,0)),IF(AND(BO68&lt;&gt;"",BO68&lt;&gt;"NEMA"),BO68,IF(CF68&lt;&gt;"",CF68,IF(CB68&lt;&gt;"",CB68,IFERROR(INDEX(CL$12:CL67,MATCH(BN68,BN$12:BN67,0)),"GREŠKA"))))))</f>
        <v/>
      </c>
      <c r="CM68" s="108" t="str">
        <f>IF(BP68="","",IF(BP68&lt;&gt;"NEMA",BP68,IF(CE68&lt;&gt;"",CE68,IFERROR(INDEX(CM$12:CM67,MATCH(BN68,BN$12:BN67,0)),""))))</f>
        <v/>
      </c>
      <c r="CN68" s="27" t="s">
        <v>0</v>
      </c>
      <c r="CO68" s="38" t="str">
        <f t="shared" si="51"/>
        <v/>
      </c>
      <c r="CP68" s="53" t="str">
        <f t="shared" si="52"/>
        <v/>
      </c>
      <c r="CQ68" s="164" t="str">
        <f t="shared" si="53"/>
        <v/>
      </c>
      <c r="CR68" s="165" t="str">
        <f t="shared" si="78"/>
        <v/>
      </c>
      <c r="CS68" s="108" t="str">
        <f t="shared" si="5"/>
        <v/>
      </c>
      <c r="CT68" s="27" t="s">
        <v>0</v>
      </c>
      <c r="CU68" s="224" t="str">
        <f t="shared" si="54"/>
        <v xml:space="preserve">
</v>
      </c>
      <c r="CV68" s="27" t="s">
        <v>0</v>
      </c>
      <c r="CW68" s="184" t="str">
        <f t="shared" si="6"/>
        <v/>
      </c>
      <c r="CX68" t="s">
        <v>0</v>
      </c>
      <c r="CY68" s="86" t="str">
        <f t="shared" si="7"/>
        <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15" t="str">
        <f t="shared" si="77"/>
        <v/>
      </c>
      <c r="EQ68" s="27" t="s">
        <v>0</v>
      </c>
    </row>
    <row r="69" spans="1:147" x14ac:dyDescent="0.25">
      <c r="A69" t="s">
        <v>0</v>
      </c>
      <c r="B69" s="32" t="str">
        <f>IF(csv!F59="","",TRIM(csv!T59))</f>
        <v/>
      </c>
      <c r="C69" s="21" t="s">
        <v>0</v>
      </c>
      <c r="D69" s="21" t="str">
        <f>IF(csv!F59="","",TRIM(csv!F59))</f>
        <v/>
      </c>
      <c r="E69" s="21" t="str">
        <f>IF(csv!E59="","",TRIM(csv!E59))</f>
        <v/>
      </c>
      <c r="F69" s="21" t="s">
        <v>0</v>
      </c>
      <c r="G69" s="53" t="str">
        <f>IF(csv!M59="","",TRIM(csv!M59))</f>
        <v/>
      </c>
      <c r="H69" s="53" t="str">
        <f>IF(csv!N59="","",TRIM(csv!N59))</f>
        <v/>
      </c>
      <c r="I69" s="21" t="s">
        <v>0</v>
      </c>
      <c r="J69" s="21" t="str">
        <f>IF(csv!P59="","",TRIM(csv!P59))</f>
        <v/>
      </c>
      <c r="K69" s="21" t="str">
        <f>IF(csv!Q59="","",TRIM(csv!Q59))</f>
        <v/>
      </c>
      <c r="L69" s="21" t="s">
        <v>0</v>
      </c>
      <c r="M69" s="46" t="str">
        <f>IF(csv!R59="","",TRIM(csv!R59))</f>
        <v/>
      </c>
      <c r="N69" s="27" t="s">
        <v>0</v>
      </c>
      <c r="O69" s="172" t="str">
        <f t="shared" si="14"/>
        <v/>
      </c>
      <c r="P69" s="27"/>
      <c r="Q69" s="32" t="str">
        <f t="shared" si="15"/>
        <v/>
      </c>
      <c r="R69" s="53" t="str">
        <f>IF(Q69="","",IF(COUNTIF(Q$12:Q68,Q69)=0,R68+1,R68))</f>
        <v/>
      </c>
      <c r="S69" s="53" t="str">
        <f t="shared" si="16"/>
        <v/>
      </c>
      <c r="T69" s="53" t="str">
        <f t="shared" si="17"/>
        <v/>
      </c>
      <c r="U69" s="46" t="str">
        <f t="shared" si="18"/>
        <v/>
      </c>
      <c r="V69" s="27" t="s">
        <v>0</v>
      </c>
      <c r="W69" s="157" t="str">
        <f t="shared" si="19"/>
        <v/>
      </c>
      <c r="X69" s="207" t="str">
        <f t="shared" si="20"/>
        <v/>
      </c>
      <c r="Y69" s="158" t="str">
        <f t="shared" si="0"/>
        <v/>
      </c>
      <c r="Z69" s="27" t="s">
        <v>0</v>
      </c>
      <c r="AA69" s="32" t="str">
        <f t="shared" si="21"/>
        <v/>
      </c>
      <c r="AB69" s="53" t="str">
        <f t="shared" si="22"/>
        <v/>
      </c>
      <c r="AC69" s="21" t="str">
        <f>IF(OR(AB69="",AB69&lt;&gt;"NEMA"),"",IF(IFERROR(MATCH(AA69,AA$12:AA68,0),0)&lt;&gt;0,"",AA69))</f>
        <v/>
      </c>
      <c r="AD69" s="46" t="str">
        <f>IF(AC69="","",MAX(AD$12:AD68)+1)</f>
        <v/>
      </c>
      <c r="AE69" s="27" t="s">
        <v>0</v>
      </c>
      <c r="AF69" s="84"/>
      <c r="AG69" s="27" t="s">
        <v>0</v>
      </c>
      <c r="AH69" s="14" t="str">
        <f t="shared" si="23"/>
        <v/>
      </c>
      <c r="AI69" s="27" t="s">
        <v>0</v>
      </c>
      <c r="AJ69" s="157" t="str">
        <f t="shared" si="24"/>
        <v/>
      </c>
      <c r="AK69" s="108" t="str">
        <f t="shared" si="25"/>
        <v/>
      </c>
      <c r="AL69" s="27"/>
      <c r="AM69" s="32" t="str">
        <f t="shared" si="26"/>
        <v/>
      </c>
      <c r="AN69" s="21" t="str">
        <f t="shared" si="27"/>
        <v/>
      </c>
      <c r="AO69" s="53" t="str">
        <f t="shared" si="28"/>
        <v/>
      </c>
      <c r="AP69" s="53" t="str">
        <f t="shared" si="29"/>
        <v/>
      </c>
      <c r="AQ69" s="21" t="str">
        <f t="shared" si="30"/>
        <v/>
      </c>
      <c r="AR69" s="46" t="str">
        <f t="shared" si="31"/>
        <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
      </c>
      <c r="BI69" s="21" t="str">
        <f t="shared" si="37"/>
        <v/>
      </c>
      <c r="BJ69" s="53" t="str">
        <f t="shared" si="38"/>
        <v/>
      </c>
      <c r="BK69" s="33" t="str">
        <f t="shared" si="39"/>
        <v/>
      </c>
      <c r="BL69" s="27" t="s">
        <v>0</v>
      </c>
      <c r="BM69" s="32" t="str">
        <f t="shared" si="40"/>
        <v/>
      </c>
      <c r="BN69" s="21" t="str">
        <f t="shared" si="41"/>
        <v/>
      </c>
      <c r="BO69" s="53" t="str">
        <f t="shared" si="42"/>
        <v/>
      </c>
      <c r="BP69" s="53" t="str">
        <f t="shared" si="2"/>
        <v/>
      </c>
      <c r="BQ69" s="21" t="str">
        <f t="shared" si="3"/>
        <v/>
      </c>
      <c r="BR69" s="21" t="str" cm="1">
        <f t="array" ref="BR69">IFERROR(""&amp;INDEX(regNatjecatelj_klub,DI69),"")</f>
        <v/>
      </c>
      <c r="BS69" s="66" t="str">
        <f t="shared" si="43"/>
        <v/>
      </c>
      <c r="BT69" s="46" t="str">
        <f t="shared" si="44"/>
        <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
      </c>
      <c r="CL69" s="210" t="str">
        <f>IF(BN69="","",IF(BT69&lt;&gt;BN69,INDEX(regKlub_id,MATCH(BT69,regKlub_naziv,0)),IF(AND(BO69&lt;&gt;"",BO69&lt;&gt;"NEMA"),BO69,IF(CF69&lt;&gt;"",CF69,IF(CB69&lt;&gt;"",CB69,IFERROR(INDEX(CL$12:CL68,MATCH(BN69,BN$12:BN68,0)),"GREŠKA"))))))</f>
        <v/>
      </c>
      <c r="CM69" s="108" t="str">
        <f>IF(BP69="","",IF(BP69&lt;&gt;"NEMA",BP69,IF(CE69&lt;&gt;"",CE69,IFERROR(INDEX(CM$12:CM68,MATCH(BN69,BN$12:BN68,0)),""))))</f>
        <v/>
      </c>
      <c r="CN69" s="27" t="s">
        <v>0</v>
      </c>
      <c r="CO69" s="38" t="str">
        <f t="shared" si="51"/>
        <v/>
      </c>
      <c r="CP69" s="53" t="str">
        <f t="shared" si="52"/>
        <v/>
      </c>
      <c r="CQ69" s="164" t="str">
        <f t="shared" si="53"/>
        <v/>
      </c>
      <c r="CR69" s="165" t="str">
        <f t="shared" si="78"/>
        <v/>
      </c>
      <c r="CS69" s="108" t="str">
        <f t="shared" si="5"/>
        <v/>
      </c>
      <c r="CT69" s="27" t="s">
        <v>0</v>
      </c>
      <c r="CU69" s="224" t="str">
        <f t="shared" si="54"/>
        <v xml:space="preserve">
</v>
      </c>
      <c r="CV69" s="27" t="s">
        <v>0</v>
      </c>
      <c r="CW69" s="184" t="str">
        <f t="shared" si="6"/>
        <v/>
      </c>
      <c r="CX69" t="s">
        <v>0</v>
      </c>
      <c r="CY69" s="86" t="str">
        <f t="shared" si="7"/>
        <v/>
      </c>
      <c r="CZ69" t="s">
        <v>0</v>
      </c>
      <c r="DA69" s="32" t="str">
        <f t="shared" si="8"/>
        <v/>
      </c>
      <c r="DB69" s="46" t="str">
        <f t="shared" si="9"/>
        <v/>
      </c>
      <c r="DC69" t="s">
        <v>0</v>
      </c>
      <c r="DD69" s="14" t="str">
        <f t="shared" si="55"/>
        <v/>
      </c>
      <c r="DE69" s="27" t="s">
        <v>0</v>
      </c>
      <c r="DF69" s="14" t="str">
        <f t="shared" si="56"/>
        <v/>
      </c>
      <c r="DG69" s="27" t="s">
        <v>0</v>
      </c>
      <c r="DH69" s="32" t="str">
        <f t="shared" si="57"/>
        <v/>
      </c>
      <c r="DI69" s="33" t="str">
        <f t="shared" si="58"/>
        <v/>
      </c>
      <c r="DJ69" s="27" t="s">
        <v>0</v>
      </c>
      <c r="DK69" s="32" t="str">
        <f t="shared" si="59"/>
        <v/>
      </c>
      <c r="DL69" s="33" t="str">
        <f t="shared" si="60"/>
        <v/>
      </c>
      <c r="DM69" s="27" t="s">
        <v>0</v>
      </c>
      <c r="DN69" s="32" t="str">
        <f t="shared" si="61"/>
        <v/>
      </c>
      <c r="DO69" s="33" t="str">
        <f t="shared" si="62"/>
        <v/>
      </c>
      <c r="DP69" s="27" t="s">
        <v>0</v>
      </c>
      <c r="DQ69" s="38" t="str">
        <f t="shared" si="63"/>
        <v/>
      </c>
      <c r="DR69" s="33" t="str" cm="1">
        <f t="array" ref="DR69">IF(DQ69&lt;&gt;"",INDEX(regNatjecatelj_id,DQ69,0),IF(BF69&lt;&gt;"",BF69,""))</f>
        <v/>
      </c>
      <c r="DS69" s="27" t="s">
        <v>0</v>
      </c>
      <c r="DT69" s="38" t="str">
        <f t="shared" si="64"/>
        <v/>
      </c>
      <c r="DU69" s="53" t="str">
        <f t="shared" si="10"/>
        <v/>
      </c>
      <c r="DV69" s="53" t="str">
        <f t="shared" si="65"/>
        <v/>
      </c>
      <c r="DW69" s="53" t="str">
        <f t="shared" si="66"/>
        <v/>
      </c>
      <c r="DX69" s="46" t="str">
        <f t="shared" si="67"/>
        <v/>
      </c>
      <c r="DY69" s="27" t="s">
        <v>0</v>
      </c>
      <c r="DZ69" s="38" t="str">
        <f>IF(AN69="","",MAX(DZ$12:DZ68)+1)</f>
        <v/>
      </c>
      <c r="EA69" s="53" t="str">
        <f t="shared" si="68"/>
        <v/>
      </c>
      <c r="EB69" s="53" t="str">
        <f t="shared" si="69"/>
        <v/>
      </c>
      <c r="EC69" s="53" t="str">
        <f t="shared" si="70"/>
        <v/>
      </c>
      <c r="ED69" s="53" t="str">
        <f t="shared" si="71"/>
        <v/>
      </c>
      <c r="EE69" s="53" t="str">
        <f t="shared" si="11"/>
        <v/>
      </c>
      <c r="EF69" s="53" t="str">
        <f t="shared" si="72"/>
        <v/>
      </c>
      <c r="EG69" s="53" t="str">
        <f t="shared" si="73"/>
        <v/>
      </c>
      <c r="EH69" s="53" t="str">
        <f t="shared" si="12"/>
        <v/>
      </c>
      <c r="EI69" s="53" t="str">
        <f t="shared" si="74"/>
        <v/>
      </c>
      <c r="EJ69" s="33" t="str">
        <f t="shared" si="75"/>
        <v/>
      </c>
      <c r="EK69" s="27" t="s">
        <v>0</v>
      </c>
      <c r="EL69" s="14" t="str">
        <f t="shared" si="76"/>
        <v/>
      </c>
      <c r="EM69" s="27" t="s">
        <v>0</v>
      </c>
      <c r="EN69" s="14" t="str">
        <f t="shared" si="13"/>
        <v/>
      </c>
      <c r="EO69" s="27" t="s">
        <v>0</v>
      </c>
      <c r="EP69" s="115" t="str">
        <f t="shared" si="77"/>
        <v/>
      </c>
      <c r="EQ69" s="27" t="s">
        <v>0</v>
      </c>
    </row>
    <row r="70" spans="1:147" x14ac:dyDescent="0.25">
      <c r="A70" t="s">
        <v>0</v>
      </c>
      <c r="B70" s="32" t="str">
        <f>IF(csv!F60="","",TRIM(csv!T60))</f>
        <v/>
      </c>
      <c r="C70" s="21" t="s">
        <v>0</v>
      </c>
      <c r="D70" s="21" t="str">
        <f>IF(csv!F60="","",TRIM(csv!F60))</f>
        <v/>
      </c>
      <c r="E70" s="21" t="str">
        <f>IF(csv!E60="","",TRIM(csv!E60))</f>
        <v/>
      </c>
      <c r="F70" s="21" t="s">
        <v>0</v>
      </c>
      <c r="G70" s="53" t="str">
        <f>IF(csv!M60="","",TRIM(csv!M60))</f>
        <v/>
      </c>
      <c r="H70" s="53" t="str">
        <f>IF(csv!N60="","",TRIM(csv!N60))</f>
        <v/>
      </c>
      <c r="I70" s="21" t="s">
        <v>0</v>
      </c>
      <c r="J70" s="21" t="str">
        <f>IF(csv!P60="","",TRIM(csv!P60))</f>
        <v/>
      </c>
      <c r="K70" s="21" t="str">
        <f>IF(csv!Q60="","",TRIM(csv!Q60))</f>
        <v/>
      </c>
      <c r="L70" s="21" t="s">
        <v>0</v>
      </c>
      <c r="M70" s="46" t="str">
        <f>IF(csv!R60="","",TRIM(csv!R60))</f>
        <v/>
      </c>
      <c r="N70" s="27" t="s">
        <v>0</v>
      </c>
      <c r="O70" s="172" t="str">
        <f t="shared" si="14"/>
        <v/>
      </c>
      <c r="P70" s="27"/>
      <c r="Q70" s="32" t="str">
        <f t="shared" si="15"/>
        <v/>
      </c>
      <c r="R70" s="53" t="str">
        <f>IF(Q70="","",IF(COUNTIF(Q$12:Q69,Q70)=0,R69+1,R69))</f>
        <v/>
      </c>
      <c r="S70" s="53" t="str">
        <f t="shared" si="16"/>
        <v/>
      </c>
      <c r="T70" s="53" t="str">
        <f t="shared" si="17"/>
        <v/>
      </c>
      <c r="U70" s="46" t="str">
        <f t="shared" si="18"/>
        <v/>
      </c>
      <c r="V70" s="27" t="s">
        <v>0</v>
      </c>
      <c r="W70" s="157" t="str">
        <f t="shared" si="19"/>
        <v/>
      </c>
      <c r="X70" s="207" t="str">
        <f t="shared" si="20"/>
        <v/>
      </c>
      <c r="Y70" s="158" t="str">
        <f t="shared" si="0"/>
        <v/>
      </c>
      <c r="Z70" s="27" t="s">
        <v>0</v>
      </c>
      <c r="AA70" s="32" t="str">
        <f t="shared" si="21"/>
        <v/>
      </c>
      <c r="AB70" s="53" t="str">
        <f t="shared" si="22"/>
        <v/>
      </c>
      <c r="AC70" s="21" t="str">
        <f>IF(OR(AB70="",AB70&lt;&gt;"NEMA"),"",IF(IFERROR(MATCH(AA70,AA$12:AA69,0),0)&lt;&gt;0,"",AA70))</f>
        <v/>
      </c>
      <c r="AD70" s="46" t="str">
        <f>IF(AC70="","",MAX(AD$12:AD69)+1)</f>
        <v/>
      </c>
      <c r="AE70" s="27" t="s">
        <v>0</v>
      </c>
      <c r="AF70" s="84"/>
      <c r="AG70" s="27" t="s">
        <v>0</v>
      </c>
      <c r="AH70" s="14" t="str">
        <f t="shared" si="23"/>
        <v/>
      </c>
      <c r="AI70" s="27" t="s">
        <v>0</v>
      </c>
      <c r="AJ70" s="157" t="str">
        <f t="shared" si="24"/>
        <v/>
      </c>
      <c r="AK70" s="108" t="str">
        <f t="shared" si="25"/>
        <v/>
      </c>
      <c r="AL70" s="27"/>
      <c r="AM70" s="32" t="str">
        <f t="shared" si="26"/>
        <v/>
      </c>
      <c r="AN70" s="21" t="str">
        <f t="shared" si="27"/>
        <v/>
      </c>
      <c r="AO70" s="53" t="str">
        <f t="shared" si="28"/>
        <v/>
      </c>
      <c r="AP70" s="53" t="str">
        <f t="shared" si="29"/>
        <v/>
      </c>
      <c r="AQ70" s="21" t="str">
        <f t="shared" si="30"/>
        <v/>
      </c>
      <c r="AR70" s="46" t="str">
        <f t="shared" si="31"/>
        <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
      </c>
      <c r="BI70" s="21" t="str">
        <f t="shared" si="37"/>
        <v/>
      </c>
      <c r="BJ70" s="53" t="str">
        <f t="shared" si="38"/>
        <v/>
      </c>
      <c r="BK70" s="33" t="str">
        <f t="shared" si="39"/>
        <v/>
      </c>
      <c r="BL70" s="27" t="s">
        <v>0</v>
      </c>
      <c r="BM70" s="32" t="str">
        <f t="shared" si="40"/>
        <v/>
      </c>
      <c r="BN70" s="21" t="str">
        <f t="shared" si="41"/>
        <v/>
      </c>
      <c r="BO70" s="53" t="str">
        <f t="shared" si="42"/>
        <v/>
      </c>
      <c r="BP70" s="53" t="str">
        <f t="shared" si="2"/>
        <v/>
      </c>
      <c r="BQ70" s="21" t="str">
        <f t="shared" si="3"/>
        <v/>
      </c>
      <c r="BR70" s="21" t="str" cm="1">
        <f t="array" ref="BR70">IFERROR(""&amp;INDEX(regNatjecatelj_klub,DI70),"")</f>
        <v/>
      </c>
      <c r="BS70" s="66" t="str">
        <f t="shared" si="43"/>
        <v/>
      </c>
      <c r="BT70" s="46" t="str">
        <f t="shared" si="44"/>
        <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
      </c>
      <c r="CL70" s="210" t="str">
        <f>IF(BN70="","",IF(BT70&lt;&gt;BN70,INDEX(regKlub_id,MATCH(BT70,regKlub_naziv,0)),IF(AND(BO70&lt;&gt;"",BO70&lt;&gt;"NEMA"),BO70,IF(CF70&lt;&gt;"",CF70,IF(CB70&lt;&gt;"",CB70,IFERROR(INDEX(CL$12:CL69,MATCH(BN70,BN$12:BN69,0)),"GREŠKA"))))))</f>
        <v/>
      </c>
      <c r="CM70" s="108" t="str">
        <f>IF(BP70="","",IF(BP70&lt;&gt;"NEMA",BP70,IF(CE70&lt;&gt;"",CE70,IFERROR(INDEX(CM$12:CM69,MATCH(BN70,BN$12:BN69,0)),""))))</f>
        <v/>
      </c>
      <c r="CN70" s="27" t="s">
        <v>0</v>
      </c>
      <c r="CO70" s="38" t="str">
        <f t="shared" si="51"/>
        <v/>
      </c>
      <c r="CP70" s="53" t="str">
        <f t="shared" si="52"/>
        <v/>
      </c>
      <c r="CQ70" s="164" t="str">
        <f t="shared" si="53"/>
        <v/>
      </c>
      <c r="CR70" s="165" t="str">
        <f t="shared" si="78"/>
        <v/>
      </c>
      <c r="CS70" s="108" t="str">
        <f t="shared" si="5"/>
        <v/>
      </c>
      <c r="CT70" s="27" t="s">
        <v>0</v>
      </c>
      <c r="CU70" s="224" t="str">
        <f t="shared" si="54"/>
        <v xml:space="preserve">
</v>
      </c>
      <c r="CV70" s="27" t="s">
        <v>0</v>
      </c>
      <c r="CW70" s="184" t="str">
        <f t="shared" si="6"/>
        <v/>
      </c>
      <c r="CX70" t="s">
        <v>0</v>
      </c>
      <c r="CY70" s="86" t="str">
        <f t="shared" si="7"/>
        <v/>
      </c>
      <c r="CZ70" t="s">
        <v>0</v>
      </c>
      <c r="DA70" s="32" t="str">
        <f t="shared" si="8"/>
        <v/>
      </c>
      <c r="DB70" s="46" t="str">
        <f t="shared" si="9"/>
        <v/>
      </c>
      <c r="DC70" t="s">
        <v>0</v>
      </c>
      <c r="DD70" s="14" t="str">
        <f t="shared" si="55"/>
        <v/>
      </c>
      <c r="DE70" s="27" t="s">
        <v>0</v>
      </c>
      <c r="DF70" s="14" t="str">
        <f t="shared" si="56"/>
        <v/>
      </c>
      <c r="DG70" s="27" t="s">
        <v>0</v>
      </c>
      <c r="DH70" s="32" t="str">
        <f t="shared" si="57"/>
        <v/>
      </c>
      <c r="DI70" s="33" t="str">
        <f t="shared" si="58"/>
        <v/>
      </c>
      <c r="DJ70" s="27" t="s">
        <v>0</v>
      </c>
      <c r="DK70" s="32" t="str">
        <f t="shared" si="59"/>
        <v/>
      </c>
      <c r="DL70" s="33" t="str">
        <f t="shared" si="60"/>
        <v/>
      </c>
      <c r="DM70" s="27" t="s">
        <v>0</v>
      </c>
      <c r="DN70" s="32" t="str">
        <f t="shared" si="61"/>
        <v/>
      </c>
      <c r="DO70" s="33" t="str">
        <f t="shared" si="62"/>
        <v/>
      </c>
      <c r="DP70" s="27" t="s">
        <v>0</v>
      </c>
      <c r="DQ70" s="38" t="str">
        <f t="shared" si="63"/>
        <v/>
      </c>
      <c r="DR70" s="33" t="str" cm="1">
        <f t="array" ref="DR70">IF(DQ70&lt;&gt;"",INDEX(regNatjecatelj_id,DQ70,0),IF(BF70&lt;&gt;"",BF70,""))</f>
        <v/>
      </c>
      <c r="DS70" s="27" t="s">
        <v>0</v>
      </c>
      <c r="DT70" s="38" t="str">
        <f t="shared" si="64"/>
        <v/>
      </c>
      <c r="DU70" s="53" t="str">
        <f t="shared" si="10"/>
        <v/>
      </c>
      <c r="DV70" s="53" t="str">
        <f t="shared" si="65"/>
        <v/>
      </c>
      <c r="DW70" s="53" t="str">
        <f t="shared" si="66"/>
        <v/>
      </c>
      <c r="DX70" s="46" t="str">
        <f t="shared" si="67"/>
        <v/>
      </c>
      <c r="DY70" s="27" t="s">
        <v>0</v>
      </c>
      <c r="DZ70" s="38" t="str">
        <f>IF(AN70="","",MAX(DZ$12:DZ69)+1)</f>
        <v/>
      </c>
      <c r="EA70" s="53" t="str">
        <f t="shared" si="68"/>
        <v/>
      </c>
      <c r="EB70" s="53" t="str">
        <f t="shared" si="69"/>
        <v/>
      </c>
      <c r="EC70" s="53" t="str">
        <f t="shared" si="70"/>
        <v/>
      </c>
      <c r="ED70" s="53" t="str">
        <f t="shared" si="71"/>
        <v/>
      </c>
      <c r="EE70" s="53" t="str">
        <f t="shared" si="11"/>
        <v/>
      </c>
      <c r="EF70" s="53" t="str">
        <f t="shared" si="72"/>
        <v/>
      </c>
      <c r="EG70" s="53" t="str">
        <f t="shared" si="73"/>
        <v/>
      </c>
      <c r="EH70" s="53" t="str">
        <f t="shared" si="12"/>
        <v/>
      </c>
      <c r="EI70" s="53" t="str">
        <f t="shared" si="74"/>
        <v/>
      </c>
      <c r="EJ70" s="33" t="str">
        <f t="shared" si="75"/>
        <v/>
      </c>
      <c r="EK70" s="27" t="s">
        <v>0</v>
      </c>
      <c r="EL70" s="14" t="str">
        <f t="shared" si="76"/>
        <v/>
      </c>
      <c r="EM70" s="27" t="s">
        <v>0</v>
      </c>
      <c r="EN70" s="14" t="str">
        <f t="shared" si="13"/>
        <v/>
      </c>
      <c r="EO70" s="27" t="s">
        <v>0</v>
      </c>
      <c r="EP70" s="115" t="str">
        <f t="shared" si="77"/>
        <v/>
      </c>
      <c r="EQ70" s="27" t="s">
        <v>0</v>
      </c>
    </row>
    <row r="71" spans="1:147" x14ac:dyDescent="0.25">
      <c r="A71" t="s">
        <v>0</v>
      </c>
      <c r="B71" s="32" t="str">
        <f>IF(csv!F61="","",TRIM(csv!T61))</f>
        <v/>
      </c>
      <c r="C71" s="21" t="s">
        <v>0</v>
      </c>
      <c r="D71" s="21" t="str">
        <f>IF(csv!F61="","",TRIM(csv!F61))</f>
        <v/>
      </c>
      <c r="E71" s="21" t="str">
        <f>IF(csv!E61="","",TRIM(csv!E61))</f>
        <v/>
      </c>
      <c r="F71" s="21" t="s">
        <v>0</v>
      </c>
      <c r="G71" s="53" t="str">
        <f>IF(csv!M61="","",TRIM(csv!M61))</f>
        <v/>
      </c>
      <c r="H71" s="53" t="str">
        <f>IF(csv!N61="","",TRIM(csv!N61))</f>
        <v/>
      </c>
      <c r="I71" s="21" t="s">
        <v>0</v>
      </c>
      <c r="J71" s="21" t="str">
        <f>IF(csv!P61="","",TRIM(csv!P61))</f>
        <v/>
      </c>
      <c r="K71" s="21" t="str">
        <f>IF(csv!Q61="","",TRIM(csv!Q61))</f>
        <v/>
      </c>
      <c r="L71" s="21" t="s">
        <v>0</v>
      </c>
      <c r="M71" s="46" t="str">
        <f>IF(csv!R61="","",TRIM(csv!R61))</f>
        <v/>
      </c>
      <c r="N71" s="27" t="s">
        <v>0</v>
      </c>
      <c r="O71" s="172" t="str">
        <f t="shared" si="14"/>
        <v/>
      </c>
      <c r="P71" s="27"/>
      <c r="Q71" s="32" t="str">
        <f t="shared" si="15"/>
        <v/>
      </c>
      <c r="R71" s="53" t="str">
        <f>IF(Q71="","",IF(COUNTIF(Q$12:Q70,Q71)=0,R70+1,R70))</f>
        <v/>
      </c>
      <c r="S71" s="53" t="str">
        <f t="shared" si="16"/>
        <v/>
      </c>
      <c r="T71" s="53" t="str">
        <f t="shared" si="17"/>
        <v/>
      </c>
      <c r="U71" s="46" t="str">
        <f t="shared" si="18"/>
        <v/>
      </c>
      <c r="V71" s="27" t="s">
        <v>0</v>
      </c>
      <c r="W71" s="157" t="str">
        <f t="shared" si="19"/>
        <v/>
      </c>
      <c r="X71" s="207" t="str">
        <f t="shared" si="20"/>
        <v/>
      </c>
      <c r="Y71" s="158" t="str">
        <f t="shared" si="0"/>
        <v/>
      </c>
      <c r="Z71" s="27" t="s">
        <v>0</v>
      </c>
      <c r="AA71" s="32" t="str">
        <f t="shared" si="21"/>
        <v/>
      </c>
      <c r="AB71" s="53" t="str">
        <f t="shared" si="22"/>
        <v/>
      </c>
      <c r="AC71" s="21" t="str">
        <f>IF(OR(AB71="",AB71&lt;&gt;"NEMA"),"",IF(IFERROR(MATCH(AA71,AA$12:AA70,0),0)&lt;&gt;0,"",AA71))</f>
        <v/>
      </c>
      <c r="AD71" s="46" t="str">
        <f>IF(AC71="","",MAX(AD$12:AD70)+1)</f>
        <v/>
      </c>
      <c r="AE71" s="27" t="s">
        <v>0</v>
      </c>
      <c r="AF71" s="84"/>
      <c r="AG71" s="27" t="s">
        <v>0</v>
      </c>
      <c r="AH71" s="14" t="str">
        <f t="shared" si="23"/>
        <v/>
      </c>
      <c r="AI71" s="27" t="s">
        <v>0</v>
      </c>
      <c r="AJ71" s="157" t="str">
        <f t="shared" si="24"/>
        <v/>
      </c>
      <c r="AK71" s="108" t="str">
        <f t="shared" si="25"/>
        <v/>
      </c>
      <c r="AL71" s="27"/>
      <c r="AM71" s="32" t="str">
        <f t="shared" si="26"/>
        <v/>
      </c>
      <c r="AN71" s="21" t="str">
        <f t="shared" si="27"/>
        <v/>
      </c>
      <c r="AO71" s="53" t="str">
        <f t="shared" si="28"/>
        <v/>
      </c>
      <c r="AP71" s="53" t="str">
        <f t="shared" si="29"/>
        <v/>
      </c>
      <c r="AQ71" s="21" t="str">
        <f t="shared" si="30"/>
        <v/>
      </c>
      <c r="AR71" s="46" t="str">
        <f t="shared" si="31"/>
        <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
      </c>
      <c r="BI71" s="21" t="str">
        <f t="shared" si="37"/>
        <v/>
      </c>
      <c r="BJ71" s="53" t="str">
        <f t="shared" si="38"/>
        <v/>
      </c>
      <c r="BK71" s="33" t="str">
        <f t="shared" si="39"/>
        <v/>
      </c>
      <c r="BL71" s="27" t="s">
        <v>0</v>
      </c>
      <c r="BM71" s="32" t="str">
        <f t="shared" si="40"/>
        <v/>
      </c>
      <c r="BN71" s="21" t="str">
        <f t="shared" si="41"/>
        <v/>
      </c>
      <c r="BO71" s="53" t="str">
        <f t="shared" si="42"/>
        <v/>
      </c>
      <c r="BP71" s="53" t="str">
        <f t="shared" si="2"/>
        <v/>
      </c>
      <c r="BQ71" s="21" t="str">
        <f t="shared" si="3"/>
        <v/>
      </c>
      <c r="BR71" s="21" t="str" cm="1">
        <f t="array" ref="BR71">IFERROR(""&amp;INDEX(regNatjecatelj_klub,DI71),"")</f>
        <v/>
      </c>
      <c r="BS71" s="66" t="str">
        <f t="shared" si="43"/>
        <v/>
      </c>
      <c r="BT71" s="46" t="str">
        <f t="shared" si="44"/>
        <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
      </c>
      <c r="CL71" s="210" t="str">
        <f>IF(BN71="","",IF(BT71&lt;&gt;BN71,INDEX(regKlub_id,MATCH(BT71,regKlub_naziv,0)),IF(AND(BO71&lt;&gt;"",BO71&lt;&gt;"NEMA"),BO71,IF(CF71&lt;&gt;"",CF71,IF(CB71&lt;&gt;"",CB71,IFERROR(INDEX(CL$12:CL70,MATCH(BN71,BN$12:BN70,0)),"GREŠKA"))))))</f>
        <v/>
      </c>
      <c r="CM71" s="108" t="str">
        <f>IF(BP71="","",IF(BP71&lt;&gt;"NEMA",BP71,IF(CE71&lt;&gt;"",CE71,IFERROR(INDEX(CM$12:CM70,MATCH(BN71,BN$12:BN70,0)),""))))</f>
        <v/>
      </c>
      <c r="CN71" s="27" t="s">
        <v>0</v>
      </c>
      <c r="CO71" s="38" t="str">
        <f t="shared" si="51"/>
        <v/>
      </c>
      <c r="CP71" s="53" t="str">
        <f t="shared" si="52"/>
        <v/>
      </c>
      <c r="CQ71" s="164" t="str">
        <f t="shared" si="53"/>
        <v/>
      </c>
      <c r="CR71" s="165" t="str">
        <f t="shared" si="78"/>
        <v/>
      </c>
      <c r="CS71" s="108" t="str">
        <f t="shared" si="5"/>
        <v/>
      </c>
      <c r="CT71" s="27" t="s">
        <v>0</v>
      </c>
      <c r="CU71" s="224" t="str">
        <f t="shared" si="54"/>
        <v xml:space="preserve">
</v>
      </c>
      <c r="CV71" s="27" t="s">
        <v>0</v>
      </c>
      <c r="CW71" s="184" t="str">
        <f t="shared" si="6"/>
        <v/>
      </c>
      <c r="CX71" t="s">
        <v>0</v>
      </c>
      <c r="CY71" s="86" t="str">
        <f t="shared" si="7"/>
        <v/>
      </c>
      <c r="CZ71" t="s">
        <v>0</v>
      </c>
      <c r="DA71" s="32" t="str">
        <f t="shared" si="8"/>
        <v/>
      </c>
      <c r="DB71" s="46" t="str">
        <f t="shared" si="9"/>
        <v/>
      </c>
      <c r="DC71" t="s">
        <v>0</v>
      </c>
      <c r="DD71" s="14" t="str">
        <f t="shared" si="55"/>
        <v/>
      </c>
      <c r="DE71" s="27" t="s">
        <v>0</v>
      </c>
      <c r="DF71" s="14" t="str">
        <f t="shared" si="56"/>
        <v/>
      </c>
      <c r="DG71" s="27" t="s">
        <v>0</v>
      </c>
      <c r="DH71" s="32" t="str">
        <f t="shared" si="57"/>
        <v/>
      </c>
      <c r="DI71" s="33" t="str">
        <f t="shared" si="58"/>
        <v/>
      </c>
      <c r="DJ71" s="27" t="s">
        <v>0</v>
      </c>
      <c r="DK71" s="32" t="str">
        <f t="shared" si="59"/>
        <v/>
      </c>
      <c r="DL71" s="33" t="str">
        <f t="shared" si="60"/>
        <v/>
      </c>
      <c r="DM71" s="27" t="s">
        <v>0</v>
      </c>
      <c r="DN71" s="32" t="str">
        <f t="shared" si="61"/>
        <v/>
      </c>
      <c r="DO71" s="33" t="str">
        <f t="shared" si="62"/>
        <v/>
      </c>
      <c r="DP71" s="27" t="s">
        <v>0</v>
      </c>
      <c r="DQ71" s="38" t="str">
        <f t="shared" si="63"/>
        <v/>
      </c>
      <c r="DR71" s="33" t="str" cm="1">
        <f t="array" ref="DR71">IF(DQ71&lt;&gt;"",INDEX(regNatjecatelj_id,DQ71,0),IF(BF71&lt;&gt;"",BF71,""))</f>
        <v/>
      </c>
      <c r="DS71" s="27" t="s">
        <v>0</v>
      </c>
      <c r="DT71" s="38" t="str">
        <f t="shared" si="64"/>
        <v/>
      </c>
      <c r="DU71" s="53" t="str">
        <f t="shared" si="10"/>
        <v/>
      </c>
      <c r="DV71" s="53" t="str">
        <f t="shared" si="65"/>
        <v/>
      </c>
      <c r="DW71" s="53" t="str">
        <f t="shared" si="66"/>
        <v/>
      </c>
      <c r="DX71" s="46" t="str">
        <f t="shared" si="67"/>
        <v/>
      </c>
      <c r="DY71" s="27" t="s">
        <v>0</v>
      </c>
      <c r="DZ71" s="38" t="str">
        <f>IF(AN71="","",MAX(DZ$12:DZ70)+1)</f>
        <v/>
      </c>
      <c r="EA71" s="53" t="str">
        <f t="shared" si="68"/>
        <v/>
      </c>
      <c r="EB71" s="53" t="str">
        <f t="shared" si="69"/>
        <v/>
      </c>
      <c r="EC71" s="53" t="str">
        <f t="shared" si="70"/>
        <v/>
      </c>
      <c r="ED71" s="53" t="str">
        <f t="shared" si="71"/>
        <v/>
      </c>
      <c r="EE71" s="53" t="str">
        <f t="shared" si="11"/>
        <v/>
      </c>
      <c r="EF71" s="53" t="str">
        <f t="shared" si="72"/>
        <v/>
      </c>
      <c r="EG71" s="53" t="str">
        <f t="shared" si="73"/>
        <v/>
      </c>
      <c r="EH71" s="53" t="str">
        <f t="shared" si="12"/>
        <v/>
      </c>
      <c r="EI71" s="53" t="str">
        <f t="shared" si="74"/>
        <v/>
      </c>
      <c r="EJ71" s="33" t="str">
        <f t="shared" si="75"/>
        <v/>
      </c>
      <c r="EK71" s="27" t="s">
        <v>0</v>
      </c>
      <c r="EL71" s="14" t="str">
        <f t="shared" si="76"/>
        <v/>
      </c>
      <c r="EM71" s="27" t="s">
        <v>0</v>
      </c>
      <c r="EN71" s="14" t="str">
        <f t="shared" si="13"/>
        <v/>
      </c>
      <c r="EO71" s="27" t="s">
        <v>0</v>
      </c>
      <c r="EP71" s="115" t="str">
        <f t="shared" si="77"/>
        <v/>
      </c>
      <c r="EQ71" s="27" t="s">
        <v>0</v>
      </c>
    </row>
    <row r="72" spans="1:147" x14ac:dyDescent="0.25">
      <c r="A72" t="s">
        <v>0</v>
      </c>
      <c r="B72" s="32" t="str">
        <f>IF(csv!F62="","",TRIM(csv!T62))</f>
        <v/>
      </c>
      <c r="C72" s="21" t="s">
        <v>0</v>
      </c>
      <c r="D72" s="21" t="str">
        <f>IF(csv!F62="","",TRIM(csv!F62))</f>
        <v/>
      </c>
      <c r="E72" s="21" t="str">
        <f>IF(csv!E62="","",TRIM(csv!E62))</f>
        <v/>
      </c>
      <c r="F72" s="21" t="s">
        <v>0</v>
      </c>
      <c r="G72" s="53" t="str">
        <f>IF(csv!M62="","",TRIM(csv!M62))</f>
        <v/>
      </c>
      <c r="H72" s="53" t="str">
        <f>IF(csv!N62="","",TRIM(csv!N62))</f>
        <v/>
      </c>
      <c r="I72" s="21" t="s">
        <v>0</v>
      </c>
      <c r="J72" s="21" t="str">
        <f>IF(csv!P62="","",TRIM(csv!P62))</f>
        <v/>
      </c>
      <c r="K72" s="21" t="str">
        <f>IF(csv!Q62="","",TRIM(csv!Q62))</f>
        <v/>
      </c>
      <c r="L72" s="21" t="s">
        <v>0</v>
      </c>
      <c r="M72" s="46" t="str">
        <f>IF(csv!R62="","",TRIM(csv!R62))</f>
        <v/>
      </c>
      <c r="N72" s="27" t="s">
        <v>0</v>
      </c>
      <c r="O72" s="172" t="str">
        <f t="shared" si="14"/>
        <v/>
      </c>
      <c r="P72" s="27"/>
      <c r="Q72" s="32" t="str">
        <f t="shared" si="15"/>
        <v/>
      </c>
      <c r="R72" s="53" t="str">
        <f>IF(Q72="","",IF(COUNTIF(Q$12:Q71,Q72)=0,R71+1,R71))</f>
        <v/>
      </c>
      <c r="S72" s="53" t="str">
        <f t="shared" si="16"/>
        <v/>
      </c>
      <c r="T72" s="53" t="str">
        <f t="shared" si="17"/>
        <v/>
      </c>
      <c r="U72" s="46" t="str">
        <f t="shared" si="18"/>
        <v/>
      </c>
      <c r="V72" s="27" t="s">
        <v>0</v>
      </c>
      <c r="W72" s="157" t="str">
        <f t="shared" si="19"/>
        <v/>
      </c>
      <c r="X72" s="207" t="str">
        <f t="shared" si="20"/>
        <v/>
      </c>
      <c r="Y72" s="158" t="str">
        <f t="shared" si="0"/>
        <v/>
      </c>
      <c r="Z72" s="27" t="s">
        <v>0</v>
      </c>
      <c r="AA72" s="32" t="str">
        <f t="shared" si="21"/>
        <v/>
      </c>
      <c r="AB72" s="53" t="str">
        <f t="shared" si="22"/>
        <v/>
      </c>
      <c r="AC72" s="21" t="str">
        <f>IF(OR(AB72="",AB72&lt;&gt;"NEMA"),"",IF(IFERROR(MATCH(AA72,AA$12:AA71,0),0)&lt;&gt;0,"",AA72))</f>
        <v/>
      </c>
      <c r="AD72" s="46" t="str">
        <f>IF(AC72="","",MAX(AD$12:AD71)+1)</f>
        <v/>
      </c>
      <c r="AE72" s="27" t="s">
        <v>0</v>
      </c>
      <c r="AF72" s="84"/>
      <c r="AG72" s="27" t="s">
        <v>0</v>
      </c>
      <c r="AH72" s="14" t="str">
        <f t="shared" si="23"/>
        <v/>
      </c>
      <c r="AI72" s="27" t="s">
        <v>0</v>
      </c>
      <c r="AJ72" s="157" t="str">
        <f t="shared" si="24"/>
        <v/>
      </c>
      <c r="AK72" s="108" t="str">
        <f t="shared" si="25"/>
        <v/>
      </c>
      <c r="AL72" s="27"/>
      <c r="AM72" s="32" t="str">
        <f t="shared" si="26"/>
        <v/>
      </c>
      <c r="AN72" s="21" t="str">
        <f t="shared" si="27"/>
        <v/>
      </c>
      <c r="AO72" s="53" t="str">
        <f t="shared" si="28"/>
        <v/>
      </c>
      <c r="AP72" s="53" t="str">
        <f t="shared" si="29"/>
        <v/>
      </c>
      <c r="AQ72" s="21" t="str">
        <f t="shared" si="30"/>
        <v/>
      </c>
      <c r="AR72" s="46" t="str">
        <f t="shared" si="31"/>
        <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
      </c>
      <c r="BI72" s="21" t="str">
        <f t="shared" si="37"/>
        <v/>
      </c>
      <c r="BJ72" s="53" t="str">
        <f t="shared" si="38"/>
        <v/>
      </c>
      <c r="BK72" s="33" t="str">
        <f t="shared" si="39"/>
        <v/>
      </c>
      <c r="BL72" s="27" t="s">
        <v>0</v>
      </c>
      <c r="BM72" s="32" t="str">
        <f t="shared" si="40"/>
        <v/>
      </c>
      <c r="BN72" s="21" t="str">
        <f t="shared" si="41"/>
        <v/>
      </c>
      <c r="BO72" s="53" t="str">
        <f t="shared" si="42"/>
        <v/>
      </c>
      <c r="BP72" s="53" t="str">
        <f t="shared" si="2"/>
        <v/>
      </c>
      <c r="BQ72" s="21" t="str">
        <f t="shared" si="3"/>
        <v/>
      </c>
      <c r="BR72" s="21" t="str" cm="1">
        <f t="array" ref="BR72">IFERROR(""&amp;INDEX(regNatjecatelj_klub,DI72),"")</f>
        <v/>
      </c>
      <c r="BS72" s="66" t="str">
        <f t="shared" si="43"/>
        <v/>
      </c>
      <c r="BT72" s="46" t="str">
        <f t="shared" si="44"/>
        <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
      </c>
      <c r="CL72" s="210" t="str">
        <f>IF(BN72="","",IF(BT72&lt;&gt;BN72,INDEX(regKlub_id,MATCH(BT72,regKlub_naziv,0)),IF(AND(BO72&lt;&gt;"",BO72&lt;&gt;"NEMA"),BO72,IF(CF72&lt;&gt;"",CF72,IF(CB72&lt;&gt;"",CB72,IFERROR(INDEX(CL$12:CL71,MATCH(BN72,BN$12:BN71,0)),"GREŠKA"))))))</f>
        <v/>
      </c>
      <c r="CM72" s="108" t="str">
        <f>IF(BP72="","",IF(BP72&lt;&gt;"NEMA",BP72,IF(CE72&lt;&gt;"",CE72,IFERROR(INDEX(CM$12:CM71,MATCH(BN72,BN$12:BN71,0)),""))))</f>
        <v/>
      </c>
      <c r="CN72" s="27" t="s">
        <v>0</v>
      </c>
      <c r="CO72" s="38" t="str">
        <f t="shared" si="51"/>
        <v/>
      </c>
      <c r="CP72" s="53" t="str">
        <f t="shared" si="52"/>
        <v/>
      </c>
      <c r="CQ72" s="164" t="str">
        <f t="shared" si="53"/>
        <v/>
      </c>
      <c r="CR72" s="165" t="str">
        <f t="shared" si="78"/>
        <v/>
      </c>
      <c r="CS72" s="108" t="str">
        <f t="shared" si="5"/>
        <v/>
      </c>
      <c r="CT72" s="27" t="s">
        <v>0</v>
      </c>
      <c r="CU72" s="224" t="str">
        <f t="shared" si="54"/>
        <v xml:space="preserve">
</v>
      </c>
      <c r="CV72" s="27" t="s">
        <v>0</v>
      </c>
      <c r="CW72" s="184" t="str">
        <f t="shared" si="6"/>
        <v/>
      </c>
      <c r="CX72" t="s">
        <v>0</v>
      </c>
      <c r="CY72" s="86" t="str">
        <f t="shared" si="7"/>
        <v/>
      </c>
      <c r="CZ72" t="s">
        <v>0</v>
      </c>
      <c r="DA72" s="32" t="str">
        <f t="shared" si="8"/>
        <v/>
      </c>
      <c r="DB72" s="46" t="str">
        <f t="shared" si="9"/>
        <v/>
      </c>
      <c r="DC72" t="s">
        <v>0</v>
      </c>
      <c r="DD72" s="14" t="str">
        <f t="shared" si="55"/>
        <v/>
      </c>
      <c r="DE72" s="27" t="s">
        <v>0</v>
      </c>
      <c r="DF72" s="14" t="str">
        <f t="shared" si="56"/>
        <v/>
      </c>
      <c r="DG72" s="27" t="s">
        <v>0</v>
      </c>
      <c r="DH72" s="32" t="str">
        <f t="shared" si="57"/>
        <v/>
      </c>
      <c r="DI72" s="33" t="str">
        <f t="shared" si="58"/>
        <v/>
      </c>
      <c r="DJ72" s="27" t="s">
        <v>0</v>
      </c>
      <c r="DK72" s="32" t="str">
        <f t="shared" si="59"/>
        <v/>
      </c>
      <c r="DL72" s="33" t="str">
        <f t="shared" si="60"/>
        <v/>
      </c>
      <c r="DM72" s="27" t="s">
        <v>0</v>
      </c>
      <c r="DN72" s="32" t="str">
        <f t="shared" si="61"/>
        <v/>
      </c>
      <c r="DO72" s="33" t="str">
        <f t="shared" si="62"/>
        <v/>
      </c>
      <c r="DP72" s="27" t="s">
        <v>0</v>
      </c>
      <c r="DQ72" s="38" t="str">
        <f t="shared" si="63"/>
        <v/>
      </c>
      <c r="DR72" s="33" t="str" cm="1">
        <f t="array" ref="DR72">IF(DQ72&lt;&gt;"",INDEX(regNatjecatelj_id,DQ72,0),IF(BF72&lt;&gt;"",BF72,""))</f>
        <v/>
      </c>
      <c r="DS72" s="27" t="s">
        <v>0</v>
      </c>
      <c r="DT72" s="38" t="str">
        <f t="shared" si="64"/>
        <v/>
      </c>
      <c r="DU72" s="53" t="str">
        <f t="shared" si="10"/>
        <v/>
      </c>
      <c r="DV72" s="53" t="str">
        <f t="shared" si="65"/>
        <v/>
      </c>
      <c r="DW72" s="53" t="str">
        <f t="shared" si="66"/>
        <v/>
      </c>
      <c r="DX72" s="46" t="str">
        <f t="shared" si="67"/>
        <v/>
      </c>
      <c r="DY72" s="27" t="s">
        <v>0</v>
      </c>
      <c r="DZ72" s="38" t="str">
        <f>IF(AN72="","",MAX(DZ$12:DZ71)+1)</f>
        <v/>
      </c>
      <c r="EA72" s="53" t="str">
        <f t="shared" si="68"/>
        <v/>
      </c>
      <c r="EB72" s="53" t="str">
        <f t="shared" si="69"/>
        <v/>
      </c>
      <c r="EC72" s="53" t="str">
        <f t="shared" si="70"/>
        <v/>
      </c>
      <c r="ED72" s="53" t="str">
        <f t="shared" si="71"/>
        <v/>
      </c>
      <c r="EE72" s="53" t="str">
        <f t="shared" si="11"/>
        <v/>
      </c>
      <c r="EF72" s="53" t="str">
        <f t="shared" si="72"/>
        <v/>
      </c>
      <c r="EG72" s="53" t="str">
        <f t="shared" si="73"/>
        <v/>
      </c>
      <c r="EH72" s="53" t="str">
        <f t="shared" si="12"/>
        <v/>
      </c>
      <c r="EI72" s="53" t="str">
        <f t="shared" si="74"/>
        <v/>
      </c>
      <c r="EJ72" s="33" t="str">
        <f t="shared" si="75"/>
        <v/>
      </c>
      <c r="EK72" s="27" t="s">
        <v>0</v>
      </c>
      <c r="EL72" s="14" t="str">
        <f t="shared" si="76"/>
        <v/>
      </c>
      <c r="EM72" s="27" t="s">
        <v>0</v>
      </c>
      <c r="EN72" s="14" t="str">
        <f t="shared" si="13"/>
        <v/>
      </c>
      <c r="EO72" s="27" t="s">
        <v>0</v>
      </c>
      <c r="EP72" s="115" t="str">
        <f t="shared" si="77"/>
        <v/>
      </c>
      <c r="EQ72" s="27" t="s">
        <v>0</v>
      </c>
    </row>
    <row r="73" spans="1:147" x14ac:dyDescent="0.25">
      <c r="A73" t="s">
        <v>0</v>
      </c>
      <c r="B73" s="32" t="str">
        <f>IF(csv!F63="","",TRIM(csv!T63))</f>
        <v/>
      </c>
      <c r="C73" s="21" t="s">
        <v>0</v>
      </c>
      <c r="D73" s="21" t="str">
        <f>IF(csv!F63="","",TRIM(csv!F63))</f>
        <v/>
      </c>
      <c r="E73" s="21" t="str">
        <f>IF(csv!E63="","",TRIM(csv!E63))</f>
        <v/>
      </c>
      <c r="F73" s="21" t="s">
        <v>0</v>
      </c>
      <c r="G73" s="53" t="str">
        <f>IF(csv!M63="","",TRIM(csv!M63))</f>
        <v/>
      </c>
      <c r="H73" s="53" t="str">
        <f>IF(csv!N63="","",TRIM(csv!N63))</f>
        <v/>
      </c>
      <c r="I73" s="21" t="s">
        <v>0</v>
      </c>
      <c r="J73" s="21" t="str">
        <f>IF(csv!P63="","",TRIM(csv!P63))</f>
        <v/>
      </c>
      <c r="K73" s="21" t="str">
        <f>IF(csv!Q63="","",TRIM(csv!Q63))</f>
        <v/>
      </c>
      <c r="L73" s="21" t="s">
        <v>0</v>
      </c>
      <c r="M73" s="46" t="str">
        <f>IF(csv!R63="","",TRIM(csv!R63))</f>
        <v/>
      </c>
      <c r="N73" s="27" t="s">
        <v>0</v>
      </c>
      <c r="O73" s="172" t="str">
        <f t="shared" si="14"/>
        <v/>
      </c>
      <c r="P73" s="27"/>
      <c r="Q73" s="32" t="str">
        <f t="shared" si="15"/>
        <v/>
      </c>
      <c r="R73" s="53" t="str">
        <f>IF(Q73="","",IF(COUNTIF(Q$12:Q72,Q73)=0,R72+1,R72))</f>
        <v/>
      </c>
      <c r="S73" s="53" t="str">
        <f t="shared" si="16"/>
        <v/>
      </c>
      <c r="T73" s="53" t="str">
        <f t="shared" si="17"/>
        <v/>
      </c>
      <c r="U73" s="46" t="str">
        <f t="shared" si="18"/>
        <v/>
      </c>
      <c r="V73" s="27" t="s">
        <v>0</v>
      </c>
      <c r="W73" s="157" t="str">
        <f t="shared" si="19"/>
        <v/>
      </c>
      <c r="X73" s="207" t="str">
        <f t="shared" si="20"/>
        <v/>
      </c>
      <c r="Y73" s="158" t="str">
        <f t="shared" si="0"/>
        <v/>
      </c>
      <c r="Z73" s="27" t="s">
        <v>0</v>
      </c>
      <c r="AA73" s="32" t="str">
        <f t="shared" si="21"/>
        <v/>
      </c>
      <c r="AB73" s="53" t="str">
        <f t="shared" si="22"/>
        <v/>
      </c>
      <c r="AC73" s="21" t="str">
        <f>IF(OR(AB73="",AB73&lt;&gt;"NEMA"),"",IF(IFERROR(MATCH(AA73,AA$12:AA72,0),0)&lt;&gt;0,"",AA73))</f>
        <v/>
      </c>
      <c r="AD73" s="46" t="str">
        <f>IF(AC73="","",MAX(AD$12:AD72)+1)</f>
        <v/>
      </c>
      <c r="AE73" s="27" t="s">
        <v>0</v>
      </c>
      <c r="AF73" s="84"/>
      <c r="AG73" s="27" t="s">
        <v>0</v>
      </c>
      <c r="AH73" s="14" t="str">
        <f t="shared" si="23"/>
        <v/>
      </c>
      <c r="AI73" s="27" t="s">
        <v>0</v>
      </c>
      <c r="AJ73" s="157" t="str">
        <f t="shared" si="24"/>
        <v/>
      </c>
      <c r="AK73" s="108"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
      </c>
      <c r="CL73" s="210" t="str">
        <f>IF(BN73="","",IF(BT73&lt;&gt;BN73,INDEX(regKlub_id,MATCH(BT73,regKlub_naziv,0)),IF(AND(BO73&lt;&gt;"",BO73&lt;&gt;"NEMA"),BO73,IF(CF73&lt;&gt;"",CF73,IF(CB73&lt;&gt;"",CB73,IFERROR(INDEX(CL$12:CL72,MATCH(BN73,BN$12:BN72,0)),"GREŠKA"))))))</f>
        <v/>
      </c>
      <c r="CM73" s="108" t="str">
        <f>IF(BP73="","",IF(BP73&lt;&gt;"NEMA",BP73,IF(CE73&lt;&gt;"",CE73,IFERROR(INDEX(CM$12:CM72,MATCH(BN73,BN$12:BN72,0)),""))))</f>
        <v/>
      </c>
      <c r="CN73" s="27" t="s">
        <v>0</v>
      </c>
      <c r="CO73" s="38" t="str">
        <f t="shared" si="51"/>
        <v/>
      </c>
      <c r="CP73" s="53" t="str">
        <f t="shared" si="52"/>
        <v/>
      </c>
      <c r="CQ73" s="164" t="str">
        <f t="shared" si="53"/>
        <v/>
      </c>
      <c r="CR73" s="165" t="str">
        <f t="shared" si="78"/>
        <v/>
      </c>
      <c r="CS73" s="108" t="str">
        <f t="shared" si="5"/>
        <v/>
      </c>
      <c r="CT73" s="27" t="s">
        <v>0</v>
      </c>
      <c r="CU73" s="224" t="str">
        <f t="shared" si="54"/>
        <v xml:space="preserve">
</v>
      </c>
      <c r="CV73" s="27" t="s">
        <v>0</v>
      </c>
      <c r="CW73" s="184" t="str">
        <f t="shared" si="6"/>
        <v/>
      </c>
      <c r="CX73" t="s">
        <v>0</v>
      </c>
      <c r="CY73" s="86" t="str">
        <f t="shared" si="7"/>
        <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15" t="str">
        <f t="shared" si="77"/>
        <v/>
      </c>
      <c r="EQ73" s="27" t="s">
        <v>0</v>
      </c>
    </row>
    <row r="74" spans="1:147" x14ac:dyDescent="0.25">
      <c r="A74" t="s">
        <v>0</v>
      </c>
      <c r="B74" s="32" t="str">
        <f>IF(csv!F64="","",TRIM(csv!T64))</f>
        <v/>
      </c>
      <c r="C74" s="21" t="s">
        <v>0</v>
      </c>
      <c r="D74" s="21" t="str">
        <f>IF(csv!F64="","",TRIM(csv!F64))</f>
        <v/>
      </c>
      <c r="E74" s="21" t="str">
        <f>IF(csv!E64="","",TRIM(csv!E64))</f>
        <v/>
      </c>
      <c r="F74" s="21" t="s">
        <v>0</v>
      </c>
      <c r="G74" s="53" t="str">
        <f>IF(csv!M64="","",TRIM(csv!M64))</f>
        <v/>
      </c>
      <c r="H74" s="53" t="str">
        <f>IF(csv!N64="","",TRIM(csv!N64))</f>
        <v/>
      </c>
      <c r="I74" s="21" t="s">
        <v>0</v>
      </c>
      <c r="J74" s="21" t="str">
        <f>IF(csv!P64="","",TRIM(csv!P64))</f>
        <v/>
      </c>
      <c r="K74" s="21" t="str">
        <f>IF(csv!Q64="","",TRIM(csv!Q64))</f>
        <v/>
      </c>
      <c r="L74" s="21" t="s">
        <v>0</v>
      </c>
      <c r="M74" s="46" t="str">
        <f>IF(csv!R64="","",TRIM(csv!R64))</f>
        <v/>
      </c>
      <c r="N74" s="27" t="s">
        <v>0</v>
      </c>
      <c r="O74" s="172" t="str">
        <f t="shared" si="14"/>
        <v/>
      </c>
      <c r="P74" s="27"/>
      <c r="Q74" s="32" t="str">
        <f t="shared" si="15"/>
        <v/>
      </c>
      <c r="R74" s="53" t="str">
        <f>IF(Q74="","",IF(COUNTIF(Q$12:Q73,Q74)=0,R73+1,R73))</f>
        <v/>
      </c>
      <c r="S74" s="53" t="str">
        <f t="shared" si="16"/>
        <v/>
      </c>
      <c r="T74" s="53" t="str">
        <f t="shared" si="17"/>
        <v/>
      </c>
      <c r="U74" s="46" t="str">
        <f t="shared" si="18"/>
        <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
      </c>
      <c r="C75" s="21" t="s">
        <v>0</v>
      </c>
      <c r="D75" s="21" t="str">
        <f>IF(csv!F65="","",TRIM(csv!F65))</f>
        <v/>
      </c>
      <c r="E75" s="21" t="str">
        <f>IF(csv!E65="","",TRIM(csv!E65))</f>
        <v/>
      </c>
      <c r="F75" s="21" t="s">
        <v>0</v>
      </c>
      <c r="G75" s="53" t="str">
        <f>IF(csv!M65="","",TRIM(csv!M65))</f>
        <v/>
      </c>
      <c r="H75" s="53" t="str">
        <f>IF(csv!N65="","",TRIM(csv!N65))</f>
        <v/>
      </c>
      <c r="I75" s="21" t="s">
        <v>0</v>
      </c>
      <c r="J75" s="21" t="str">
        <f>IF(csv!P65="","",TRIM(csv!P65))</f>
        <v/>
      </c>
      <c r="K75" s="21" t="str">
        <f>IF(csv!Q65="","",TRIM(csv!Q65))</f>
        <v/>
      </c>
      <c r="L75" s="21" t="s">
        <v>0</v>
      </c>
      <c r="M75" s="46" t="str">
        <f>IF(csv!R65="","",TRIM(csv!R65))</f>
        <v/>
      </c>
      <c r="N75" s="27" t="s">
        <v>0</v>
      </c>
      <c r="O75" s="172" t="str">
        <f t="shared" si="14"/>
        <v/>
      </c>
      <c r="P75" s="27"/>
      <c r="Q75" s="32" t="str">
        <f t="shared" si="15"/>
        <v/>
      </c>
      <c r="R75" s="53" t="str">
        <f>IF(Q75="","",IF(COUNTIF(Q$12:Q74,Q75)=0,R74+1,R74))</f>
        <v/>
      </c>
      <c r="S75" s="53" t="str">
        <f t="shared" si="16"/>
        <v/>
      </c>
      <c r="T75" s="53" t="str">
        <f t="shared" si="17"/>
        <v/>
      </c>
      <c r="U75" s="46" t="str">
        <f t="shared" si="18"/>
        <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
      </c>
      <c r="C76" s="21" t="s">
        <v>0</v>
      </c>
      <c r="D76" s="21" t="str">
        <f>IF(csv!F66="","",TRIM(csv!F66))</f>
        <v/>
      </c>
      <c r="E76" s="21" t="str">
        <f>IF(csv!E66="","",TRIM(csv!E66))</f>
        <v/>
      </c>
      <c r="F76" s="21" t="s">
        <v>0</v>
      </c>
      <c r="G76" s="53" t="str">
        <f>IF(csv!M66="","",TRIM(csv!M66))</f>
        <v/>
      </c>
      <c r="H76" s="53" t="str">
        <f>IF(csv!N66="","",TRIM(csv!N66))</f>
        <v/>
      </c>
      <c r="I76" s="21" t="s">
        <v>0</v>
      </c>
      <c r="J76" s="21" t="str">
        <f>IF(csv!P66="","",TRIM(csv!P66))</f>
        <v/>
      </c>
      <c r="K76" s="21" t="str">
        <f>IF(csv!Q66="","",TRIM(csv!Q66))</f>
        <v/>
      </c>
      <c r="L76" s="21" t="s">
        <v>0</v>
      </c>
      <c r="M76" s="46" t="str">
        <f>IF(csv!R66="","",TRIM(csv!R66))</f>
        <v/>
      </c>
      <c r="N76" s="27" t="s">
        <v>0</v>
      </c>
      <c r="O76" s="172" t="str">
        <f t="shared" si="14"/>
        <v/>
      </c>
      <c r="P76" s="27"/>
      <c r="Q76" s="32" t="str">
        <f t="shared" si="15"/>
        <v/>
      </c>
      <c r="R76" s="53" t="str">
        <f>IF(Q76="","",IF(COUNTIF(Q$12:Q75,Q76)=0,R75+1,R75))</f>
        <v/>
      </c>
      <c r="S76" s="53" t="str">
        <f t="shared" si="16"/>
        <v/>
      </c>
      <c r="T76" s="53" t="str">
        <f t="shared" si="17"/>
        <v/>
      </c>
      <c r="U76" s="46" t="str">
        <f t="shared" si="18"/>
        <v/>
      </c>
      <c r="V76" s="27" t="s">
        <v>0</v>
      </c>
      <c r="W76" s="157" t="str">
        <f t="shared" si="19"/>
        <v/>
      </c>
      <c r="X76" s="207" t="str">
        <f t="shared" si="20"/>
        <v/>
      </c>
      <c r="Y76" s="158" t="str">
        <f t="shared" si="0"/>
        <v/>
      </c>
      <c r="Z76" s="27" t="s">
        <v>0</v>
      </c>
      <c r="AA76" s="32" t="str">
        <f t="shared" si="21"/>
        <v/>
      </c>
      <c r="AB76" s="53" t="str">
        <f t="shared" si="22"/>
        <v/>
      </c>
      <c r="AC76" s="21" t="str">
        <f>IF(OR(AB76="",AB76&lt;&gt;"NEMA"),"",IF(IFERROR(MATCH(AA76,AA$12:AA75,0),0)&lt;&gt;0,"",AA76))</f>
        <v/>
      </c>
      <c r="AD76" s="46" t="str">
        <f>IF(AC76="","",MAX(AD$12:AD75)+1)</f>
        <v/>
      </c>
      <c r="AE76" s="27" t="s">
        <v>0</v>
      </c>
      <c r="AF76" s="84"/>
      <c r="AG76" s="27" t="s">
        <v>0</v>
      </c>
      <c r="AH76" s="14" t="str">
        <f t="shared" si="23"/>
        <v/>
      </c>
      <c r="AI76" s="27" t="s">
        <v>0</v>
      </c>
      <c r="AJ76" s="157" t="str">
        <f t="shared" si="24"/>
        <v/>
      </c>
      <c r="AK76" s="108" t="str">
        <f t="shared" si="25"/>
        <v/>
      </c>
      <c r="AL76" s="27"/>
      <c r="AM76" s="32" t="str">
        <f t="shared" si="26"/>
        <v/>
      </c>
      <c r="AN76" s="21" t="str">
        <f t="shared" si="27"/>
        <v/>
      </c>
      <c r="AO76" s="53" t="str">
        <f t="shared" si="28"/>
        <v/>
      </c>
      <c r="AP76" s="53" t="str">
        <f t="shared" si="29"/>
        <v/>
      </c>
      <c r="AQ76" s="21" t="str">
        <f t="shared" si="30"/>
        <v/>
      </c>
      <c r="AR76" s="46" t="str">
        <f t="shared" si="31"/>
        <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
      </c>
      <c r="BI76" s="21" t="str">
        <f t="shared" si="37"/>
        <v/>
      </c>
      <c r="BJ76" s="53" t="str">
        <f t="shared" si="38"/>
        <v/>
      </c>
      <c r="BK76" s="33" t="str">
        <f t="shared" si="39"/>
        <v/>
      </c>
      <c r="BL76" s="27" t="s">
        <v>0</v>
      </c>
      <c r="BM76" s="32" t="str">
        <f t="shared" si="40"/>
        <v/>
      </c>
      <c r="BN76" s="21" t="str">
        <f t="shared" si="41"/>
        <v/>
      </c>
      <c r="BO76" s="53" t="str">
        <f t="shared" si="42"/>
        <v/>
      </c>
      <c r="BP76" s="53" t="str">
        <f t="shared" si="2"/>
        <v/>
      </c>
      <c r="BQ76" s="21" t="str">
        <f t="shared" si="3"/>
        <v/>
      </c>
      <c r="BR76" s="21" t="str" cm="1">
        <f t="array" ref="BR76">IFERROR(""&amp;INDEX(regNatjecatelj_klub,DI76),"")</f>
        <v/>
      </c>
      <c r="BS76" s="66" t="str">
        <f t="shared" si="43"/>
        <v/>
      </c>
      <c r="BT76" s="46" t="str">
        <f t="shared" si="44"/>
        <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
      </c>
      <c r="CL76" s="210" t="str">
        <f>IF(BN76="","",IF(BT76&lt;&gt;BN76,INDEX(regKlub_id,MATCH(BT76,regKlub_naziv,0)),IF(AND(BO76&lt;&gt;"",BO76&lt;&gt;"NEMA"),BO76,IF(CF76&lt;&gt;"",CF76,IF(CB76&lt;&gt;"",CB76,IFERROR(INDEX(CL$12:CL75,MATCH(BN76,BN$12:BN75,0)),"GREŠKA"))))))</f>
        <v/>
      </c>
      <c r="CM76" s="108" t="str">
        <f>IF(BP76="","",IF(BP76&lt;&gt;"NEMA",BP76,IF(CE76&lt;&gt;"",CE76,IFERROR(INDEX(CM$12:CM75,MATCH(BN76,BN$12:BN75,0)),""))))</f>
        <v/>
      </c>
      <c r="CN76" s="27" t="s">
        <v>0</v>
      </c>
      <c r="CO76" s="38" t="str">
        <f t="shared" si="51"/>
        <v/>
      </c>
      <c r="CP76" s="53" t="str">
        <f t="shared" si="52"/>
        <v/>
      </c>
      <c r="CQ76" s="164" t="str">
        <f t="shared" si="53"/>
        <v/>
      </c>
      <c r="CR76" s="165" t="str">
        <f t="shared" si="78"/>
        <v/>
      </c>
      <c r="CS76" s="108" t="str">
        <f t="shared" si="5"/>
        <v/>
      </c>
      <c r="CT76" s="27" t="s">
        <v>0</v>
      </c>
      <c r="CU76" s="224" t="str">
        <f t="shared" si="54"/>
        <v xml:space="preserve">
</v>
      </c>
      <c r="CV76" s="27" t="s">
        <v>0</v>
      </c>
      <c r="CW76" s="184" t="str">
        <f t="shared" si="6"/>
        <v/>
      </c>
      <c r="CX76" t="s">
        <v>0</v>
      </c>
      <c r="CY76" s="86" t="str">
        <f t="shared" si="7"/>
        <v/>
      </c>
      <c r="CZ76" t="s">
        <v>0</v>
      </c>
      <c r="DA76" s="32" t="str">
        <f t="shared" si="8"/>
        <v/>
      </c>
      <c r="DB76" s="46" t="str">
        <f t="shared" si="9"/>
        <v/>
      </c>
      <c r="DC76" t="s">
        <v>0</v>
      </c>
      <c r="DD76" s="14" t="str">
        <f t="shared" si="55"/>
        <v/>
      </c>
      <c r="DE76" s="27" t="s">
        <v>0</v>
      </c>
      <c r="DF76" s="14" t="str">
        <f t="shared" si="56"/>
        <v/>
      </c>
      <c r="DG76" s="27" t="s">
        <v>0</v>
      </c>
      <c r="DH76" s="32" t="str">
        <f t="shared" si="57"/>
        <v/>
      </c>
      <c r="DI76" s="33" t="str">
        <f t="shared" si="58"/>
        <v/>
      </c>
      <c r="DJ76" s="27" t="s">
        <v>0</v>
      </c>
      <c r="DK76" s="32" t="str">
        <f t="shared" si="59"/>
        <v/>
      </c>
      <c r="DL76" s="33" t="str">
        <f t="shared" si="60"/>
        <v/>
      </c>
      <c r="DM76" s="27" t="s">
        <v>0</v>
      </c>
      <c r="DN76" s="32" t="str">
        <f t="shared" si="61"/>
        <v/>
      </c>
      <c r="DO76" s="33" t="str">
        <f t="shared" si="62"/>
        <v/>
      </c>
      <c r="DP76" s="27" t="s">
        <v>0</v>
      </c>
      <c r="DQ76" s="38" t="str">
        <f t="shared" si="63"/>
        <v/>
      </c>
      <c r="DR76" s="33" t="str" cm="1">
        <f t="array" ref="DR76">IF(DQ76&lt;&gt;"",INDEX(regNatjecatelj_id,DQ76,0),IF(BF76&lt;&gt;"",BF76,""))</f>
        <v/>
      </c>
      <c r="DS76" s="27" t="s">
        <v>0</v>
      </c>
      <c r="DT76" s="38" t="str">
        <f t="shared" si="64"/>
        <v/>
      </c>
      <c r="DU76" s="53" t="str">
        <f t="shared" si="10"/>
        <v/>
      </c>
      <c r="DV76" s="53" t="str">
        <f t="shared" si="65"/>
        <v/>
      </c>
      <c r="DW76" s="53" t="str">
        <f t="shared" si="66"/>
        <v/>
      </c>
      <c r="DX76" s="46" t="str">
        <f t="shared" si="67"/>
        <v/>
      </c>
      <c r="DY76" s="27" t="s">
        <v>0</v>
      </c>
      <c r="DZ76" s="38" t="str">
        <f>IF(AN76="","",MAX(DZ$12:DZ75)+1)</f>
        <v/>
      </c>
      <c r="EA76" s="53" t="str">
        <f t="shared" si="68"/>
        <v/>
      </c>
      <c r="EB76" s="53" t="str">
        <f t="shared" si="69"/>
        <v/>
      </c>
      <c r="EC76" s="53" t="str">
        <f t="shared" si="70"/>
        <v/>
      </c>
      <c r="ED76" s="53" t="str">
        <f t="shared" si="71"/>
        <v/>
      </c>
      <c r="EE76" s="53" t="str">
        <f t="shared" si="11"/>
        <v/>
      </c>
      <c r="EF76" s="53" t="str">
        <f t="shared" si="72"/>
        <v/>
      </c>
      <c r="EG76" s="53" t="str">
        <f t="shared" si="73"/>
        <v/>
      </c>
      <c r="EH76" s="53" t="str">
        <f t="shared" si="12"/>
        <v/>
      </c>
      <c r="EI76" s="53" t="str">
        <f t="shared" si="74"/>
        <v/>
      </c>
      <c r="EJ76" s="33" t="str">
        <f t="shared" si="75"/>
        <v/>
      </c>
      <c r="EK76" s="27" t="s">
        <v>0</v>
      </c>
      <c r="EL76" s="14" t="str">
        <f t="shared" si="76"/>
        <v/>
      </c>
      <c r="EM76" s="27" t="s">
        <v>0</v>
      </c>
      <c r="EN76" s="14" t="str">
        <f t="shared" si="13"/>
        <v/>
      </c>
      <c r="EO76" s="27" t="s">
        <v>0</v>
      </c>
      <c r="EP76" s="115" t="str">
        <f t="shared" si="77"/>
        <v/>
      </c>
      <c r="EQ76" s="27" t="s">
        <v>0</v>
      </c>
    </row>
    <row r="77" spans="1:147" x14ac:dyDescent="0.25">
      <c r="A77" t="s">
        <v>0</v>
      </c>
      <c r="B77" s="32" t="str">
        <f>IF(csv!F67="","",TRIM(csv!T67))</f>
        <v/>
      </c>
      <c r="C77" s="21" t="s">
        <v>0</v>
      </c>
      <c r="D77" s="21" t="str">
        <f>IF(csv!F67="","",TRIM(csv!F67))</f>
        <v/>
      </c>
      <c r="E77" s="21" t="str">
        <f>IF(csv!E67="","",TRIM(csv!E67))</f>
        <v/>
      </c>
      <c r="F77" s="21" t="s">
        <v>0</v>
      </c>
      <c r="G77" s="53" t="str">
        <f>IF(csv!M67="","",TRIM(csv!M67))</f>
        <v/>
      </c>
      <c r="H77" s="53" t="str">
        <f>IF(csv!N67="","",TRIM(csv!N67))</f>
        <v/>
      </c>
      <c r="I77" s="21" t="s">
        <v>0</v>
      </c>
      <c r="J77" s="21" t="str">
        <f>IF(csv!P67="","",TRIM(csv!P67))</f>
        <v/>
      </c>
      <c r="K77" s="21" t="str">
        <f>IF(csv!Q67="","",TRIM(csv!Q67))</f>
        <v/>
      </c>
      <c r="L77" s="21" t="s">
        <v>0</v>
      </c>
      <c r="M77" s="46" t="str">
        <f>IF(csv!R67="","",TRIM(csv!R67))</f>
        <v/>
      </c>
      <c r="N77" s="27" t="s">
        <v>0</v>
      </c>
      <c r="O77" s="172" t="str">
        <f t="shared" si="14"/>
        <v/>
      </c>
      <c r="P77" s="27"/>
      <c r="Q77" s="32" t="str">
        <f t="shared" si="15"/>
        <v/>
      </c>
      <c r="R77" s="53" t="str">
        <f>IF(Q77="","",IF(COUNTIF(Q$12:Q76,Q77)=0,R76+1,R76))</f>
        <v/>
      </c>
      <c r="S77" s="53" t="str">
        <f t="shared" si="16"/>
        <v/>
      </c>
      <c r="T77" s="53" t="str">
        <f t="shared" si="17"/>
        <v/>
      </c>
      <c r="U77" s="46" t="str">
        <f t="shared" si="18"/>
        <v/>
      </c>
      <c r="V77" s="27" t="s">
        <v>0</v>
      </c>
      <c r="W77" s="157" t="str">
        <f t="shared" si="19"/>
        <v/>
      </c>
      <c r="X77" s="207" t="str">
        <f t="shared" si="20"/>
        <v/>
      </c>
      <c r="Y77" s="158" t="str">
        <f t="shared" ref="Y77:Y140" si="79">IF(W77="","",INDEX(natKategorija_aliasId,MATCH(X77,natKategorija_stazaKatId,0)))</f>
        <v/>
      </c>
      <c r="Z77" s="27" t="s">
        <v>0</v>
      </c>
      <c r="AA77" s="32" t="str">
        <f t="shared" si="21"/>
        <v/>
      </c>
      <c r="AB77" s="53" t="str">
        <f t="shared" si="22"/>
        <v/>
      </c>
      <c r="AC77" s="21" t="str">
        <f>IF(OR(AB77="",AB77&lt;&gt;"NEMA"),"",IF(IFERROR(MATCH(AA77,AA$12:AA76,0),0)&lt;&gt;0,"",AA77))</f>
        <v/>
      </c>
      <c r="AD77" s="46" t="str">
        <f>IF(AC77="","",MAX(AD$12:AD76)+1)</f>
        <v/>
      </c>
      <c r="AE77" s="27" t="s">
        <v>0</v>
      </c>
      <c r="AF77" s="84"/>
      <c r="AG77" s="27" t="s">
        <v>0</v>
      </c>
      <c r="AH77" s="14" t="str">
        <f t="shared" si="23"/>
        <v/>
      </c>
      <c r="AI77" s="27" t="s">
        <v>0</v>
      </c>
      <c r="AJ77" s="157" t="str">
        <f t="shared" si="24"/>
        <v/>
      </c>
      <c r="AK77" s="108" t="str">
        <f t="shared" si="25"/>
        <v/>
      </c>
      <c r="AL77" s="27"/>
      <c r="AM77" s="32" t="str">
        <f t="shared" si="26"/>
        <v/>
      </c>
      <c r="AN77" s="21" t="str">
        <f t="shared" si="27"/>
        <v/>
      </c>
      <c r="AO77" s="53" t="str">
        <f t="shared" si="28"/>
        <v/>
      </c>
      <c r="AP77" s="53" t="str">
        <f t="shared" si="29"/>
        <v/>
      </c>
      <c r="AQ77" s="21" t="str">
        <f t="shared" si="30"/>
        <v/>
      </c>
      <c r="AR77" s="46" t="str">
        <f t="shared" si="31"/>
        <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
      </c>
      <c r="BI77" s="21" t="str">
        <f t="shared" si="37"/>
        <v/>
      </c>
      <c r="BJ77" s="53" t="str">
        <f t="shared" si="38"/>
        <v/>
      </c>
      <c r="BK77" s="33" t="str">
        <f t="shared" si="39"/>
        <v/>
      </c>
      <c r="BL77" s="27" t="s">
        <v>0</v>
      </c>
      <c r="BM77" s="32" t="str">
        <f t="shared" si="40"/>
        <v/>
      </c>
      <c r="BN77" s="21" t="str">
        <f t="shared" si="41"/>
        <v/>
      </c>
      <c r="BO77" s="53" t="str">
        <f t="shared" si="42"/>
        <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
      </c>
      <c r="BR77" s="21" t="str" cm="1">
        <f t="array" ref="BR77">IFERROR(""&amp;INDEX(regNatjecatelj_klub,DI77),"")</f>
        <v/>
      </c>
      <c r="BS77" s="66" t="str">
        <f t="shared" si="43"/>
        <v/>
      </c>
      <c r="BT77" s="46" t="str">
        <f t="shared" si="44"/>
        <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
      </c>
      <c r="CL77" s="210" t="str">
        <f>IF(BN77="","",IF(BT77&lt;&gt;BN77,INDEX(regKlub_id,MATCH(BT77,regKlub_naziv,0)),IF(AND(BO77&lt;&gt;"",BO77&lt;&gt;"NEMA"),BO77,IF(CF77&lt;&gt;"",CF77,IF(CB77&lt;&gt;"",CB77,IFERROR(INDEX(CL$12:CL76,MATCH(BN77,BN$12:BN76,0)),"GREŠKA"))))))</f>
        <v/>
      </c>
      <c r="CM77" s="108" t="str">
        <f>IF(BP77="","",IF(BP77&lt;&gt;"NEMA",BP77,IF(CE77&lt;&gt;"",CE77,IFERROR(INDEX(CM$12:CM76,MATCH(BN77,BN$12:BN76,0)),""))))</f>
        <v/>
      </c>
      <c r="CN77" s="27" t="s">
        <v>0</v>
      </c>
      <c r="CO77" s="38" t="str">
        <f t="shared" si="51"/>
        <v/>
      </c>
      <c r="CP77" s="53" t="str">
        <f t="shared" si="52"/>
        <v/>
      </c>
      <c r="CQ77" s="164" t="str">
        <f t="shared" si="53"/>
        <v/>
      </c>
      <c r="CR77" s="165" t="str">
        <f t="shared" si="78"/>
        <v/>
      </c>
      <c r="CS77" s="108" t="str">
        <f t="shared" ref="CS77:CS140" si="83">IF(DH77="","",IF(AND(CP77="0",N(CR77)&gt;data_max_minuta*60),2,INDEX(regStatusRezultat_id,MATCH(VALUE(CP77),regStatusRezultat_oEvent,0))))</f>
        <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
      </c>
      <c r="DI77" s="33" t="str">
        <f t="shared" si="58"/>
        <v/>
      </c>
      <c r="DJ77" s="27" t="s">
        <v>0</v>
      </c>
      <c r="DK77" s="32" t="str">
        <f t="shared" si="59"/>
        <v/>
      </c>
      <c r="DL77" s="33" t="str">
        <f t="shared" si="60"/>
        <v/>
      </c>
      <c r="DM77" s="27" t="s">
        <v>0</v>
      </c>
      <c r="DN77" s="32" t="str">
        <f t="shared" si="61"/>
        <v/>
      </c>
      <c r="DO77" s="33" t="str">
        <f t="shared" si="62"/>
        <v/>
      </c>
      <c r="DP77" s="27" t="s">
        <v>0</v>
      </c>
      <c r="DQ77" s="38" t="str">
        <f t="shared" si="63"/>
        <v/>
      </c>
      <c r="DR77" s="33" t="str" cm="1">
        <f t="array" ref="DR77">IF(DQ77&lt;&gt;"",INDEX(regNatjecatelj_id,DQ77,0),IF(BF77&lt;&gt;"",BF77,""))</f>
        <v/>
      </c>
      <c r="DS77" s="27" t="s">
        <v>0</v>
      </c>
      <c r="DT77" s="38" t="str">
        <f t="shared" si="64"/>
        <v/>
      </c>
      <c r="DU77" s="53" t="str">
        <f t="shared" ref="DU77:DU140" si="88">IF(AN77="","",IF(BN77="",IF(BR77&lt;&gt;"","(raz-klu)",IF(IFERROR(INDEX(regNatjecatelj_klub,MATCH(DR77,regNatjecatelj_id,0)),"NEMA")="","klu","")),IF(OR(AND(BP77&lt;&gt;"",BP77&lt;&gt;"NEMA"),CF77&lt;&gt;""),"klu(ali)",IF(AND(BR77&lt;&gt;"",BR77&lt;&gt;BQ77),"(raz-klu)","klu"))))</f>
        <v/>
      </c>
      <c r="DV77" s="53" t="str">
        <f t="shared" si="65"/>
        <v/>
      </c>
      <c r="DW77" s="53" t="str">
        <f t="shared" si="66"/>
        <v/>
      </c>
      <c r="DX77" s="46" t="str">
        <f t="shared" si="67"/>
        <v/>
      </c>
      <c r="DY77" s="27" t="s">
        <v>0</v>
      </c>
      <c r="DZ77" s="38" t="str">
        <f>IF(AN77="","",MAX(DZ$12:DZ76)+1)</f>
        <v/>
      </c>
      <c r="EA77" s="53" t="str">
        <f t="shared" si="68"/>
        <v/>
      </c>
      <c r="EB77" s="53" t="str">
        <f t="shared" si="69"/>
        <v/>
      </c>
      <c r="EC77" s="53" t="str">
        <f t="shared" si="70"/>
        <v/>
      </c>
      <c r="ED77" s="53" t="str">
        <f t="shared" si="71"/>
        <v/>
      </c>
      <c r="EE77" s="53" t="str">
        <f t="shared" ref="EE77:EE140" si="89">IF(O77="","",IF(data_trka_je_rangirana=0,0,IF(OR(DO77="",DO77="NEMA"),0,1)))</f>
        <v/>
      </c>
      <c r="EF77" s="53" t="str">
        <f t="shared" si="72"/>
        <v/>
      </c>
      <c r="EG77" s="53" t="str">
        <f t="shared" si="73"/>
        <v/>
      </c>
      <c r="EH77" s="53" t="str">
        <f t="shared" ref="EH77:EH140" si="90">IF(OR(AP77="",AP77="NEMA"),BD77,INDEX(regNatjecatelj_alias_id,MATCH(AP77,regNatjecatelj_alias_natjecateljId,0)))</f>
        <v/>
      </c>
      <c r="EI77" s="53" t="str">
        <f t="shared" si="74"/>
        <v/>
      </c>
      <c r="EJ77" s="33" t="str">
        <f t="shared" si="75"/>
        <v/>
      </c>
      <c r="EK77" s="27" t="s">
        <v>0</v>
      </c>
      <c r="EL77" s="14" t="str">
        <f t="shared" si="76"/>
        <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c>
      <c r="EQ77" s="27" t="s">
        <v>0</v>
      </c>
    </row>
    <row r="78" spans="1:147" x14ac:dyDescent="0.25">
      <c r="A78" t="s">
        <v>0</v>
      </c>
      <c r="B78" s="32" t="str">
        <f>IF(csv!F68="","",TRIM(csv!T68))</f>
        <v/>
      </c>
      <c r="C78" s="21" t="s">
        <v>0</v>
      </c>
      <c r="D78" s="21" t="str">
        <f>IF(csv!F68="","",TRIM(csv!F68))</f>
        <v/>
      </c>
      <c r="E78" s="21" t="str">
        <f>IF(csv!E68="","",TRIM(csv!E68))</f>
        <v/>
      </c>
      <c r="F78" s="21" t="s">
        <v>0</v>
      </c>
      <c r="G78" s="53" t="str">
        <f>IF(csv!M68="","",TRIM(csv!M68))</f>
        <v/>
      </c>
      <c r="H78" s="53" t="str">
        <f>IF(csv!N68="","",TRIM(csv!N68))</f>
        <v/>
      </c>
      <c r="I78" s="21" t="s">
        <v>0</v>
      </c>
      <c r="J78" s="21" t="str">
        <f>IF(csv!P68="","",TRIM(csv!P68))</f>
        <v/>
      </c>
      <c r="K78" s="21" t="str">
        <f>IF(csv!Q68="","",TRIM(csv!Q68))</f>
        <v/>
      </c>
      <c r="L78" s="21" t="s">
        <v>0</v>
      </c>
      <c r="M78" s="46" t="str">
        <f>IF(csv!R68="","",TRIM(csv!R68))</f>
        <v/>
      </c>
      <c r="N78" s="27" t="s">
        <v>0</v>
      </c>
      <c r="O78" s="172" t="str">
        <f t="shared" ref="O78:O141" si="92">IF(E78="","","ok")</f>
        <v/>
      </c>
      <c r="P78" s="27"/>
      <c r="Q78" s="32" t="str">
        <f t="shared" ref="Q78:Q141" si="93">IF(B78="","",B78)</f>
        <v/>
      </c>
      <c r="R78" s="53" t="str">
        <f>IF(Q78="","",IF(COUNTIF(Q$12:Q77,Q78)=0,R77+1,R77))</f>
        <v/>
      </c>
      <c r="S78" s="53" t="str">
        <f t="shared" ref="S78:S141" si="94">IF(Q78="","",IFERROR(INDEX(regKategorija_id,MATCH(Q78,regKategorija_oznaka,0)),IFERROR(INDEX(regKategorija_alias_kategorijaId,MATCH(Q78,regKategorija_alias_oznaka,0)),INDEX(natKategorija_katRegId,MATCH(Q78,natKategorija_kategorija,0)))))</f>
        <v/>
      </c>
      <c r="T78" s="53" t="str">
        <f t="shared" ref="T78:T141" si="95">IF(Q78="","",IFERROR(INDEX(natStaza_id,MATCH(Q78,natStaza_kategorija,0)),""))</f>
        <v/>
      </c>
      <c r="U78" s="46" t="str">
        <f t="shared" ref="U78:U141" si="96">IF(T78="","",INDEX(natStaza_naziv,MATCH(T78,natStaza_id,0)))</f>
        <v/>
      </c>
      <c r="V78" s="27" t="s">
        <v>0</v>
      </c>
      <c r="W78" s="157" t="str">
        <f t="shared" ref="W78:W141" si="97">IF(O78="","",INDEX(regKategorija_oznaka,MATCH(S78,regKategorija_id,0)))</f>
        <v/>
      </c>
      <c r="X78" s="207" t="str">
        <f t="shared" ref="X78:X141" si="98">IF(W78="","",INDEX(natKategorija_stazaKatId,MATCH(S78,natKategorija_katRegId,0)))</f>
        <v/>
      </c>
      <c r="Y78" s="158"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
      </c>
      <c r="AK78" s="108"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
      </c>
      <c r="CL78" s="210" t="str">
        <f>IF(BN78="","",IF(BT78&lt;&gt;BN78,INDEX(regKlub_id,MATCH(BT78,regKlub_naziv,0)),IF(AND(BO78&lt;&gt;"",BO78&lt;&gt;"NEMA"),BO78,IF(CF78&lt;&gt;"",CF78,IF(CB78&lt;&gt;"",CB78,IFERROR(INDEX(CL$12:CL77,MATCH(BN78,BN$12:BN77,0)),"GREŠKA"))))))</f>
        <v/>
      </c>
      <c r="CM78" s="108" t="str">
        <f>IF(BP78="","",IF(BP78&lt;&gt;"NEMA",BP78,IF(CE78&lt;&gt;"",CE78,IFERROR(INDEX(CM$12:CM77,MATCH(BN78,BN$12:BN77,0)),""))))</f>
        <v/>
      </c>
      <c r="CN78" s="27" t="s">
        <v>0</v>
      </c>
      <c r="CO78" s="38" t="str">
        <f t="shared" ref="CO78:CO141" si="129">IF(G78="","",G78)</f>
        <v/>
      </c>
      <c r="CP78" s="53" t="str">
        <f t="shared" ref="CP78:CP141" si="130">IF(H78="","",H78)</f>
        <v/>
      </c>
      <c r="CQ78" s="164" t="str">
        <f t="shared" ref="CQ78:CQ141" si="131">IF(CO78="",IF(OR(O78="",CP78&lt;&gt;"0"),"","GREŠKA-1"),IF(AND(65535&gt;=VALUE(LEFT(CO78,SEARCH(":",CO78)-1))*60+VALUE(RIGHT(CO78,2)),OR(CP78="0",CP78="1",CP78="2",CP78="3",CP78="4")),IF(VALUE(RIGHT(CO78,2))&gt;=60,"GREŠKA-2",""),"GREŠKA-3"))</f>
        <v/>
      </c>
      <c r="CR78" s="165" t="str">
        <f t="shared" si="78"/>
        <v/>
      </c>
      <c r="CS78" s="108" t="str">
        <f t="shared" si="83"/>
        <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15" t="str">
        <f t="shared" ref="EP78:EP141" si="155">AH78&amp;IF(CI78="","","
")&amp;CI78&amp;IF(DD78="","","
")&amp;DD78&amp;IF(DF78="","","
")&amp;DF78&amp;IF(EL78="","","
")&amp;EL78&amp;IF(EN78="","","
")&amp;EN78</f>
        <v/>
      </c>
      <c r="EQ78" s="27" t="s">
        <v>0</v>
      </c>
    </row>
    <row r="79" spans="1:147" x14ac:dyDescent="0.25">
      <c r="A79" t="s">
        <v>0</v>
      </c>
      <c r="B79" s="32" t="str">
        <f>IF(csv!F69="","",TRIM(csv!T69))</f>
        <v/>
      </c>
      <c r="C79" s="21" t="s">
        <v>0</v>
      </c>
      <c r="D79" s="21" t="str">
        <f>IF(csv!F69="","",TRIM(csv!F69))</f>
        <v/>
      </c>
      <c r="E79" s="21" t="str">
        <f>IF(csv!E69="","",TRIM(csv!E69))</f>
        <v/>
      </c>
      <c r="F79" s="21" t="s">
        <v>0</v>
      </c>
      <c r="G79" s="53" t="str">
        <f>IF(csv!M69="","",TRIM(csv!M69))</f>
        <v/>
      </c>
      <c r="H79" s="53" t="str">
        <f>IF(csv!N69="","",TRIM(csv!N69))</f>
        <v/>
      </c>
      <c r="I79" s="21" t="s">
        <v>0</v>
      </c>
      <c r="J79" s="21" t="str">
        <f>IF(csv!P69="","",TRIM(csv!P69))</f>
        <v/>
      </c>
      <c r="K79" s="21" t="str">
        <f>IF(csv!Q69="","",TRIM(csv!Q69))</f>
        <v/>
      </c>
      <c r="L79" s="21" t="s">
        <v>0</v>
      </c>
      <c r="M79" s="46" t="str">
        <f>IF(csv!R69="","",TRIM(csv!R69))</f>
        <v/>
      </c>
      <c r="N79" s="27" t="s">
        <v>0</v>
      </c>
      <c r="O79" s="172" t="str">
        <f t="shared" si="92"/>
        <v/>
      </c>
      <c r="P79" s="27"/>
      <c r="Q79" s="32" t="str">
        <f t="shared" si="93"/>
        <v/>
      </c>
      <c r="R79" s="53" t="str">
        <f>IF(Q79="","",IF(COUNTIF(Q$12:Q78,Q79)=0,R78+1,R78))</f>
        <v/>
      </c>
      <c r="S79" s="53" t="str">
        <f t="shared" si="94"/>
        <v/>
      </c>
      <c r="T79" s="53" t="str">
        <f t="shared" si="95"/>
        <v/>
      </c>
      <c r="U79" s="46" t="str">
        <f t="shared" si="96"/>
        <v/>
      </c>
      <c r="V79" s="27" t="s">
        <v>0</v>
      </c>
      <c r="W79" s="157" t="str">
        <f t="shared" si="97"/>
        <v/>
      </c>
      <c r="X79" s="207" t="str">
        <f t="shared" si="98"/>
        <v/>
      </c>
      <c r="Y79" s="158" t="str">
        <f t="shared" si="79"/>
        <v/>
      </c>
      <c r="Z79" s="27" t="s">
        <v>0</v>
      </c>
      <c r="AA79" s="32" t="str">
        <f t="shared" si="99"/>
        <v/>
      </c>
      <c r="AB79" s="53" t="str">
        <f t="shared" si="100"/>
        <v/>
      </c>
      <c r="AC79" s="21" t="str">
        <f>IF(OR(AB79="",AB79&lt;&gt;"NEMA"),"",IF(IFERROR(MATCH(AA79,AA$12:AA78,0),0)&lt;&gt;0,"",AA79))</f>
        <v/>
      </c>
      <c r="AD79" s="46" t="str">
        <f>IF(AC79="","",MAX(AD$12:AD78)+1)</f>
        <v/>
      </c>
      <c r="AE79" s="27" t="s">
        <v>0</v>
      </c>
      <c r="AF79" s="84"/>
      <c r="AG79" s="27" t="s">
        <v>0</v>
      </c>
      <c r="AH79" s="14" t="str">
        <f t="shared" si="101"/>
        <v/>
      </c>
      <c r="AI79" s="27" t="s">
        <v>0</v>
      </c>
      <c r="AJ79" s="157" t="str">
        <f t="shared" si="102"/>
        <v/>
      </c>
      <c r="AK79" s="108" t="str">
        <f t="shared" si="103"/>
        <v/>
      </c>
      <c r="AL79" s="27"/>
      <c r="AM79" s="32" t="str">
        <f t="shared" si="104"/>
        <v/>
      </c>
      <c r="AN79" s="21" t="str">
        <f t="shared" si="105"/>
        <v/>
      </c>
      <c r="AO79" s="53" t="str">
        <f t="shared" si="106"/>
        <v/>
      </c>
      <c r="AP79" s="53" t="str">
        <f t="shared" si="107"/>
        <v/>
      </c>
      <c r="AQ79" s="21" t="str">
        <f t="shared" si="108"/>
        <v/>
      </c>
      <c r="AR79" s="46" t="str">
        <f t="shared" si="109"/>
        <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
      </c>
      <c r="BI79" s="21" t="str">
        <f t="shared" si="115"/>
        <v/>
      </c>
      <c r="BJ79" s="53" t="str">
        <f t="shared" si="116"/>
        <v/>
      </c>
      <c r="BK79" s="33" t="str">
        <f t="shared" si="117"/>
        <v/>
      </c>
      <c r="BL79" s="27" t="s">
        <v>0</v>
      </c>
      <c r="BM79" s="32" t="str">
        <f t="shared" si="118"/>
        <v/>
      </c>
      <c r="BN79" s="21" t="str">
        <f t="shared" si="119"/>
        <v/>
      </c>
      <c r="BO79" s="53" t="str">
        <f t="shared" si="120"/>
        <v/>
      </c>
      <c r="BP79" s="53" t="str">
        <f t="shared" si="81"/>
        <v/>
      </c>
      <c r="BQ79" s="21" t="str">
        <f t="shared" si="82"/>
        <v/>
      </c>
      <c r="BR79" s="21" t="str" cm="1">
        <f t="array" ref="BR79">IFERROR(""&amp;INDEX(regNatjecatelj_klub,DI79),"")</f>
        <v/>
      </c>
      <c r="BS79" s="66" t="str">
        <f t="shared" si="121"/>
        <v/>
      </c>
      <c r="BT79" s="46" t="str">
        <f t="shared" si="122"/>
        <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
      </c>
      <c r="CL79" s="210" t="str">
        <f>IF(BN79="","",IF(BT79&lt;&gt;BN79,INDEX(regKlub_id,MATCH(BT79,regKlub_naziv,0)),IF(AND(BO79&lt;&gt;"",BO79&lt;&gt;"NEMA"),BO79,IF(CF79&lt;&gt;"",CF79,IF(CB79&lt;&gt;"",CB79,IFERROR(INDEX(CL$12:CL78,MATCH(BN79,BN$12:BN78,0)),"GREŠKA"))))))</f>
        <v/>
      </c>
      <c r="CM79" s="108" t="str">
        <f>IF(BP79="","",IF(BP79&lt;&gt;"NEMA",BP79,IF(CE79&lt;&gt;"",CE79,IFERROR(INDEX(CM$12:CM78,MATCH(BN79,BN$12:BN78,0)),""))))</f>
        <v/>
      </c>
      <c r="CN79" s="27" t="s">
        <v>0</v>
      </c>
      <c r="CO79" s="38" t="str">
        <f t="shared" si="129"/>
        <v/>
      </c>
      <c r="CP79" s="53" t="str">
        <f t="shared" si="130"/>
        <v/>
      </c>
      <c r="CQ79" s="164" t="str">
        <f t="shared" si="131"/>
        <v/>
      </c>
      <c r="CR79" s="165" t="str">
        <f t="shared" si="78"/>
        <v/>
      </c>
      <c r="CS79" s="108" t="str">
        <f t="shared" si="83"/>
        <v/>
      </c>
      <c r="CT79" s="27" t="s">
        <v>0</v>
      </c>
      <c r="CU79" s="224" t="str">
        <f t="shared" si="132"/>
        <v xml:space="preserve">
</v>
      </c>
      <c r="CV79" s="27" t="s">
        <v>0</v>
      </c>
      <c r="CW79" s="184" t="str">
        <f t="shared" si="84"/>
        <v/>
      </c>
      <c r="CX79" t="s">
        <v>0</v>
      </c>
      <c r="CY79" s="86" t="str">
        <f t="shared" si="85"/>
        <v/>
      </c>
      <c r="CZ79" t="s">
        <v>0</v>
      </c>
      <c r="DA79" s="32" t="str">
        <f t="shared" si="86"/>
        <v/>
      </c>
      <c r="DB79" s="46" t="str">
        <f t="shared" si="87"/>
        <v/>
      </c>
      <c r="DC79" t="s">
        <v>0</v>
      </c>
      <c r="DD79" s="14" t="str">
        <f t="shared" si="133"/>
        <v/>
      </c>
      <c r="DE79" s="27" t="s">
        <v>0</v>
      </c>
      <c r="DF79" s="14" t="str">
        <f t="shared" si="134"/>
        <v/>
      </c>
      <c r="DG79" s="27" t="s">
        <v>0</v>
      </c>
      <c r="DH79" s="32" t="str">
        <f t="shared" si="135"/>
        <v/>
      </c>
      <c r="DI79" s="33" t="str">
        <f t="shared" si="136"/>
        <v/>
      </c>
      <c r="DJ79" s="27" t="s">
        <v>0</v>
      </c>
      <c r="DK79" s="32" t="str">
        <f t="shared" si="137"/>
        <v/>
      </c>
      <c r="DL79" s="33" t="str">
        <f t="shared" si="138"/>
        <v/>
      </c>
      <c r="DM79" s="27" t="s">
        <v>0</v>
      </c>
      <c r="DN79" s="32" t="str">
        <f t="shared" si="139"/>
        <v/>
      </c>
      <c r="DO79" s="33" t="str">
        <f t="shared" si="140"/>
        <v/>
      </c>
      <c r="DP79" s="27" t="s">
        <v>0</v>
      </c>
      <c r="DQ79" s="38" t="str">
        <f t="shared" si="141"/>
        <v/>
      </c>
      <c r="DR79" s="33" t="str" cm="1">
        <f t="array" ref="DR79">IF(DQ79&lt;&gt;"",INDEX(regNatjecatelj_id,DQ79,0),IF(BF79&lt;&gt;"",BF79,""))</f>
        <v/>
      </c>
      <c r="DS79" s="27" t="s">
        <v>0</v>
      </c>
      <c r="DT79" s="38" t="str">
        <f t="shared" si="142"/>
        <v/>
      </c>
      <c r="DU79" s="53" t="str">
        <f t="shared" si="88"/>
        <v/>
      </c>
      <c r="DV79" s="53" t="str">
        <f t="shared" si="143"/>
        <v/>
      </c>
      <c r="DW79" s="53" t="str">
        <f t="shared" si="144"/>
        <v/>
      </c>
      <c r="DX79" s="46" t="str">
        <f t="shared" si="145"/>
        <v/>
      </c>
      <c r="DY79" s="27" t="s">
        <v>0</v>
      </c>
      <c r="DZ79" s="38" t="str">
        <f>IF(AN79="","",MAX(DZ$12:DZ78)+1)</f>
        <v/>
      </c>
      <c r="EA79" s="53" t="str">
        <f t="shared" si="146"/>
        <v/>
      </c>
      <c r="EB79" s="53" t="str">
        <f t="shared" si="147"/>
        <v/>
      </c>
      <c r="EC79" s="53" t="str">
        <f t="shared" si="148"/>
        <v/>
      </c>
      <c r="ED79" s="53" t="str">
        <f t="shared" si="149"/>
        <v/>
      </c>
      <c r="EE79" s="53" t="str">
        <f t="shared" si="89"/>
        <v/>
      </c>
      <c r="EF79" s="53" t="str">
        <f t="shared" si="150"/>
        <v/>
      </c>
      <c r="EG79" s="53" t="str">
        <f t="shared" si="151"/>
        <v/>
      </c>
      <c r="EH79" s="53" t="str">
        <f t="shared" si="90"/>
        <v/>
      </c>
      <c r="EI79" s="53" t="str">
        <f t="shared" si="152"/>
        <v/>
      </c>
      <c r="EJ79" s="33" t="str">
        <f t="shared" si="153"/>
        <v/>
      </c>
      <c r="EK79" s="27" t="s">
        <v>0</v>
      </c>
      <c r="EL79" s="14" t="str">
        <f t="shared" si="154"/>
        <v/>
      </c>
      <c r="EM79" s="27" t="s">
        <v>0</v>
      </c>
      <c r="EN79" s="14" t="str">
        <f t="shared" si="91"/>
        <v/>
      </c>
      <c r="EO79" s="27" t="s">
        <v>0</v>
      </c>
      <c r="EP79" s="115" t="str">
        <f t="shared" si="155"/>
        <v/>
      </c>
      <c r="EQ79" s="27" t="s">
        <v>0</v>
      </c>
    </row>
    <row r="80" spans="1:147" x14ac:dyDescent="0.25">
      <c r="A80" t="s">
        <v>0</v>
      </c>
      <c r="B80" s="32" t="str">
        <f>IF(csv!F70="","",TRIM(csv!T70))</f>
        <v/>
      </c>
      <c r="C80" s="21" t="s">
        <v>0</v>
      </c>
      <c r="D80" s="21" t="str">
        <f>IF(csv!F70="","",TRIM(csv!F70))</f>
        <v/>
      </c>
      <c r="E80" s="21" t="str">
        <f>IF(csv!E70="","",TRIM(csv!E70))</f>
        <v/>
      </c>
      <c r="F80" s="21" t="s">
        <v>0</v>
      </c>
      <c r="G80" s="53" t="str">
        <f>IF(csv!M70="","",TRIM(csv!M70))</f>
        <v/>
      </c>
      <c r="H80" s="53" t="str">
        <f>IF(csv!N70="","",TRIM(csv!N70))</f>
        <v/>
      </c>
      <c r="I80" s="21" t="s">
        <v>0</v>
      </c>
      <c r="J80" s="21" t="str">
        <f>IF(csv!P70="","",TRIM(csv!P70))</f>
        <v/>
      </c>
      <c r="K80" s="21" t="str">
        <f>IF(csv!Q70="","",TRIM(csv!Q70))</f>
        <v/>
      </c>
      <c r="L80" s="21" t="s">
        <v>0</v>
      </c>
      <c r="M80" s="46" t="str">
        <f>IF(csv!R70="","",TRIM(csv!R70))</f>
        <v/>
      </c>
      <c r="N80" s="27" t="s">
        <v>0</v>
      </c>
      <c r="O80" s="172" t="str">
        <f t="shared" si="92"/>
        <v/>
      </c>
      <c r="P80" s="27"/>
      <c r="Q80" s="32" t="str">
        <f t="shared" si="93"/>
        <v/>
      </c>
      <c r="R80" s="53" t="str">
        <f>IF(Q80="","",IF(COUNTIF(Q$12:Q79,Q80)=0,R79+1,R79))</f>
        <v/>
      </c>
      <c r="S80" s="53" t="str">
        <f t="shared" si="94"/>
        <v/>
      </c>
      <c r="T80" s="53" t="str">
        <f t="shared" si="95"/>
        <v/>
      </c>
      <c r="U80" s="46" t="str">
        <f t="shared" si="96"/>
        <v/>
      </c>
      <c r="V80" s="27" t="s">
        <v>0</v>
      </c>
      <c r="W80" s="157" t="str">
        <f t="shared" si="97"/>
        <v/>
      </c>
      <c r="X80" s="207" t="str">
        <f t="shared" si="98"/>
        <v/>
      </c>
      <c r="Y80" s="158" t="str">
        <f t="shared" si="79"/>
        <v/>
      </c>
      <c r="Z80" s="27" t="s">
        <v>0</v>
      </c>
      <c r="AA80" s="32" t="str">
        <f t="shared" si="99"/>
        <v/>
      </c>
      <c r="AB80" s="53" t="str">
        <f t="shared" si="100"/>
        <v/>
      </c>
      <c r="AC80" s="21" t="str">
        <f>IF(OR(AB80="",AB80&lt;&gt;"NEMA"),"",IF(IFERROR(MATCH(AA80,AA$12:AA79,0),0)&lt;&gt;0,"",AA80))</f>
        <v/>
      </c>
      <c r="AD80" s="46" t="str">
        <f>IF(AC80="","",MAX(AD$12:AD79)+1)</f>
        <v/>
      </c>
      <c r="AE80" s="27" t="s">
        <v>0</v>
      </c>
      <c r="AF80" s="84"/>
      <c r="AG80" s="27" t="s">
        <v>0</v>
      </c>
      <c r="AH80" s="14" t="str">
        <f t="shared" si="101"/>
        <v/>
      </c>
      <c r="AI80" s="27" t="s">
        <v>0</v>
      </c>
      <c r="AJ80" s="157" t="str">
        <f t="shared" si="102"/>
        <v/>
      </c>
      <c r="AK80" s="108"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
      </c>
      <c r="CL80" s="210" t="str">
        <f>IF(BN80="","",IF(BT80&lt;&gt;BN80,INDEX(regKlub_id,MATCH(BT80,regKlub_naziv,0)),IF(AND(BO80&lt;&gt;"",BO80&lt;&gt;"NEMA"),BO80,IF(CF80&lt;&gt;"",CF80,IF(CB80&lt;&gt;"",CB80,IFERROR(INDEX(CL$12:CL79,MATCH(BN80,BN$12:BN79,0)),"GREŠKA"))))))</f>
        <v/>
      </c>
      <c r="CM80" s="108" t="str">
        <f>IF(BP80="","",IF(BP80&lt;&gt;"NEMA",BP80,IF(CE80&lt;&gt;"",CE80,IFERROR(INDEX(CM$12:CM79,MATCH(BN80,BN$12:BN79,0)),""))))</f>
        <v/>
      </c>
      <c r="CN80" s="27" t="s">
        <v>0</v>
      </c>
      <c r="CO80" s="38" t="str">
        <f t="shared" si="129"/>
        <v/>
      </c>
      <c r="CP80" s="53" t="str">
        <f t="shared" si="130"/>
        <v/>
      </c>
      <c r="CQ80" s="164" t="str">
        <f t="shared" si="131"/>
        <v/>
      </c>
      <c r="CR80" s="165" t="str">
        <f t="shared" si="78"/>
        <v/>
      </c>
      <c r="CS80" s="108" t="str">
        <f t="shared" si="83"/>
        <v/>
      </c>
      <c r="CT80" s="27" t="s">
        <v>0</v>
      </c>
      <c r="CU80" s="224" t="str">
        <f t="shared" si="132"/>
        <v xml:space="preserve">
</v>
      </c>
      <c r="CV80" s="27" t="s">
        <v>0</v>
      </c>
      <c r="CW80" s="184" t="str">
        <f t="shared" si="84"/>
        <v/>
      </c>
      <c r="CX80" t="s">
        <v>0</v>
      </c>
      <c r="CY80" s="86" t="str">
        <f t="shared" si="85"/>
        <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15" t="str">
        <f t="shared" si="155"/>
        <v/>
      </c>
      <c r="EQ80" s="27" t="s">
        <v>0</v>
      </c>
    </row>
    <row r="81" spans="1:147" x14ac:dyDescent="0.25">
      <c r="A81" t="s">
        <v>0</v>
      </c>
      <c r="B81" s="32" t="str">
        <f>IF(csv!F71="","",TRIM(csv!T71))</f>
        <v/>
      </c>
      <c r="C81" s="21" t="s">
        <v>0</v>
      </c>
      <c r="D81" s="21" t="str">
        <f>IF(csv!F71="","",TRIM(csv!F71))</f>
        <v/>
      </c>
      <c r="E81" s="21" t="str">
        <f>IF(csv!E71="","",TRIM(csv!E71))</f>
        <v/>
      </c>
      <c r="F81" s="21" t="s">
        <v>0</v>
      </c>
      <c r="G81" s="53" t="str">
        <f>IF(csv!M71="","",TRIM(csv!M71))</f>
        <v/>
      </c>
      <c r="H81" s="53" t="str">
        <f>IF(csv!N71="","",TRIM(csv!N71))</f>
        <v/>
      </c>
      <c r="I81" s="21" t="s">
        <v>0</v>
      </c>
      <c r="J81" s="21" t="str">
        <f>IF(csv!P71="","",TRIM(csv!P71))</f>
        <v/>
      </c>
      <c r="K81" s="21" t="str">
        <f>IF(csv!Q71="","",TRIM(csv!Q71))</f>
        <v/>
      </c>
      <c r="L81" s="21" t="s">
        <v>0</v>
      </c>
      <c r="M81" s="46" t="str">
        <f>IF(csv!R71="","",TRIM(csv!R71))</f>
        <v/>
      </c>
      <c r="N81" s="27" t="s">
        <v>0</v>
      </c>
      <c r="O81" s="172" t="str">
        <f t="shared" si="92"/>
        <v/>
      </c>
      <c r="P81" s="27"/>
      <c r="Q81" s="32" t="str">
        <f t="shared" si="93"/>
        <v/>
      </c>
      <c r="R81" s="53" t="str">
        <f>IF(Q81="","",IF(COUNTIF(Q$12:Q80,Q81)=0,R80+1,R80))</f>
        <v/>
      </c>
      <c r="S81" s="53" t="str">
        <f t="shared" si="94"/>
        <v/>
      </c>
      <c r="T81" s="53" t="str">
        <f t="shared" si="95"/>
        <v/>
      </c>
      <c r="U81" s="46" t="str">
        <f t="shared" si="96"/>
        <v/>
      </c>
      <c r="V81" s="27" t="s">
        <v>0</v>
      </c>
      <c r="W81" s="157" t="str">
        <f t="shared" si="97"/>
        <v/>
      </c>
      <c r="X81" s="207" t="str">
        <f t="shared" si="98"/>
        <v/>
      </c>
      <c r="Y81" s="158" t="str">
        <f t="shared" si="79"/>
        <v/>
      </c>
      <c r="Z81" s="27" t="s">
        <v>0</v>
      </c>
      <c r="AA81" s="32" t="str">
        <f t="shared" si="99"/>
        <v/>
      </c>
      <c r="AB81" s="53" t="str">
        <f t="shared" si="100"/>
        <v/>
      </c>
      <c r="AC81" s="21" t="str">
        <f>IF(OR(AB81="",AB81&lt;&gt;"NEMA"),"",IF(IFERROR(MATCH(AA81,AA$12:AA80,0),0)&lt;&gt;0,"",AA81))</f>
        <v/>
      </c>
      <c r="AD81" s="46" t="str">
        <f>IF(AC81="","",MAX(AD$12:AD80)+1)</f>
        <v/>
      </c>
      <c r="AE81" s="27" t="s">
        <v>0</v>
      </c>
      <c r="AF81" s="84"/>
      <c r="AG81" s="27" t="s">
        <v>0</v>
      </c>
      <c r="AH81" s="14" t="str">
        <f t="shared" si="101"/>
        <v/>
      </c>
      <c r="AI81" s="27" t="s">
        <v>0</v>
      </c>
      <c r="AJ81" s="157" t="str">
        <f t="shared" si="102"/>
        <v/>
      </c>
      <c r="AK81" s="108"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
      </c>
      <c r="CL81" s="210" t="str">
        <f>IF(BN81="","",IF(BT81&lt;&gt;BN81,INDEX(regKlub_id,MATCH(BT81,regKlub_naziv,0)),IF(AND(BO81&lt;&gt;"",BO81&lt;&gt;"NEMA"),BO81,IF(CF81&lt;&gt;"",CF81,IF(CB81&lt;&gt;"",CB81,IFERROR(INDEX(CL$12:CL80,MATCH(BN81,BN$12:BN80,0)),"GREŠKA"))))))</f>
        <v/>
      </c>
      <c r="CM81" s="108" t="str">
        <f>IF(BP81="","",IF(BP81&lt;&gt;"NEMA",BP81,IF(CE81&lt;&gt;"",CE81,IFERROR(INDEX(CM$12:CM80,MATCH(BN81,BN$12:BN80,0)),""))))</f>
        <v/>
      </c>
      <c r="CN81" s="27" t="s">
        <v>0</v>
      </c>
      <c r="CO81" s="38" t="str">
        <f t="shared" si="129"/>
        <v/>
      </c>
      <c r="CP81" s="53" t="str">
        <f t="shared" si="130"/>
        <v/>
      </c>
      <c r="CQ81" s="164" t="str">
        <f t="shared" si="131"/>
        <v/>
      </c>
      <c r="CR81" s="165" t="str">
        <f t="shared" si="78"/>
        <v/>
      </c>
      <c r="CS81" s="108" t="str">
        <f t="shared" si="83"/>
        <v/>
      </c>
      <c r="CT81" s="27" t="s">
        <v>0</v>
      </c>
      <c r="CU81" s="224" t="str">
        <f t="shared" si="132"/>
        <v xml:space="preserve">
</v>
      </c>
      <c r="CV81" s="27" t="s">
        <v>0</v>
      </c>
      <c r="CW81" s="184" t="str">
        <f t="shared" si="84"/>
        <v/>
      </c>
      <c r="CX81" t="s">
        <v>0</v>
      </c>
      <c r="CY81" s="86" t="str">
        <f t="shared" si="85"/>
        <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15" t="str">
        <f t="shared" si="155"/>
        <v/>
      </c>
      <c r="EQ81" s="27" t="s">
        <v>0</v>
      </c>
    </row>
    <row r="82" spans="1:147" x14ac:dyDescent="0.25">
      <c r="A82" t="s">
        <v>0</v>
      </c>
      <c r="B82" s="32" t="str">
        <f>IF(csv!F72="","",TRIM(csv!T72))</f>
        <v/>
      </c>
      <c r="C82" s="21" t="s">
        <v>0</v>
      </c>
      <c r="D82" s="21" t="str">
        <f>IF(csv!F72="","",TRIM(csv!F72))</f>
        <v/>
      </c>
      <c r="E82" s="21" t="str">
        <f>IF(csv!E72="","",TRIM(csv!E72))</f>
        <v/>
      </c>
      <c r="F82" s="21" t="s">
        <v>0</v>
      </c>
      <c r="G82" s="53" t="str">
        <f>IF(csv!M72="","",TRIM(csv!M72))</f>
        <v/>
      </c>
      <c r="H82" s="53" t="str">
        <f>IF(csv!N72="","",TRIM(csv!N72))</f>
        <v/>
      </c>
      <c r="I82" s="21" t="s">
        <v>0</v>
      </c>
      <c r="J82" s="21" t="str">
        <f>IF(csv!P72="","",TRIM(csv!P72))</f>
        <v/>
      </c>
      <c r="K82" s="21" t="str">
        <f>IF(csv!Q72="","",TRIM(csv!Q72))</f>
        <v/>
      </c>
      <c r="L82" s="21" t="s">
        <v>0</v>
      </c>
      <c r="M82" s="46" t="str">
        <f>IF(csv!R72="","",TRIM(csv!R72))</f>
        <v/>
      </c>
      <c r="N82" s="27" t="s">
        <v>0</v>
      </c>
      <c r="O82" s="172" t="str">
        <f t="shared" si="92"/>
        <v/>
      </c>
      <c r="P82" s="27"/>
      <c r="Q82" s="32" t="str">
        <f t="shared" si="93"/>
        <v/>
      </c>
      <c r="R82" s="53" t="str">
        <f>IF(Q82="","",IF(COUNTIF(Q$12:Q81,Q82)=0,R81+1,R81))</f>
        <v/>
      </c>
      <c r="S82" s="53" t="str">
        <f t="shared" si="94"/>
        <v/>
      </c>
      <c r="T82" s="53" t="str">
        <f t="shared" si="95"/>
        <v/>
      </c>
      <c r="U82" s="46" t="str">
        <f t="shared" si="96"/>
        <v/>
      </c>
      <c r="V82" s="27" t="s">
        <v>0</v>
      </c>
      <c r="W82" s="157" t="str">
        <f t="shared" si="97"/>
        <v/>
      </c>
      <c r="X82" s="207" t="str">
        <f t="shared" si="98"/>
        <v/>
      </c>
      <c r="Y82" s="158" t="str">
        <f t="shared" si="79"/>
        <v/>
      </c>
      <c r="Z82" s="27" t="s">
        <v>0</v>
      </c>
      <c r="AA82" s="32" t="str">
        <f t="shared" si="99"/>
        <v/>
      </c>
      <c r="AB82" s="53" t="str">
        <f t="shared" si="100"/>
        <v/>
      </c>
      <c r="AC82" s="21" t="str">
        <f>IF(OR(AB82="",AB82&lt;&gt;"NEMA"),"",IF(IFERROR(MATCH(AA82,AA$12:AA81,0),0)&lt;&gt;0,"",AA82))</f>
        <v/>
      </c>
      <c r="AD82" s="46" t="str">
        <f>IF(AC82="","",MAX(AD$12:AD81)+1)</f>
        <v/>
      </c>
      <c r="AE82" s="27" t="s">
        <v>0</v>
      </c>
      <c r="AF82" s="84"/>
      <c r="AG82" s="27" t="s">
        <v>0</v>
      </c>
      <c r="AH82" s="14" t="str">
        <f t="shared" si="101"/>
        <v/>
      </c>
      <c r="AI82" s="27" t="s">
        <v>0</v>
      </c>
      <c r="AJ82" s="157" t="str">
        <f t="shared" si="102"/>
        <v/>
      </c>
      <c r="AK82" s="108" t="str">
        <f t="shared" si="103"/>
        <v/>
      </c>
      <c r="AL82" s="27"/>
      <c r="AM82" s="32" t="str">
        <f t="shared" si="104"/>
        <v/>
      </c>
      <c r="AN82" s="21" t="str">
        <f t="shared" si="105"/>
        <v/>
      </c>
      <c r="AO82" s="53" t="str">
        <f t="shared" si="106"/>
        <v/>
      </c>
      <c r="AP82" s="53" t="str">
        <f t="shared" si="107"/>
        <v/>
      </c>
      <c r="AQ82" s="21" t="str">
        <f t="shared" si="108"/>
        <v/>
      </c>
      <c r="AR82" s="46" t="str">
        <f t="shared" si="109"/>
        <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
      </c>
      <c r="BI82" s="21" t="str">
        <f t="shared" si="115"/>
        <v/>
      </c>
      <c r="BJ82" s="53" t="str">
        <f t="shared" si="116"/>
        <v/>
      </c>
      <c r="BK82" s="33" t="str">
        <f t="shared" si="117"/>
        <v/>
      </c>
      <c r="BL82" s="27" t="s">
        <v>0</v>
      </c>
      <c r="BM82" s="32" t="str">
        <f t="shared" si="118"/>
        <v/>
      </c>
      <c r="BN82" s="21" t="str">
        <f t="shared" si="119"/>
        <v/>
      </c>
      <c r="BO82" s="53" t="str">
        <f t="shared" si="120"/>
        <v/>
      </c>
      <c r="BP82" s="53" t="str">
        <f t="shared" si="81"/>
        <v/>
      </c>
      <c r="BQ82" s="21" t="str">
        <f t="shared" si="82"/>
        <v/>
      </c>
      <c r="BR82" s="21" t="str" cm="1">
        <f t="array" ref="BR82">IFERROR(""&amp;INDEX(regNatjecatelj_klub,DI82),"")</f>
        <v/>
      </c>
      <c r="BS82" s="66" t="str">
        <f t="shared" si="121"/>
        <v/>
      </c>
      <c r="BT82" s="46" t="str">
        <f t="shared" si="122"/>
        <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
      </c>
      <c r="CL82" s="210" t="str">
        <f>IF(BN82="","",IF(BT82&lt;&gt;BN82,INDEX(regKlub_id,MATCH(BT82,regKlub_naziv,0)),IF(AND(BO82&lt;&gt;"",BO82&lt;&gt;"NEMA"),BO82,IF(CF82&lt;&gt;"",CF82,IF(CB82&lt;&gt;"",CB82,IFERROR(INDEX(CL$12:CL81,MATCH(BN82,BN$12:BN81,0)),"GREŠKA"))))))</f>
        <v/>
      </c>
      <c r="CM82" s="108" t="str">
        <f>IF(BP82="","",IF(BP82&lt;&gt;"NEMA",BP82,IF(CE82&lt;&gt;"",CE82,IFERROR(INDEX(CM$12:CM81,MATCH(BN82,BN$12:BN81,0)),""))))</f>
        <v/>
      </c>
      <c r="CN82" s="27" t="s">
        <v>0</v>
      </c>
      <c r="CO82" s="38" t="str">
        <f t="shared" si="129"/>
        <v/>
      </c>
      <c r="CP82" s="53" t="str">
        <f t="shared" si="130"/>
        <v/>
      </c>
      <c r="CQ82" s="164" t="str">
        <f t="shared" si="131"/>
        <v/>
      </c>
      <c r="CR82" s="165" t="str">
        <f t="shared" si="78"/>
        <v/>
      </c>
      <c r="CS82" s="108" t="str">
        <f t="shared" si="83"/>
        <v/>
      </c>
      <c r="CT82" s="27" t="s">
        <v>0</v>
      </c>
      <c r="CU82" s="224" t="str">
        <f t="shared" si="132"/>
        <v xml:space="preserve">
</v>
      </c>
      <c r="CV82" s="27" t="s">
        <v>0</v>
      </c>
      <c r="CW82" s="184" t="str">
        <f t="shared" si="84"/>
        <v/>
      </c>
      <c r="CX82" t="s">
        <v>0</v>
      </c>
      <c r="CY82" s="86" t="str">
        <f t="shared" si="85"/>
        <v/>
      </c>
      <c r="CZ82" t="s">
        <v>0</v>
      </c>
      <c r="DA82" s="32" t="str">
        <f t="shared" si="86"/>
        <v/>
      </c>
      <c r="DB82" s="46" t="str">
        <f t="shared" si="87"/>
        <v/>
      </c>
      <c r="DC82" t="s">
        <v>0</v>
      </c>
      <c r="DD82" s="14" t="str">
        <f t="shared" si="133"/>
        <v/>
      </c>
      <c r="DE82" s="27" t="s">
        <v>0</v>
      </c>
      <c r="DF82" s="14" t="str">
        <f t="shared" si="134"/>
        <v/>
      </c>
      <c r="DG82" s="27" t="s">
        <v>0</v>
      </c>
      <c r="DH82" s="32" t="str">
        <f t="shared" si="135"/>
        <v/>
      </c>
      <c r="DI82" s="33" t="str">
        <f t="shared" si="136"/>
        <v/>
      </c>
      <c r="DJ82" s="27" t="s">
        <v>0</v>
      </c>
      <c r="DK82" s="32" t="str">
        <f t="shared" si="137"/>
        <v/>
      </c>
      <c r="DL82" s="33" t="str">
        <f t="shared" si="138"/>
        <v/>
      </c>
      <c r="DM82" s="27" t="s">
        <v>0</v>
      </c>
      <c r="DN82" s="32" t="str">
        <f t="shared" si="139"/>
        <v/>
      </c>
      <c r="DO82" s="33" t="str">
        <f t="shared" si="140"/>
        <v/>
      </c>
      <c r="DP82" s="27" t="s">
        <v>0</v>
      </c>
      <c r="DQ82" s="38" t="str">
        <f t="shared" si="141"/>
        <v/>
      </c>
      <c r="DR82" s="33" t="str" cm="1">
        <f t="array" ref="DR82">IF(DQ82&lt;&gt;"",INDEX(regNatjecatelj_id,DQ82,0),IF(BF82&lt;&gt;"",BF82,""))</f>
        <v/>
      </c>
      <c r="DS82" s="27" t="s">
        <v>0</v>
      </c>
      <c r="DT82" s="38" t="str">
        <f t="shared" si="142"/>
        <v/>
      </c>
      <c r="DU82" s="53" t="str">
        <f t="shared" si="88"/>
        <v/>
      </c>
      <c r="DV82" s="53" t="str">
        <f t="shared" si="143"/>
        <v/>
      </c>
      <c r="DW82" s="53" t="str">
        <f t="shared" si="144"/>
        <v/>
      </c>
      <c r="DX82" s="46" t="str">
        <f t="shared" si="145"/>
        <v/>
      </c>
      <c r="DY82" s="27" t="s">
        <v>0</v>
      </c>
      <c r="DZ82" s="38" t="str">
        <f>IF(AN82="","",MAX(DZ$12:DZ81)+1)</f>
        <v/>
      </c>
      <c r="EA82" s="53" t="str">
        <f t="shared" si="146"/>
        <v/>
      </c>
      <c r="EB82" s="53" t="str">
        <f t="shared" si="147"/>
        <v/>
      </c>
      <c r="EC82" s="53" t="str">
        <f t="shared" si="148"/>
        <v/>
      </c>
      <c r="ED82" s="53" t="str">
        <f t="shared" si="149"/>
        <v/>
      </c>
      <c r="EE82" s="53" t="str">
        <f t="shared" si="89"/>
        <v/>
      </c>
      <c r="EF82" s="53" t="str">
        <f t="shared" si="150"/>
        <v/>
      </c>
      <c r="EG82" s="53" t="str">
        <f t="shared" si="151"/>
        <v/>
      </c>
      <c r="EH82" s="53" t="str">
        <f t="shared" si="90"/>
        <v/>
      </c>
      <c r="EI82" s="53" t="str">
        <f t="shared" si="152"/>
        <v/>
      </c>
      <c r="EJ82" s="33" t="str">
        <f t="shared" si="153"/>
        <v/>
      </c>
      <c r="EK82" s="27" t="s">
        <v>0</v>
      </c>
      <c r="EL82" s="14" t="str">
        <f t="shared" si="154"/>
        <v/>
      </c>
      <c r="EM82" s="27" t="s">
        <v>0</v>
      </c>
      <c r="EN82" s="14" t="str">
        <f t="shared" si="91"/>
        <v/>
      </c>
      <c r="EO82" s="27" t="s">
        <v>0</v>
      </c>
      <c r="EP82" s="115" t="str">
        <f t="shared" si="155"/>
        <v/>
      </c>
      <c r="EQ82" s="27" t="s">
        <v>0</v>
      </c>
    </row>
    <row r="83" spans="1:147" x14ac:dyDescent="0.25">
      <c r="A83" t="s">
        <v>0</v>
      </c>
      <c r="B83" s="32" t="str">
        <f>IF(csv!F73="","",TRIM(csv!T73))</f>
        <v/>
      </c>
      <c r="C83" s="21" t="s">
        <v>0</v>
      </c>
      <c r="D83" s="21" t="str">
        <f>IF(csv!F73="","",TRIM(csv!F73))</f>
        <v/>
      </c>
      <c r="E83" s="21" t="str">
        <f>IF(csv!E73="","",TRIM(csv!E73))</f>
        <v/>
      </c>
      <c r="F83" s="21" t="s">
        <v>0</v>
      </c>
      <c r="G83" s="53" t="str">
        <f>IF(csv!M73="","",TRIM(csv!M73))</f>
        <v/>
      </c>
      <c r="H83" s="53" t="str">
        <f>IF(csv!N73="","",TRIM(csv!N73))</f>
        <v/>
      </c>
      <c r="I83" s="21" t="s">
        <v>0</v>
      </c>
      <c r="J83" s="21" t="str">
        <f>IF(csv!P73="","",TRIM(csv!P73))</f>
        <v/>
      </c>
      <c r="K83" s="21" t="str">
        <f>IF(csv!Q73="","",TRIM(csv!Q73))</f>
        <v/>
      </c>
      <c r="L83" s="21" t="s">
        <v>0</v>
      </c>
      <c r="M83" s="46" t="str">
        <f>IF(csv!R73="","",TRIM(csv!R73))</f>
        <v/>
      </c>
      <c r="N83" s="27" t="s">
        <v>0</v>
      </c>
      <c r="O83" s="172" t="str">
        <f t="shared" si="92"/>
        <v/>
      </c>
      <c r="P83" s="27"/>
      <c r="Q83" s="32" t="str">
        <f t="shared" si="93"/>
        <v/>
      </c>
      <c r="R83" s="53" t="str">
        <f>IF(Q83="","",IF(COUNTIF(Q$12:Q82,Q83)=0,R82+1,R82))</f>
        <v/>
      </c>
      <c r="S83" s="53" t="str">
        <f t="shared" si="94"/>
        <v/>
      </c>
      <c r="T83" s="53" t="str">
        <f t="shared" si="95"/>
        <v/>
      </c>
      <c r="U83" s="46" t="str">
        <f t="shared" si="96"/>
        <v/>
      </c>
      <c r="V83" s="27" t="s">
        <v>0</v>
      </c>
      <c r="W83" s="157" t="str">
        <f t="shared" si="97"/>
        <v/>
      </c>
      <c r="X83" s="207" t="str">
        <f t="shared" si="98"/>
        <v/>
      </c>
      <c r="Y83" s="158" t="str">
        <f t="shared" si="79"/>
        <v/>
      </c>
      <c r="Z83" s="27" t="s">
        <v>0</v>
      </c>
      <c r="AA83" s="32" t="str">
        <f t="shared" si="99"/>
        <v/>
      </c>
      <c r="AB83" s="53" t="str">
        <f t="shared" si="100"/>
        <v/>
      </c>
      <c r="AC83" s="21" t="str">
        <f>IF(OR(AB83="",AB83&lt;&gt;"NEMA"),"",IF(IFERROR(MATCH(AA83,AA$12:AA82,0),0)&lt;&gt;0,"",AA83))</f>
        <v/>
      </c>
      <c r="AD83" s="46" t="str">
        <f>IF(AC83="","",MAX(AD$12:AD82)+1)</f>
        <v/>
      </c>
      <c r="AE83" s="27" t="s">
        <v>0</v>
      </c>
      <c r="AF83" s="84"/>
      <c r="AG83" s="27" t="s">
        <v>0</v>
      </c>
      <c r="AH83" s="14" t="str">
        <f t="shared" si="101"/>
        <v/>
      </c>
      <c r="AI83" s="27" t="s">
        <v>0</v>
      </c>
      <c r="AJ83" s="157" t="str">
        <f t="shared" si="102"/>
        <v/>
      </c>
      <c r="AK83" s="108" t="str">
        <f t="shared" si="103"/>
        <v/>
      </c>
      <c r="AL83" s="27"/>
      <c r="AM83" s="32" t="str">
        <f t="shared" si="104"/>
        <v/>
      </c>
      <c r="AN83" s="21" t="str">
        <f t="shared" si="105"/>
        <v/>
      </c>
      <c r="AO83" s="53" t="str">
        <f t="shared" si="106"/>
        <v/>
      </c>
      <c r="AP83" s="53" t="str">
        <f t="shared" si="107"/>
        <v/>
      </c>
      <c r="AQ83" s="21" t="str">
        <f t="shared" si="108"/>
        <v/>
      </c>
      <c r="AR83" s="46" t="str">
        <f t="shared" si="109"/>
        <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
      </c>
      <c r="BI83" s="21" t="str">
        <f t="shared" si="115"/>
        <v/>
      </c>
      <c r="BJ83" s="53" t="str">
        <f t="shared" si="116"/>
        <v/>
      </c>
      <c r="BK83" s="33" t="str">
        <f t="shared" si="117"/>
        <v/>
      </c>
      <c r="BL83" s="27" t="s">
        <v>0</v>
      </c>
      <c r="BM83" s="32" t="str">
        <f t="shared" si="118"/>
        <v/>
      </c>
      <c r="BN83" s="21" t="str">
        <f t="shared" si="119"/>
        <v/>
      </c>
      <c r="BO83" s="53" t="str">
        <f t="shared" si="120"/>
        <v/>
      </c>
      <c r="BP83" s="53" t="str">
        <f t="shared" si="81"/>
        <v/>
      </c>
      <c r="BQ83" s="21" t="str">
        <f t="shared" si="82"/>
        <v/>
      </c>
      <c r="BR83" s="21" t="str" cm="1">
        <f t="array" ref="BR83">IFERROR(""&amp;INDEX(regNatjecatelj_klub,DI83),"")</f>
        <v/>
      </c>
      <c r="BS83" s="66" t="str">
        <f t="shared" si="121"/>
        <v/>
      </c>
      <c r="BT83" s="46" t="str">
        <f t="shared" si="122"/>
        <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
      </c>
      <c r="CL83" s="210" t="str">
        <f>IF(BN83="","",IF(BT83&lt;&gt;BN83,INDEX(regKlub_id,MATCH(BT83,regKlub_naziv,0)),IF(AND(BO83&lt;&gt;"",BO83&lt;&gt;"NEMA"),BO83,IF(CF83&lt;&gt;"",CF83,IF(CB83&lt;&gt;"",CB83,IFERROR(INDEX(CL$12:CL82,MATCH(BN83,BN$12:BN82,0)),"GREŠKA"))))))</f>
        <v/>
      </c>
      <c r="CM83" s="108" t="str">
        <f>IF(BP83="","",IF(BP83&lt;&gt;"NEMA",BP83,IF(CE83&lt;&gt;"",CE83,IFERROR(INDEX(CM$12:CM82,MATCH(BN83,BN$12:BN82,0)),""))))</f>
        <v/>
      </c>
      <c r="CN83" s="27" t="s">
        <v>0</v>
      </c>
      <c r="CO83" s="38" t="str">
        <f t="shared" si="129"/>
        <v/>
      </c>
      <c r="CP83" s="53" t="str">
        <f t="shared" si="130"/>
        <v/>
      </c>
      <c r="CQ83" s="164" t="str">
        <f t="shared" si="131"/>
        <v/>
      </c>
      <c r="CR83" s="165" t="str">
        <f t="shared" si="78"/>
        <v/>
      </c>
      <c r="CS83" s="108" t="str">
        <f t="shared" si="83"/>
        <v/>
      </c>
      <c r="CT83" s="27" t="s">
        <v>0</v>
      </c>
      <c r="CU83" s="224" t="str">
        <f t="shared" si="132"/>
        <v xml:space="preserve">
</v>
      </c>
      <c r="CV83" s="27" t="s">
        <v>0</v>
      </c>
      <c r="CW83" s="184" t="str">
        <f t="shared" si="84"/>
        <v/>
      </c>
      <c r="CX83" t="s">
        <v>0</v>
      </c>
      <c r="CY83" s="86" t="str">
        <f t="shared" si="85"/>
        <v/>
      </c>
      <c r="CZ83" t="s">
        <v>0</v>
      </c>
      <c r="DA83" s="32" t="str">
        <f t="shared" si="86"/>
        <v/>
      </c>
      <c r="DB83" s="46" t="str">
        <f t="shared" si="87"/>
        <v/>
      </c>
      <c r="DC83" t="s">
        <v>0</v>
      </c>
      <c r="DD83" s="14" t="str">
        <f t="shared" si="133"/>
        <v/>
      </c>
      <c r="DE83" s="27" t="s">
        <v>0</v>
      </c>
      <c r="DF83" s="14" t="str">
        <f t="shared" si="134"/>
        <v/>
      </c>
      <c r="DG83" s="27" t="s">
        <v>0</v>
      </c>
      <c r="DH83" s="32" t="str">
        <f t="shared" si="135"/>
        <v/>
      </c>
      <c r="DI83" s="33" t="str">
        <f t="shared" si="136"/>
        <v/>
      </c>
      <c r="DJ83" s="27" t="s">
        <v>0</v>
      </c>
      <c r="DK83" s="32" t="str">
        <f t="shared" si="137"/>
        <v/>
      </c>
      <c r="DL83" s="33" t="str">
        <f t="shared" si="138"/>
        <v/>
      </c>
      <c r="DM83" s="27" t="s">
        <v>0</v>
      </c>
      <c r="DN83" s="32" t="str">
        <f t="shared" si="139"/>
        <v/>
      </c>
      <c r="DO83" s="33" t="str">
        <f t="shared" si="140"/>
        <v/>
      </c>
      <c r="DP83" s="27" t="s">
        <v>0</v>
      </c>
      <c r="DQ83" s="38" t="str">
        <f t="shared" si="141"/>
        <v/>
      </c>
      <c r="DR83" s="33" t="str" cm="1">
        <f t="array" ref="DR83">IF(DQ83&lt;&gt;"",INDEX(regNatjecatelj_id,DQ83,0),IF(BF83&lt;&gt;"",BF83,""))</f>
        <v/>
      </c>
      <c r="DS83" s="27" t="s">
        <v>0</v>
      </c>
      <c r="DT83" s="38" t="str">
        <f t="shared" si="142"/>
        <v/>
      </c>
      <c r="DU83" s="53" t="str">
        <f t="shared" si="88"/>
        <v/>
      </c>
      <c r="DV83" s="53" t="str">
        <f t="shared" si="143"/>
        <v/>
      </c>
      <c r="DW83" s="53" t="str">
        <f t="shared" si="144"/>
        <v/>
      </c>
      <c r="DX83" s="46" t="str">
        <f t="shared" si="145"/>
        <v/>
      </c>
      <c r="DY83" s="27" t="s">
        <v>0</v>
      </c>
      <c r="DZ83" s="38" t="str">
        <f>IF(AN83="","",MAX(DZ$12:DZ82)+1)</f>
        <v/>
      </c>
      <c r="EA83" s="53" t="str">
        <f t="shared" si="146"/>
        <v/>
      </c>
      <c r="EB83" s="53" t="str">
        <f t="shared" si="147"/>
        <v/>
      </c>
      <c r="EC83" s="53" t="str">
        <f t="shared" si="148"/>
        <v/>
      </c>
      <c r="ED83" s="53" t="str">
        <f t="shared" si="149"/>
        <v/>
      </c>
      <c r="EE83" s="53" t="str">
        <f t="shared" si="89"/>
        <v/>
      </c>
      <c r="EF83" s="53" t="str">
        <f t="shared" si="150"/>
        <v/>
      </c>
      <c r="EG83" s="53" t="str">
        <f t="shared" si="151"/>
        <v/>
      </c>
      <c r="EH83" s="53" t="str">
        <f t="shared" si="90"/>
        <v/>
      </c>
      <c r="EI83" s="53" t="str">
        <f t="shared" si="152"/>
        <v/>
      </c>
      <c r="EJ83" s="33" t="str">
        <f t="shared" si="153"/>
        <v/>
      </c>
      <c r="EK83" s="27" t="s">
        <v>0</v>
      </c>
      <c r="EL83" s="14" t="str">
        <f t="shared" si="154"/>
        <v/>
      </c>
      <c r="EM83" s="27" t="s">
        <v>0</v>
      </c>
      <c r="EN83" s="14" t="str">
        <f t="shared" si="91"/>
        <v/>
      </c>
      <c r="EO83" s="27" t="s">
        <v>0</v>
      </c>
      <c r="EP83" s="115" t="str">
        <f t="shared" si="155"/>
        <v/>
      </c>
      <c r="EQ83" s="27" t="s">
        <v>0</v>
      </c>
    </row>
    <row r="84" spans="1:147" x14ac:dyDescent="0.25">
      <c r="A84" t="s">
        <v>0</v>
      </c>
      <c r="B84" s="32" t="str">
        <f>IF(csv!F74="","",TRIM(csv!T74))</f>
        <v/>
      </c>
      <c r="C84" s="21" t="s">
        <v>0</v>
      </c>
      <c r="D84" s="21" t="str">
        <f>IF(csv!F74="","",TRIM(csv!F74))</f>
        <v/>
      </c>
      <c r="E84" s="21" t="str">
        <f>IF(csv!E74="","",TRIM(csv!E74))</f>
        <v/>
      </c>
      <c r="F84" s="21" t="s">
        <v>0</v>
      </c>
      <c r="G84" s="53" t="str">
        <f>IF(csv!M74="","",TRIM(csv!M74))</f>
        <v/>
      </c>
      <c r="H84" s="53" t="str">
        <f>IF(csv!N74="","",TRIM(csv!N74))</f>
        <v/>
      </c>
      <c r="I84" s="21" t="s">
        <v>0</v>
      </c>
      <c r="J84" s="21" t="str">
        <f>IF(csv!P74="","",TRIM(csv!P74))</f>
        <v/>
      </c>
      <c r="K84" s="21" t="str">
        <f>IF(csv!Q74="","",TRIM(csv!Q74))</f>
        <v/>
      </c>
      <c r="L84" s="21" t="s">
        <v>0</v>
      </c>
      <c r="M84" s="46" t="str">
        <f>IF(csv!R74="","",TRIM(csv!R74))</f>
        <v/>
      </c>
      <c r="N84" s="27" t="s">
        <v>0</v>
      </c>
      <c r="O84" s="172" t="str">
        <f t="shared" si="92"/>
        <v/>
      </c>
      <c r="P84" s="27"/>
      <c r="Q84" s="32" t="str">
        <f t="shared" si="93"/>
        <v/>
      </c>
      <c r="R84" s="53" t="str">
        <f>IF(Q84="","",IF(COUNTIF(Q$12:Q83,Q84)=0,R83+1,R83))</f>
        <v/>
      </c>
      <c r="S84" s="53" t="str">
        <f t="shared" si="94"/>
        <v/>
      </c>
      <c r="T84" s="53" t="str">
        <f t="shared" si="95"/>
        <v/>
      </c>
      <c r="U84" s="46" t="str">
        <f t="shared" si="96"/>
        <v/>
      </c>
      <c r="V84" s="27" t="s">
        <v>0</v>
      </c>
      <c r="W84" s="157" t="str">
        <f t="shared" si="97"/>
        <v/>
      </c>
      <c r="X84" s="207" t="str">
        <f t="shared" si="98"/>
        <v/>
      </c>
      <c r="Y84" s="158" t="str">
        <f t="shared" si="79"/>
        <v/>
      </c>
      <c r="Z84" s="27" t="s">
        <v>0</v>
      </c>
      <c r="AA84" s="32" t="str">
        <f t="shared" si="99"/>
        <v/>
      </c>
      <c r="AB84" s="53" t="str">
        <f t="shared" si="100"/>
        <v/>
      </c>
      <c r="AC84" s="21" t="str">
        <f>IF(OR(AB84="",AB84&lt;&gt;"NEMA"),"",IF(IFERROR(MATCH(AA84,AA$12:AA83,0),0)&lt;&gt;0,"",AA84))</f>
        <v/>
      </c>
      <c r="AD84" s="46" t="str">
        <f>IF(AC84="","",MAX(AD$12:AD83)+1)</f>
        <v/>
      </c>
      <c r="AE84" s="27" t="s">
        <v>0</v>
      </c>
      <c r="AF84" s="84"/>
      <c r="AG84" s="27" t="s">
        <v>0</v>
      </c>
      <c r="AH84" s="14" t="str">
        <f t="shared" si="101"/>
        <v/>
      </c>
      <c r="AI84" s="27" t="s">
        <v>0</v>
      </c>
      <c r="AJ84" s="157" t="str">
        <f t="shared" si="102"/>
        <v/>
      </c>
      <c r="AK84" s="108"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
      </c>
      <c r="CL84" s="210" t="str">
        <f>IF(BN84="","",IF(BT84&lt;&gt;BN84,INDEX(regKlub_id,MATCH(BT84,regKlub_naziv,0)),IF(AND(BO84&lt;&gt;"",BO84&lt;&gt;"NEMA"),BO84,IF(CF84&lt;&gt;"",CF84,IF(CB84&lt;&gt;"",CB84,IFERROR(INDEX(CL$12:CL83,MATCH(BN84,BN$12:BN83,0)),"GREŠKA"))))))</f>
        <v/>
      </c>
      <c r="CM84" s="108" t="str">
        <f>IF(BP84="","",IF(BP84&lt;&gt;"NEMA",BP84,IF(CE84&lt;&gt;"",CE84,IFERROR(INDEX(CM$12:CM83,MATCH(BN84,BN$12:BN83,0)),""))))</f>
        <v/>
      </c>
      <c r="CN84" s="27" t="s">
        <v>0</v>
      </c>
      <c r="CO84" s="38" t="str">
        <f t="shared" si="129"/>
        <v/>
      </c>
      <c r="CP84" s="53" t="str">
        <f t="shared" si="130"/>
        <v/>
      </c>
      <c r="CQ84" s="164" t="str">
        <f t="shared" si="131"/>
        <v/>
      </c>
      <c r="CR84" s="165" t="str">
        <f t="shared" si="78"/>
        <v/>
      </c>
      <c r="CS84" s="108" t="str">
        <f t="shared" si="83"/>
        <v/>
      </c>
      <c r="CT84" s="27" t="s">
        <v>0</v>
      </c>
      <c r="CU84" s="224" t="str">
        <f t="shared" si="132"/>
        <v xml:space="preserve">
</v>
      </c>
      <c r="CV84" s="27" t="s">
        <v>0</v>
      </c>
      <c r="CW84" s="184" t="str">
        <f t="shared" si="84"/>
        <v/>
      </c>
      <c r="CX84" t="s">
        <v>0</v>
      </c>
      <c r="CY84" s="86" t="str">
        <f t="shared" si="85"/>
        <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15" t="str">
        <f t="shared" si="155"/>
        <v/>
      </c>
      <c r="EQ84" s="27" t="s">
        <v>0</v>
      </c>
    </row>
    <row r="85" spans="1:147" x14ac:dyDescent="0.25">
      <c r="A85" t="s">
        <v>0</v>
      </c>
      <c r="B85" s="32" t="str">
        <f>IF(csv!F75="","",TRIM(csv!T75))</f>
        <v/>
      </c>
      <c r="C85" s="21" t="s">
        <v>0</v>
      </c>
      <c r="D85" s="21" t="str">
        <f>IF(csv!F75="","",TRIM(csv!F75))</f>
        <v/>
      </c>
      <c r="E85" s="21" t="str">
        <f>IF(csv!E75="","",TRIM(csv!E75))</f>
        <v/>
      </c>
      <c r="F85" s="21" t="s">
        <v>0</v>
      </c>
      <c r="G85" s="53" t="str">
        <f>IF(csv!M75="","",TRIM(csv!M75))</f>
        <v/>
      </c>
      <c r="H85" s="53" t="str">
        <f>IF(csv!N75="","",TRIM(csv!N75))</f>
        <v/>
      </c>
      <c r="I85" s="21" t="s">
        <v>0</v>
      </c>
      <c r="J85" s="21" t="str">
        <f>IF(csv!P75="","",TRIM(csv!P75))</f>
        <v/>
      </c>
      <c r="K85" s="21" t="str">
        <f>IF(csv!Q75="","",TRIM(csv!Q75))</f>
        <v/>
      </c>
      <c r="L85" s="21" t="s">
        <v>0</v>
      </c>
      <c r="M85" s="46" t="str">
        <f>IF(csv!R75="","",TRIM(csv!R75))</f>
        <v/>
      </c>
      <c r="N85" s="27" t="s">
        <v>0</v>
      </c>
      <c r="O85" s="172" t="str">
        <f t="shared" si="92"/>
        <v/>
      </c>
      <c r="P85" s="27"/>
      <c r="Q85" s="32" t="str">
        <f t="shared" si="93"/>
        <v/>
      </c>
      <c r="R85" s="53" t="str">
        <f>IF(Q85="","",IF(COUNTIF(Q$12:Q84,Q85)=0,R84+1,R84))</f>
        <v/>
      </c>
      <c r="S85" s="53" t="str">
        <f t="shared" si="94"/>
        <v/>
      </c>
      <c r="T85" s="53" t="str">
        <f t="shared" si="95"/>
        <v/>
      </c>
      <c r="U85" s="46" t="str">
        <f t="shared" si="96"/>
        <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
      </c>
      <c r="C86" s="21" t="s">
        <v>0</v>
      </c>
      <c r="D86" s="21" t="str">
        <f>IF(csv!F76="","",TRIM(csv!F76))</f>
        <v/>
      </c>
      <c r="E86" s="21" t="str">
        <f>IF(csv!E76="","",TRIM(csv!E76))</f>
        <v/>
      </c>
      <c r="F86" s="21" t="s">
        <v>0</v>
      </c>
      <c r="G86" s="53" t="str">
        <f>IF(csv!M76="","",TRIM(csv!M76))</f>
        <v/>
      </c>
      <c r="H86" s="53" t="str">
        <f>IF(csv!N76="","",TRIM(csv!N76))</f>
        <v/>
      </c>
      <c r="I86" s="21" t="s">
        <v>0</v>
      </c>
      <c r="J86" s="21" t="str">
        <f>IF(csv!P76="","",TRIM(csv!P76))</f>
        <v/>
      </c>
      <c r="K86" s="21" t="str">
        <f>IF(csv!Q76="","",TRIM(csv!Q76))</f>
        <v/>
      </c>
      <c r="L86" s="21" t="s">
        <v>0</v>
      </c>
      <c r="M86" s="46" t="str">
        <f>IF(csv!R76="","",TRIM(csv!R76))</f>
        <v/>
      </c>
      <c r="N86" s="27" t="s">
        <v>0</v>
      </c>
      <c r="O86" s="172" t="str">
        <f t="shared" si="92"/>
        <v/>
      </c>
      <c r="P86" s="27"/>
      <c r="Q86" s="32" t="str">
        <f t="shared" si="93"/>
        <v/>
      </c>
      <c r="R86" s="53" t="str">
        <f>IF(Q86="","",IF(COUNTIF(Q$12:Q85,Q86)=0,R85+1,R85))</f>
        <v/>
      </c>
      <c r="S86" s="53" t="str">
        <f t="shared" si="94"/>
        <v/>
      </c>
      <c r="T86" s="53" t="str">
        <f t="shared" si="95"/>
        <v/>
      </c>
      <c r="U86" s="46" t="str">
        <f t="shared" si="96"/>
        <v/>
      </c>
      <c r="V86" s="27" t="s">
        <v>0</v>
      </c>
      <c r="W86" s="157" t="str">
        <f t="shared" si="97"/>
        <v/>
      </c>
      <c r="X86" s="207" t="str">
        <f t="shared" si="98"/>
        <v/>
      </c>
      <c r="Y86" s="158" t="str">
        <f t="shared" si="79"/>
        <v/>
      </c>
      <c r="Z86" s="27" t="s">
        <v>0</v>
      </c>
      <c r="AA86" s="32" t="str">
        <f t="shared" si="99"/>
        <v/>
      </c>
      <c r="AB86" s="53" t="str">
        <f t="shared" si="100"/>
        <v/>
      </c>
      <c r="AC86" s="21" t="str">
        <f>IF(OR(AB86="",AB86&lt;&gt;"NEMA"),"",IF(IFERROR(MATCH(AA86,AA$12:AA85,0),0)&lt;&gt;0,"",AA86))</f>
        <v/>
      </c>
      <c r="AD86" s="46" t="str">
        <f>IF(AC86="","",MAX(AD$12:AD85)+1)</f>
        <v/>
      </c>
      <c r="AE86" s="27" t="s">
        <v>0</v>
      </c>
      <c r="AF86" s="84"/>
      <c r="AG86" s="27" t="s">
        <v>0</v>
      </c>
      <c r="AH86" s="14" t="str">
        <f t="shared" si="101"/>
        <v/>
      </c>
      <c r="AI86" s="27" t="s">
        <v>0</v>
      </c>
      <c r="AJ86" s="157" t="str">
        <f t="shared" si="102"/>
        <v/>
      </c>
      <c r="AK86" s="108" t="str">
        <f t="shared" si="103"/>
        <v/>
      </c>
      <c r="AL86" s="27"/>
      <c r="AM86" s="32" t="str">
        <f t="shared" si="104"/>
        <v/>
      </c>
      <c r="AN86" s="21" t="str">
        <f t="shared" si="105"/>
        <v/>
      </c>
      <c r="AO86" s="53" t="str">
        <f t="shared" si="106"/>
        <v/>
      </c>
      <c r="AP86" s="53" t="str">
        <f t="shared" si="107"/>
        <v/>
      </c>
      <c r="AQ86" s="21" t="str">
        <f t="shared" si="108"/>
        <v/>
      </c>
      <c r="AR86" s="46" t="str">
        <f t="shared" si="109"/>
        <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
      </c>
      <c r="BI86" s="21" t="str">
        <f t="shared" si="115"/>
        <v/>
      </c>
      <c r="BJ86" s="53" t="str">
        <f t="shared" si="116"/>
        <v/>
      </c>
      <c r="BK86" s="33" t="str">
        <f t="shared" si="117"/>
        <v/>
      </c>
      <c r="BL86" s="27" t="s">
        <v>0</v>
      </c>
      <c r="BM86" s="32" t="str">
        <f t="shared" si="118"/>
        <v/>
      </c>
      <c r="BN86" s="21" t="str">
        <f t="shared" si="119"/>
        <v/>
      </c>
      <c r="BO86" s="53" t="str">
        <f t="shared" si="120"/>
        <v/>
      </c>
      <c r="BP86" s="53" t="str">
        <f t="shared" si="81"/>
        <v/>
      </c>
      <c r="BQ86" s="21" t="str">
        <f t="shared" si="82"/>
        <v/>
      </c>
      <c r="BR86" s="21" t="str" cm="1">
        <f t="array" ref="BR86">IFERROR(""&amp;INDEX(regNatjecatelj_klub,DI86),"")</f>
        <v/>
      </c>
      <c r="BS86" s="66" t="str">
        <f t="shared" si="121"/>
        <v/>
      </c>
      <c r="BT86" s="46" t="str">
        <f t="shared" si="122"/>
        <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
      </c>
      <c r="CL86" s="210" t="str">
        <f>IF(BN86="","",IF(BT86&lt;&gt;BN86,INDEX(regKlub_id,MATCH(BT86,regKlub_naziv,0)),IF(AND(BO86&lt;&gt;"",BO86&lt;&gt;"NEMA"),BO86,IF(CF86&lt;&gt;"",CF86,IF(CB86&lt;&gt;"",CB86,IFERROR(INDEX(CL$12:CL85,MATCH(BN86,BN$12:BN85,0)),"GREŠKA"))))))</f>
        <v/>
      </c>
      <c r="CM86" s="108" t="str">
        <f>IF(BP86="","",IF(BP86&lt;&gt;"NEMA",BP86,IF(CE86&lt;&gt;"",CE86,IFERROR(INDEX(CM$12:CM85,MATCH(BN86,BN$12:BN85,0)),""))))</f>
        <v/>
      </c>
      <c r="CN86" s="27" t="s">
        <v>0</v>
      </c>
      <c r="CO86" s="38" t="str">
        <f t="shared" si="129"/>
        <v/>
      </c>
      <c r="CP86" s="53" t="str">
        <f t="shared" si="130"/>
        <v/>
      </c>
      <c r="CQ86" s="164" t="str">
        <f t="shared" si="131"/>
        <v/>
      </c>
      <c r="CR86" s="165" t="str">
        <f t="shared" si="78"/>
        <v/>
      </c>
      <c r="CS86" s="108" t="str">
        <f t="shared" si="83"/>
        <v/>
      </c>
      <c r="CT86" s="27" t="s">
        <v>0</v>
      </c>
      <c r="CU86" s="224" t="str">
        <f t="shared" si="132"/>
        <v xml:space="preserve">
</v>
      </c>
      <c r="CV86" s="27" t="s">
        <v>0</v>
      </c>
      <c r="CW86" s="184" t="str">
        <f t="shared" si="84"/>
        <v/>
      </c>
      <c r="CX86" t="s">
        <v>0</v>
      </c>
      <c r="CY86" s="86" t="str">
        <f t="shared" si="85"/>
        <v/>
      </c>
      <c r="CZ86" t="s">
        <v>0</v>
      </c>
      <c r="DA86" s="32" t="str">
        <f t="shared" si="86"/>
        <v/>
      </c>
      <c r="DB86" s="46" t="str">
        <f t="shared" si="87"/>
        <v/>
      </c>
      <c r="DC86" t="s">
        <v>0</v>
      </c>
      <c r="DD86" s="14" t="str">
        <f t="shared" si="133"/>
        <v/>
      </c>
      <c r="DE86" s="27" t="s">
        <v>0</v>
      </c>
      <c r="DF86" s="14" t="str">
        <f t="shared" si="134"/>
        <v/>
      </c>
      <c r="DG86" s="27" t="s">
        <v>0</v>
      </c>
      <c r="DH86" s="32" t="str">
        <f t="shared" si="135"/>
        <v/>
      </c>
      <c r="DI86" s="33" t="str">
        <f t="shared" si="136"/>
        <v/>
      </c>
      <c r="DJ86" s="27" t="s">
        <v>0</v>
      </c>
      <c r="DK86" s="32" t="str">
        <f t="shared" si="137"/>
        <v/>
      </c>
      <c r="DL86" s="33" t="str">
        <f t="shared" si="138"/>
        <v/>
      </c>
      <c r="DM86" s="27" t="s">
        <v>0</v>
      </c>
      <c r="DN86" s="32" t="str">
        <f t="shared" si="139"/>
        <v/>
      </c>
      <c r="DO86" s="33" t="str">
        <f t="shared" si="140"/>
        <v/>
      </c>
      <c r="DP86" s="27" t="s">
        <v>0</v>
      </c>
      <c r="DQ86" s="38" t="str">
        <f t="shared" si="141"/>
        <v/>
      </c>
      <c r="DR86" s="33" t="str" cm="1">
        <f t="array" ref="DR86">IF(DQ86&lt;&gt;"",INDEX(regNatjecatelj_id,DQ86,0),IF(BF86&lt;&gt;"",BF86,""))</f>
        <v/>
      </c>
      <c r="DS86" s="27" t="s">
        <v>0</v>
      </c>
      <c r="DT86" s="38" t="str">
        <f t="shared" si="142"/>
        <v/>
      </c>
      <c r="DU86" s="53" t="str">
        <f t="shared" si="88"/>
        <v/>
      </c>
      <c r="DV86" s="53" t="str">
        <f t="shared" si="143"/>
        <v/>
      </c>
      <c r="DW86" s="53" t="str">
        <f t="shared" si="144"/>
        <v/>
      </c>
      <c r="DX86" s="46" t="str">
        <f t="shared" si="145"/>
        <v/>
      </c>
      <c r="DY86" s="27" t="s">
        <v>0</v>
      </c>
      <c r="DZ86" s="38" t="str">
        <f>IF(AN86="","",MAX(DZ$12:DZ85)+1)</f>
        <v/>
      </c>
      <c r="EA86" s="53" t="str">
        <f t="shared" si="146"/>
        <v/>
      </c>
      <c r="EB86" s="53" t="str">
        <f t="shared" si="147"/>
        <v/>
      </c>
      <c r="EC86" s="53" t="str">
        <f t="shared" si="148"/>
        <v/>
      </c>
      <c r="ED86" s="53" t="str">
        <f t="shared" si="149"/>
        <v/>
      </c>
      <c r="EE86" s="53" t="str">
        <f t="shared" si="89"/>
        <v/>
      </c>
      <c r="EF86" s="53" t="str">
        <f t="shared" si="150"/>
        <v/>
      </c>
      <c r="EG86" s="53" t="str">
        <f t="shared" si="151"/>
        <v/>
      </c>
      <c r="EH86" s="53" t="str">
        <f t="shared" si="90"/>
        <v/>
      </c>
      <c r="EI86" s="53" t="str">
        <f t="shared" si="152"/>
        <v/>
      </c>
      <c r="EJ86" s="33" t="str">
        <f t="shared" si="153"/>
        <v/>
      </c>
      <c r="EK86" s="27" t="s">
        <v>0</v>
      </c>
      <c r="EL86" s="14" t="str">
        <f t="shared" si="154"/>
        <v/>
      </c>
      <c r="EM86" s="27" t="s">
        <v>0</v>
      </c>
      <c r="EN86" s="14" t="str">
        <f t="shared" si="91"/>
        <v/>
      </c>
      <c r="EO86" s="27" t="s">
        <v>0</v>
      </c>
      <c r="EP86" s="115" t="str">
        <f t="shared" si="155"/>
        <v/>
      </c>
      <c r="EQ86" s="27" t="s">
        <v>0</v>
      </c>
    </row>
    <row r="87" spans="1:147" x14ac:dyDescent="0.25">
      <c r="A87" t="s">
        <v>0</v>
      </c>
      <c r="B87" s="32" t="str">
        <f>IF(csv!F77="","",TRIM(csv!T77))</f>
        <v/>
      </c>
      <c r="C87" s="21" t="s">
        <v>0</v>
      </c>
      <c r="D87" s="21" t="str">
        <f>IF(csv!F77="","",TRIM(csv!F77))</f>
        <v/>
      </c>
      <c r="E87" s="21" t="str">
        <f>IF(csv!E77="","",TRIM(csv!E77))</f>
        <v/>
      </c>
      <c r="F87" s="21" t="s">
        <v>0</v>
      </c>
      <c r="G87" s="53" t="str">
        <f>IF(csv!M77="","",TRIM(csv!M77))</f>
        <v/>
      </c>
      <c r="H87" s="53" t="str">
        <f>IF(csv!N77="","",TRIM(csv!N77))</f>
        <v/>
      </c>
      <c r="I87" s="21" t="s">
        <v>0</v>
      </c>
      <c r="J87" s="21" t="str">
        <f>IF(csv!P77="","",TRIM(csv!P77))</f>
        <v/>
      </c>
      <c r="K87" s="21" t="str">
        <f>IF(csv!Q77="","",TRIM(csv!Q77))</f>
        <v/>
      </c>
      <c r="L87" s="21" t="s">
        <v>0</v>
      </c>
      <c r="M87" s="46" t="str">
        <f>IF(csv!R77="","",TRIM(csv!R77))</f>
        <v/>
      </c>
      <c r="N87" s="27" t="s">
        <v>0</v>
      </c>
      <c r="O87" s="172" t="str">
        <f t="shared" si="92"/>
        <v/>
      </c>
      <c r="P87" s="27"/>
      <c r="Q87" s="32" t="str">
        <f t="shared" si="93"/>
        <v/>
      </c>
      <c r="R87" s="53" t="str">
        <f>IF(Q87="","",IF(COUNTIF(Q$12:Q86,Q87)=0,R86+1,R86))</f>
        <v/>
      </c>
      <c r="S87" s="53" t="str">
        <f t="shared" si="94"/>
        <v/>
      </c>
      <c r="T87" s="53" t="str">
        <f t="shared" si="95"/>
        <v/>
      </c>
      <c r="U87" s="46" t="str">
        <f t="shared" si="96"/>
        <v/>
      </c>
      <c r="V87" s="27" t="s">
        <v>0</v>
      </c>
      <c r="W87" s="157" t="str">
        <f t="shared" si="97"/>
        <v/>
      </c>
      <c r="X87" s="207" t="str">
        <f t="shared" si="98"/>
        <v/>
      </c>
      <c r="Y87" s="158" t="str">
        <f t="shared" si="79"/>
        <v/>
      </c>
      <c r="Z87" s="27" t="s">
        <v>0</v>
      </c>
      <c r="AA87" s="32" t="str">
        <f t="shared" si="99"/>
        <v/>
      </c>
      <c r="AB87" s="53" t="str">
        <f t="shared" si="100"/>
        <v/>
      </c>
      <c r="AC87" s="21" t="str">
        <f>IF(OR(AB87="",AB87&lt;&gt;"NEMA"),"",IF(IFERROR(MATCH(AA87,AA$12:AA86,0),0)&lt;&gt;0,"",AA87))</f>
        <v/>
      </c>
      <c r="AD87" s="46" t="str">
        <f>IF(AC87="","",MAX(AD$12:AD86)+1)</f>
        <v/>
      </c>
      <c r="AE87" s="27" t="s">
        <v>0</v>
      </c>
      <c r="AF87" s="84"/>
      <c r="AG87" s="27" t="s">
        <v>0</v>
      </c>
      <c r="AH87" s="14" t="str">
        <f t="shared" si="101"/>
        <v/>
      </c>
      <c r="AI87" s="27" t="s">
        <v>0</v>
      </c>
      <c r="AJ87" s="157" t="str">
        <f t="shared" si="102"/>
        <v/>
      </c>
      <c r="AK87" s="108" t="str">
        <f t="shared" si="103"/>
        <v/>
      </c>
      <c r="AL87" s="27"/>
      <c r="AM87" s="32" t="str">
        <f t="shared" si="104"/>
        <v/>
      </c>
      <c r="AN87" s="21" t="str">
        <f t="shared" si="105"/>
        <v/>
      </c>
      <c r="AO87" s="53" t="str">
        <f t="shared" si="106"/>
        <v/>
      </c>
      <c r="AP87" s="53" t="str">
        <f t="shared" si="107"/>
        <v/>
      </c>
      <c r="AQ87" s="21" t="str">
        <f t="shared" si="108"/>
        <v/>
      </c>
      <c r="AR87" s="46" t="str">
        <f t="shared" si="109"/>
        <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
      </c>
      <c r="BI87" s="21" t="str">
        <f t="shared" si="115"/>
        <v/>
      </c>
      <c r="BJ87" s="53" t="str">
        <f t="shared" si="116"/>
        <v/>
      </c>
      <c r="BK87" s="33" t="str">
        <f t="shared" si="117"/>
        <v/>
      </c>
      <c r="BL87" s="27" t="s">
        <v>0</v>
      </c>
      <c r="BM87" s="32" t="str">
        <f t="shared" si="118"/>
        <v/>
      </c>
      <c r="BN87" s="21" t="str">
        <f t="shared" si="119"/>
        <v/>
      </c>
      <c r="BO87" s="53" t="str">
        <f t="shared" si="120"/>
        <v/>
      </c>
      <c r="BP87" s="53" t="str">
        <f t="shared" si="81"/>
        <v/>
      </c>
      <c r="BQ87" s="21" t="str">
        <f t="shared" si="82"/>
        <v/>
      </c>
      <c r="BR87" s="21" t="str" cm="1">
        <f t="array" ref="BR87">IFERROR(""&amp;INDEX(regNatjecatelj_klub,DI87),"")</f>
        <v/>
      </c>
      <c r="BS87" s="66" t="str">
        <f t="shared" si="121"/>
        <v/>
      </c>
      <c r="BT87" s="46" t="str">
        <f t="shared" si="122"/>
        <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
      </c>
      <c r="CL87" s="210" t="str">
        <f>IF(BN87="","",IF(BT87&lt;&gt;BN87,INDEX(regKlub_id,MATCH(BT87,regKlub_naziv,0)),IF(AND(BO87&lt;&gt;"",BO87&lt;&gt;"NEMA"),BO87,IF(CF87&lt;&gt;"",CF87,IF(CB87&lt;&gt;"",CB87,IFERROR(INDEX(CL$12:CL86,MATCH(BN87,BN$12:BN86,0)),"GREŠKA"))))))</f>
        <v/>
      </c>
      <c r="CM87" s="108" t="str">
        <f>IF(BP87="","",IF(BP87&lt;&gt;"NEMA",BP87,IF(CE87&lt;&gt;"",CE87,IFERROR(INDEX(CM$12:CM86,MATCH(BN87,BN$12:BN86,0)),""))))</f>
        <v/>
      </c>
      <c r="CN87" s="27" t="s">
        <v>0</v>
      </c>
      <c r="CO87" s="38" t="str">
        <f t="shared" si="129"/>
        <v/>
      </c>
      <c r="CP87" s="53" t="str">
        <f t="shared" si="130"/>
        <v/>
      </c>
      <c r="CQ87" s="164" t="str">
        <f t="shared" si="131"/>
        <v/>
      </c>
      <c r="CR87" s="165" t="str">
        <f t="shared" si="78"/>
        <v/>
      </c>
      <c r="CS87" s="108" t="str">
        <f t="shared" si="83"/>
        <v/>
      </c>
      <c r="CT87" s="27" t="s">
        <v>0</v>
      </c>
      <c r="CU87" s="224" t="str">
        <f t="shared" si="132"/>
        <v xml:space="preserve">
</v>
      </c>
      <c r="CV87" s="27" t="s">
        <v>0</v>
      </c>
      <c r="CW87" s="184" t="str">
        <f t="shared" si="84"/>
        <v/>
      </c>
      <c r="CX87" t="s">
        <v>0</v>
      </c>
      <c r="CY87" s="86" t="str">
        <f t="shared" si="85"/>
        <v/>
      </c>
      <c r="CZ87" t="s">
        <v>0</v>
      </c>
      <c r="DA87" s="32" t="str">
        <f t="shared" si="86"/>
        <v/>
      </c>
      <c r="DB87" s="46" t="str">
        <f t="shared" si="87"/>
        <v/>
      </c>
      <c r="DC87" t="s">
        <v>0</v>
      </c>
      <c r="DD87" s="14" t="str">
        <f t="shared" si="133"/>
        <v/>
      </c>
      <c r="DE87" s="27" t="s">
        <v>0</v>
      </c>
      <c r="DF87" s="14" t="str">
        <f t="shared" si="134"/>
        <v/>
      </c>
      <c r="DG87" s="27" t="s">
        <v>0</v>
      </c>
      <c r="DH87" s="32" t="str">
        <f t="shared" si="135"/>
        <v/>
      </c>
      <c r="DI87" s="33" t="str">
        <f t="shared" si="136"/>
        <v/>
      </c>
      <c r="DJ87" s="27" t="s">
        <v>0</v>
      </c>
      <c r="DK87" s="32" t="str">
        <f t="shared" si="137"/>
        <v/>
      </c>
      <c r="DL87" s="33" t="str">
        <f t="shared" si="138"/>
        <v/>
      </c>
      <c r="DM87" s="27" t="s">
        <v>0</v>
      </c>
      <c r="DN87" s="32" t="str">
        <f t="shared" si="139"/>
        <v/>
      </c>
      <c r="DO87" s="33" t="str">
        <f t="shared" si="140"/>
        <v/>
      </c>
      <c r="DP87" s="27" t="s">
        <v>0</v>
      </c>
      <c r="DQ87" s="38" t="str">
        <f t="shared" si="141"/>
        <v/>
      </c>
      <c r="DR87" s="33" t="str" cm="1">
        <f t="array" ref="DR87">IF(DQ87&lt;&gt;"",INDEX(regNatjecatelj_id,DQ87,0),IF(BF87&lt;&gt;"",BF87,""))</f>
        <v/>
      </c>
      <c r="DS87" s="27" t="s">
        <v>0</v>
      </c>
      <c r="DT87" s="38" t="str">
        <f t="shared" si="142"/>
        <v/>
      </c>
      <c r="DU87" s="53" t="str">
        <f t="shared" si="88"/>
        <v/>
      </c>
      <c r="DV87" s="53" t="str">
        <f t="shared" si="143"/>
        <v/>
      </c>
      <c r="DW87" s="53" t="str">
        <f t="shared" si="144"/>
        <v/>
      </c>
      <c r="DX87" s="46" t="str">
        <f t="shared" si="145"/>
        <v/>
      </c>
      <c r="DY87" s="27" t="s">
        <v>0</v>
      </c>
      <c r="DZ87" s="38" t="str">
        <f>IF(AN87="","",MAX(DZ$12:DZ86)+1)</f>
        <v/>
      </c>
      <c r="EA87" s="53" t="str">
        <f t="shared" si="146"/>
        <v/>
      </c>
      <c r="EB87" s="53" t="str">
        <f t="shared" si="147"/>
        <v/>
      </c>
      <c r="EC87" s="53" t="str">
        <f t="shared" si="148"/>
        <v/>
      </c>
      <c r="ED87" s="53" t="str">
        <f t="shared" si="149"/>
        <v/>
      </c>
      <c r="EE87" s="53" t="str">
        <f t="shared" si="89"/>
        <v/>
      </c>
      <c r="EF87" s="53" t="str">
        <f t="shared" si="150"/>
        <v/>
      </c>
      <c r="EG87" s="53" t="str">
        <f t="shared" si="151"/>
        <v/>
      </c>
      <c r="EH87" s="53" t="str">
        <f t="shared" si="90"/>
        <v/>
      </c>
      <c r="EI87" s="53" t="str">
        <f t="shared" si="152"/>
        <v/>
      </c>
      <c r="EJ87" s="33" t="str">
        <f t="shared" si="153"/>
        <v/>
      </c>
      <c r="EK87" s="27" t="s">
        <v>0</v>
      </c>
      <c r="EL87" s="14" t="str">
        <f t="shared" si="154"/>
        <v/>
      </c>
      <c r="EM87" s="27" t="s">
        <v>0</v>
      </c>
      <c r="EN87" s="14" t="str">
        <f t="shared" si="91"/>
        <v/>
      </c>
      <c r="EO87" s="27" t="s">
        <v>0</v>
      </c>
      <c r="EP87" s="115" t="str">
        <f t="shared" si="155"/>
        <v/>
      </c>
      <c r="EQ87" s="27" t="s">
        <v>0</v>
      </c>
    </row>
    <row r="88" spans="1:147" x14ac:dyDescent="0.25">
      <c r="A88" t="s">
        <v>0</v>
      </c>
      <c r="B88" s="32" t="str">
        <f>IF(csv!F78="","",TRIM(csv!T78))</f>
        <v/>
      </c>
      <c r="C88" s="21" t="s">
        <v>0</v>
      </c>
      <c r="D88" s="21" t="str">
        <f>IF(csv!F78="","",TRIM(csv!F78))</f>
        <v/>
      </c>
      <c r="E88" s="21" t="str">
        <f>IF(csv!E78="","",TRIM(csv!E78))</f>
        <v/>
      </c>
      <c r="F88" s="21" t="s">
        <v>0</v>
      </c>
      <c r="G88" s="53" t="str">
        <f>IF(csv!M78="","",TRIM(csv!M78))</f>
        <v/>
      </c>
      <c r="H88" s="53" t="str">
        <f>IF(csv!N78="","",TRIM(csv!N78))</f>
        <v/>
      </c>
      <c r="I88" s="21" t="s">
        <v>0</v>
      </c>
      <c r="J88" s="21" t="str">
        <f>IF(csv!P78="","",TRIM(csv!P78))</f>
        <v/>
      </c>
      <c r="K88" s="21" t="str">
        <f>IF(csv!Q78="","",TRIM(csv!Q78))</f>
        <v/>
      </c>
      <c r="L88" s="21" t="s">
        <v>0</v>
      </c>
      <c r="M88" s="46" t="str">
        <f>IF(csv!R78="","",TRIM(csv!R78))</f>
        <v/>
      </c>
      <c r="N88" s="27" t="s">
        <v>0</v>
      </c>
      <c r="O88" s="172" t="str">
        <f t="shared" si="92"/>
        <v/>
      </c>
      <c r="P88" s="27"/>
      <c r="Q88" s="32" t="str">
        <f t="shared" si="93"/>
        <v/>
      </c>
      <c r="R88" s="53" t="str">
        <f>IF(Q88="","",IF(COUNTIF(Q$12:Q87,Q88)=0,R87+1,R87))</f>
        <v/>
      </c>
      <c r="S88" s="53" t="str">
        <f t="shared" si="94"/>
        <v/>
      </c>
      <c r="T88" s="53" t="str">
        <f t="shared" si="95"/>
        <v/>
      </c>
      <c r="U88" s="46" t="str">
        <f t="shared" si="96"/>
        <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x14ac:dyDescent="0.25">
      <c r="A89" t="s">
        <v>0</v>
      </c>
      <c r="B89" s="32" t="str">
        <f>IF(csv!F79="","",TRIM(csv!T79))</f>
        <v/>
      </c>
      <c r="C89" s="21" t="s">
        <v>0</v>
      </c>
      <c r="D89" s="21" t="str">
        <f>IF(csv!F79="","",TRIM(csv!F79))</f>
        <v/>
      </c>
      <c r="E89" s="21" t="str">
        <f>IF(csv!E79="","",TRIM(csv!E79))</f>
        <v/>
      </c>
      <c r="F89" s="21" t="s">
        <v>0</v>
      </c>
      <c r="G89" s="53" t="str">
        <f>IF(csv!M79="","",TRIM(csv!M79))</f>
        <v/>
      </c>
      <c r="H89" s="53" t="str">
        <f>IF(csv!N79="","",TRIM(csv!N79))</f>
        <v/>
      </c>
      <c r="I89" s="21" t="s">
        <v>0</v>
      </c>
      <c r="J89" s="21" t="str">
        <f>IF(csv!P79="","",TRIM(csv!P79))</f>
        <v/>
      </c>
      <c r="K89" s="21" t="str">
        <f>IF(csv!Q79="","",TRIM(csv!Q79))</f>
        <v/>
      </c>
      <c r="L89" s="21" t="s">
        <v>0</v>
      </c>
      <c r="M89" s="46" t="str">
        <f>IF(csv!R79="","",TRIM(csv!R79))</f>
        <v/>
      </c>
      <c r="N89" s="27" t="s">
        <v>0</v>
      </c>
      <c r="O89" s="172" t="str">
        <f t="shared" si="92"/>
        <v/>
      </c>
      <c r="P89" s="27"/>
      <c r="Q89" s="32" t="str">
        <f t="shared" si="93"/>
        <v/>
      </c>
      <c r="R89" s="53" t="str">
        <f>IF(Q89="","",IF(COUNTIF(Q$12:Q88,Q89)=0,R88+1,R88))</f>
        <v/>
      </c>
      <c r="S89" s="53" t="str">
        <f t="shared" si="94"/>
        <v/>
      </c>
      <c r="T89" s="53" t="str">
        <f t="shared" si="95"/>
        <v/>
      </c>
      <c r="U89" s="46" t="str">
        <f t="shared" si="96"/>
        <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
      </c>
      <c r="C90" s="21" t="s">
        <v>0</v>
      </c>
      <c r="D90" s="21" t="str">
        <f>IF(csv!F80="","",TRIM(csv!F80))</f>
        <v/>
      </c>
      <c r="E90" s="21" t="str">
        <f>IF(csv!E80="","",TRIM(csv!E80))</f>
        <v/>
      </c>
      <c r="F90" s="21" t="s">
        <v>0</v>
      </c>
      <c r="G90" s="53" t="str">
        <f>IF(csv!M80="","",TRIM(csv!M80))</f>
        <v/>
      </c>
      <c r="H90" s="53" t="str">
        <f>IF(csv!N80="","",TRIM(csv!N80))</f>
        <v/>
      </c>
      <c r="I90" s="21" t="s">
        <v>0</v>
      </c>
      <c r="J90" s="21" t="str">
        <f>IF(csv!P80="","",TRIM(csv!P80))</f>
        <v/>
      </c>
      <c r="K90" s="21" t="str">
        <f>IF(csv!Q80="","",TRIM(csv!Q80))</f>
        <v/>
      </c>
      <c r="L90" s="21" t="s">
        <v>0</v>
      </c>
      <c r="M90" s="46" t="str">
        <f>IF(csv!R80="","",TRIM(csv!R80))</f>
        <v/>
      </c>
      <c r="N90" s="27" t="s">
        <v>0</v>
      </c>
      <c r="O90" s="172" t="str">
        <f t="shared" si="92"/>
        <v/>
      </c>
      <c r="P90" s="27"/>
      <c r="Q90" s="32" t="str">
        <f t="shared" si="93"/>
        <v/>
      </c>
      <c r="R90" s="53" t="str">
        <f>IF(Q90="","",IF(COUNTIF(Q$12:Q89,Q90)=0,R89+1,R89))</f>
        <v/>
      </c>
      <c r="S90" s="53" t="str">
        <f t="shared" si="94"/>
        <v/>
      </c>
      <c r="T90" s="53" t="str">
        <f t="shared" si="95"/>
        <v/>
      </c>
      <c r="U90" s="46" t="str">
        <f t="shared" si="96"/>
        <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
      </c>
      <c r="C91" s="21" t="s">
        <v>0</v>
      </c>
      <c r="D91" s="21" t="str">
        <f>IF(csv!F81="","",TRIM(csv!F81))</f>
        <v/>
      </c>
      <c r="E91" s="21" t="str">
        <f>IF(csv!E81="","",TRIM(csv!E81))</f>
        <v/>
      </c>
      <c r="F91" s="21" t="s">
        <v>0</v>
      </c>
      <c r="G91" s="53" t="str">
        <f>IF(csv!M81="","",TRIM(csv!M81))</f>
        <v/>
      </c>
      <c r="H91" s="53" t="str">
        <f>IF(csv!N81="","",TRIM(csv!N81))</f>
        <v/>
      </c>
      <c r="I91" s="21" t="s">
        <v>0</v>
      </c>
      <c r="J91" s="21" t="str">
        <f>IF(csv!P81="","",TRIM(csv!P81))</f>
        <v/>
      </c>
      <c r="K91" s="21" t="str">
        <f>IF(csv!Q81="","",TRIM(csv!Q81))</f>
        <v/>
      </c>
      <c r="L91" s="21" t="s">
        <v>0</v>
      </c>
      <c r="M91" s="46" t="str">
        <f>IF(csv!R81="","",TRIM(csv!R81))</f>
        <v/>
      </c>
      <c r="N91" s="27" t="s">
        <v>0</v>
      </c>
      <c r="O91" s="172" t="str">
        <f t="shared" si="92"/>
        <v/>
      </c>
      <c r="P91" s="27"/>
      <c r="Q91" s="32" t="str">
        <f t="shared" si="93"/>
        <v/>
      </c>
      <c r="R91" s="53" t="str">
        <f>IF(Q91="","",IF(COUNTIF(Q$12:Q90,Q91)=0,R90+1,R90))</f>
        <v/>
      </c>
      <c r="S91" s="53" t="str">
        <f t="shared" si="94"/>
        <v/>
      </c>
      <c r="T91" s="53" t="str">
        <f t="shared" si="95"/>
        <v/>
      </c>
      <c r="U91" s="46" t="str">
        <f t="shared" si="96"/>
        <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
      </c>
      <c r="C92" s="21" t="s">
        <v>0</v>
      </c>
      <c r="D92" s="21" t="str">
        <f>IF(csv!F82="","",TRIM(csv!F82))</f>
        <v/>
      </c>
      <c r="E92" s="21" t="str">
        <f>IF(csv!E82="","",TRIM(csv!E82))</f>
        <v/>
      </c>
      <c r="F92" s="21" t="s">
        <v>0</v>
      </c>
      <c r="G92" s="53" t="str">
        <f>IF(csv!M82="","",TRIM(csv!M82))</f>
        <v/>
      </c>
      <c r="H92" s="53" t="str">
        <f>IF(csv!N82="","",TRIM(csv!N82))</f>
        <v/>
      </c>
      <c r="I92" s="21" t="s">
        <v>0</v>
      </c>
      <c r="J92" s="21" t="str">
        <f>IF(csv!P82="","",TRIM(csv!P82))</f>
        <v/>
      </c>
      <c r="K92" s="21" t="str">
        <f>IF(csv!Q82="","",TRIM(csv!Q82))</f>
        <v/>
      </c>
      <c r="L92" s="21" t="s">
        <v>0</v>
      </c>
      <c r="M92" s="46" t="str">
        <f>IF(csv!R82="","",TRIM(csv!R82))</f>
        <v/>
      </c>
      <c r="N92" s="27" t="s">
        <v>0</v>
      </c>
      <c r="O92" s="172" t="str">
        <f t="shared" si="92"/>
        <v/>
      </c>
      <c r="P92" s="27"/>
      <c r="Q92" s="32" t="str">
        <f t="shared" si="93"/>
        <v/>
      </c>
      <c r="R92" s="53" t="str">
        <f>IF(Q92="","",IF(COUNTIF(Q$12:Q91,Q92)=0,R91+1,R91))</f>
        <v/>
      </c>
      <c r="S92" s="53" t="str">
        <f t="shared" si="94"/>
        <v/>
      </c>
      <c r="T92" s="53" t="str">
        <f t="shared" si="95"/>
        <v/>
      </c>
      <c r="U92" s="46" t="str">
        <f t="shared" si="96"/>
        <v/>
      </c>
      <c r="V92" s="27" t="s">
        <v>0</v>
      </c>
      <c r="W92" s="157" t="str">
        <f t="shared" si="97"/>
        <v/>
      </c>
      <c r="X92" s="207" t="str">
        <f t="shared" si="98"/>
        <v/>
      </c>
      <c r="Y92" s="158" t="str">
        <f t="shared" si="79"/>
        <v/>
      </c>
      <c r="Z92" s="27" t="s">
        <v>0</v>
      </c>
      <c r="AA92" s="32" t="str">
        <f t="shared" si="99"/>
        <v/>
      </c>
      <c r="AB92" s="53" t="str">
        <f t="shared" si="100"/>
        <v/>
      </c>
      <c r="AC92" s="21" t="str">
        <f>IF(OR(AB92="",AB92&lt;&gt;"NEMA"),"",IF(IFERROR(MATCH(AA92,AA$12:AA91,0),0)&lt;&gt;0,"",AA92))</f>
        <v/>
      </c>
      <c r="AD92" s="46" t="str">
        <f>IF(AC92="","",MAX(AD$12:AD91)+1)</f>
        <v/>
      </c>
      <c r="AE92" s="27" t="s">
        <v>0</v>
      </c>
      <c r="AF92" s="84"/>
      <c r="AG92" s="27" t="s">
        <v>0</v>
      </c>
      <c r="AH92" s="14" t="str">
        <f t="shared" si="101"/>
        <v/>
      </c>
      <c r="AI92" s="27" t="s">
        <v>0</v>
      </c>
      <c r="AJ92" s="157" t="str">
        <f t="shared" si="102"/>
        <v/>
      </c>
      <c r="AK92" s="108" t="str">
        <f t="shared" si="103"/>
        <v/>
      </c>
      <c r="AL92" s="27"/>
      <c r="AM92" s="32" t="str">
        <f t="shared" si="104"/>
        <v/>
      </c>
      <c r="AN92" s="21" t="str">
        <f t="shared" si="105"/>
        <v/>
      </c>
      <c r="AO92" s="53" t="str">
        <f t="shared" si="106"/>
        <v/>
      </c>
      <c r="AP92" s="53" t="str">
        <f t="shared" si="107"/>
        <v/>
      </c>
      <c r="AQ92" s="21" t="str">
        <f t="shared" si="108"/>
        <v/>
      </c>
      <c r="AR92" s="46" t="str">
        <f t="shared" si="109"/>
        <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
      </c>
      <c r="BI92" s="21" t="str">
        <f t="shared" si="115"/>
        <v/>
      </c>
      <c r="BJ92" s="53" t="str">
        <f t="shared" si="116"/>
        <v/>
      </c>
      <c r="BK92" s="33" t="str">
        <f t="shared" si="117"/>
        <v/>
      </c>
      <c r="BL92" s="27" t="s">
        <v>0</v>
      </c>
      <c r="BM92" s="32" t="str">
        <f t="shared" si="118"/>
        <v/>
      </c>
      <c r="BN92" s="21" t="str">
        <f t="shared" si="119"/>
        <v/>
      </c>
      <c r="BO92" s="53" t="str">
        <f t="shared" si="120"/>
        <v/>
      </c>
      <c r="BP92" s="53" t="str">
        <f t="shared" si="81"/>
        <v/>
      </c>
      <c r="BQ92" s="21" t="str">
        <f t="shared" si="82"/>
        <v/>
      </c>
      <c r="BR92" s="21" t="str" cm="1">
        <f t="array" ref="BR92">IFERROR(""&amp;INDEX(regNatjecatelj_klub,DI92),"")</f>
        <v/>
      </c>
      <c r="BS92" s="66" t="str">
        <f t="shared" si="121"/>
        <v/>
      </c>
      <c r="BT92" s="46" t="str">
        <f t="shared" si="122"/>
        <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
      </c>
      <c r="CL92" s="210" t="str">
        <f>IF(BN92="","",IF(BT92&lt;&gt;BN92,INDEX(regKlub_id,MATCH(BT92,regKlub_naziv,0)),IF(AND(BO92&lt;&gt;"",BO92&lt;&gt;"NEMA"),BO92,IF(CF92&lt;&gt;"",CF92,IF(CB92&lt;&gt;"",CB92,IFERROR(INDEX(CL$12:CL91,MATCH(BN92,BN$12:BN91,0)),"GREŠKA"))))))</f>
        <v/>
      </c>
      <c r="CM92" s="108" t="str">
        <f>IF(BP92="","",IF(BP92&lt;&gt;"NEMA",BP92,IF(CE92&lt;&gt;"",CE92,IFERROR(INDEX(CM$12:CM91,MATCH(BN92,BN$12:BN91,0)),""))))</f>
        <v/>
      </c>
      <c r="CN92" s="27" t="s">
        <v>0</v>
      </c>
      <c r="CO92" s="38" t="str">
        <f t="shared" si="129"/>
        <v/>
      </c>
      <c r="CP92" s="53" t="str">
        <f t="shared" si="130"/>
        <v/>
      </c>
      <c r="CQ92" s="164" t="str">
        <f t="shared" si="131"/>
        <v/>
      </c>
      <c r="CR92" s="165" t="str">
        <f t="shared" si="78"/>
        <v/>
      </c>
      <c r="CS92" s="108" t="str">
        <f t="shared" si="83"/>
        <v/>
      </c>
      <c r="CT92" s="27" t="s">
        <v>0</v>
      </c>
      <c r="CU92" s="224" t="str">
        <f t="shared" si="132"/>
        <v xml:space="preserve">
</v>
      </c>
      <c r="CV92" s="27" t="s">
        <v>0</v>
      </c>
      <c r="CW92" s="184" t="str">
        <f t="shared" si="84"/>
        <v/>
      </c>
      <c r="CX92" t="s">
        <v>0</v>
      </c>
      <c r="CY92" s="86" t="str">
        <f t="shared" si="85"/>
        <v/>
      </c>
      <c r="CZ92" t="s">
        <v>0</v>
      </c>
      <c r="DA92" s="32" t="str">
        <f t="shared" si="86"/>
        <v/>
      </c>
      <c r="DB92" s="46" t="str">
        <f t="shared" si="87"/>
        <v/>
      </c>
      <c r="DC92" t="s">
        <v>0</v>
      </c>
      <c r="DD92" s="14" t="str">
        <f t="shared" si="133"/>
        <v/>
      </c>
      <c r="DE92" s="27" t="s">
        <v>0</v>
      </c>
      <c r="DF92" s="14" t="str">
        <f t="shared" si="134"/>
        <v/>
      </c>
      <c r="DG92" s="27" t="s">
        <v>0</v>
      </c>
      <c r="DH92" s="32" t="str">
        <f t="shared" si="135"/>
        <v/>
      </c>
      <c r="DI92" s="33" t="str">
        <f t="shared" si="136"/>
        <v/>
      </c>
      <c r="DJ92" s="27" t="s">
        <v>0</v>
      </c>
      <c r="DK92" s="32" t="str">
        <f t="shared" si="137"/>
        <v/>
      </c>
      <c r="DL92" s="33" t="str">
        <f t="shared" si="138"/>
        <v/>
      </c>
      <c r="DM92" s="27" t="s">
        <v>0</v>
      </c>
      <c r="DN92" s="32" t="str">
        <f t="shared" si="139"/>
        <v/>
      </c>
      <c r="DO92" s="33" t="str">
        <f t="shared" si="140"/>
        <v/>
      </c>
      <c r="DP92" s="27" t="s">
        <v>0</v>
      </c>
      <c r="DQ92" s="38" t="str">
        <f t="shared" si="141"/>
        <v/>
      </c>
      <c r="DR92" s="33" t="str" cm="1">
        <f t="array" ref="DR92">IF(DQ92&lt;&gt;"",INDEX(regNatjecatelj_id,DQ92,0),IF(BF92&lt;&gt;"",BF92,""))</f>
        <v/>
      </c>
      <c r="DS92" s="27" t="s">
        <v>0</v>
      </c>
      <c r="DT92" s="38" t="str">
        <f t="shared" si="142"/>
        <v/>
      </c>
      <c r="DU92" s="53" t="str">
        <f t="shared" si="88"/>
        <v/>
      </c>
      <c r="DV92" s="53" t="str">
        <f t="shared" si="143"/>
        <v/>
      </c>
      <c r="DW92" s="53" t="str">
        <f t="shared" si="144"/>
        <v/>
      </c>
      <c r="DX92" s="46" t="str">
        <f t="shared" si="145"/>
        <v/>
      </c>
      <c r="DY92" s="27" t="s">
        <v>0</v>
      </c>
      <c r="DZ92" s="38" t="str">
        <f>IF(AN92="","",MAX(DZ$12:DZ91)+1)</f>
        <v/>
      </c>
      <c r="EA92" s="53" t="str">
        <f t="shared" si="146"/>
        <v/>
      </c>
      <c r="EB92" s="53" t="str">
        <f t="shared" si="147"/>
        <v/>
      </c>
      <c r="EC92" s="53" t="str">
        <f t="shared" si="148"/>
        <v/>
      </c>
      <c r="ED92" s="53" t="str">
        <f t="shared" si="149"/>
        <v/>
      </c>
      <c r="EE92" s="53" t="str">
        <f t="shared" si="89"/>
        <v/>
      </c>
      <c r="EF92" s="53" t="str">
        <f t="shared" si="150"/>
        <v/>
      </c>
      <c r="EG92" s="53" t="str">
        <f t="shared" si="151"/>
        <v/>
      </c>
      <c r="EH92" s="53" t="str">
        <f t="shared" si="90"/>
        <v/>
      </c>
      <c r="EI92" s="53" t="str">
        <f t="shared" si="152"/>
        <v/>
      </c>
      <c r="EJ92" s="33" t="str">
        <f t="shared" si="153"/>
        <v/>
      </c>
      <c r="EK92" s="27" t="s">
        <v>0</v>
      </c>
      <c r="EL92" s="14" t="str">
        <f t="shared" si="154"/>
        <v/>
      </c>
      <c r="EM92" s="27" t="s">
        <v>0</v>
      </c>
      <c r="EN92" s="14" t="str">
        <f t="shared" si="91"/>
        <v/>
      </c>
      <c r="EO92" s="27" t="s">
        <v>0</v>
      </c>
      <c r="EP92" s="115" t="str">
        <f t="shared" si="155"/>
        <v/>
      </c>
      <c r="EQ92" s="27" t="s">
        <v>0</v>
      </c>
    </row>
    <row r="93" spans="1:147" x14ac:dyDescent="0.25">
      <c r="A93" t="s">
        <v>0</v>
      </c>
      <c r="B93" s="32" t="str">
        <f>IF(csv!F83="","",TRIM(csv!T83))</f>
        <v/>
      </c>
      <c r="C93" s="21" t="s">
        <v>0</v>
      </c>
      <c r="D93" s="21" t="str">
        <f>IF(csv!F83="","",TRIM(csv!F83))</f>
        <v/>
      </c>
      <c r="E93" s="21" t="str">
        <f>IF(csv!E83="","",TRIM(csv!E83))</f>
        <v/>
      </c>
      <c r="F93" s="21" t="s">
        <v>0</v>
      </c>
      <c r="G93" s="53" t="str">
        <f>IF(csv!M83="","",TRIM(csv!M83))</f>
        <v/>
      </c>
      <c r="H93" s="53" t="str">
        <f>IF(csv!N83="","",TRIM(csv!N83))</f>
        <v/>
      </c>
      <c r="I93" s="21" t="s">
        <v>0</v>
      </c>
      <c r="J93" s="21" t="str">
        <f>IF(csv!P83="","",TRIM(csv!P83))</f>
        <v/>
      </c>
      <c r="K93" s="21" t="str">
        <f>IF(csv!Q83="","",TRIM(csv!Q83))</f>
        <v/>
      </c>
      <c r="L93" s="21" t="s">
        <v>0</v>
      </c>
      <c r="M93" s="46" t="str">
        <f>IF(csv!R83="","",TRIM(csv!R83))</f>
        <v/>
      </c>
      <c r="N93" s="27" t="s">
        <v>0</v>
      </c>
      <c r="O93" s="172" t="str">
        <f t="shared" si="92"/>
        <v/>
      </c>
      <c r="P93" s="27"/>
      <c r="Q93" s="32" t="str">
        <f t="shared" si="93"/>
        <v/>
      </c>
      <c r="R93" s="53" t="str">
        <f>IF(Q93="","",IF(COUNTIF(Q$12:Q92,Q93)=0,R92+1,R92))</f>
        <v/>
      </c>
      <c r="S93" s="53" t="str">
        <f t="shared" si="94"/>
        <v/>
      </c>
      <c r="T93" s="53" t="str">
        <f t="shared" si="95"/>
        <v/>
      </c>
      <c r="U93" s="46" t="str">
        <f t="shared" si="96"/>
        <v/>
      </c>
      <c r="V93" s="27" t="s">
        <v>0</v>
      </c>
      <c r="W93" s="157" t="str">
        <f t="shared" si="97"/>
        <v/>
      </c>
      <c r="X93" s="207" t="str">
        <f t="shared" si="98"/>
        <v/>
      </c>
      <c r="Y93" s="158" t="str">
        <f t="shared" si="79"/>
        <v/>
      </c>
      <c r="Z93" s="27" t="s">
        <v>0</v>
      </c>
      <c r="AA93" s="32" t="str">
        <f t="shared" si="99"/>
        <v/>
      </c>
      <c r="AB93" s="53" t="str">
        <f t="shared" si="100"/>
        <v/>
      </c>
      <c r="AC93" s="21" t="str">
        <f>IF(OR(AB93="",AB93&lt;&gt;"NEMA"),"",IF(IFERROR(MATCH(AA93,AA$12:AA92,0),0)&lt;&gt;0,"",AA93))</f>
        <v/>
      </c>
      <c r="AD93" s="46" t="str">
        <f>IF(AC93="","",MAX(AD$12:AD92)+1)</f>
        <v/>
      </c>
      <c r="AE93" s="27" t="s">
        <v>0</v>
      </c>
      <c r="AF93" s="84"/>
      <c r="AG93" s="27" t="s">
        <v>0</v>
      </c>
      <c r="AH93" s="14" t="str">
        <f t="shared" si="101"/>
        <v/>
      </c>
      <c r="AI93" s="27" t="s">
        <v>0</v>
      </c>
      <c r="AJ93" s="157" t="str">
        <f t="shared" si="102"/>
        <v/>
      </c>
      <c r="AK93" s="108" t="str">
        <f t="shared" si="103"/>
        <v/>
      </c>
      <c r="AL93" s="27"/>
      <c r="AM93" s="32" t="str">
        <f t="shared" si="104"/>
        <v/>
      </c>
      <c r="AN93" s="21" t="str">
        <f t="shared" si="105"/>
        <v/>
      </c>
      <c r="AO93" s="53" t="str">
        <f t="shared" si="106"/>
        <v/>
      </c>
      <c r="AP93" s="53" t="str">
        <f t="shared" si="107"/>
        <v/>
      </c>
      <c r="AQ93" s="21" t="str">
        <f t="shared" si="108"/>
        <v/>
      </c>
      <c r="AR93" s="46" t="str">
        <f t="shared" si="109"/>
        <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
      </c>
      <c r="BI93" s="21" t="str">
        <f t="shared" si="115"/>
        <v/>
      </c>
      <c r="BJ93" s="53" t="str">
        <f t="shared" si="116"/>
        <v/>
      </c>
      <c r="BK93" s="33" t="str">
        <f t="shared" si="117"/>
        <v/>
      </c>
      <c r="BL93" s="27" t="s">
        <v>0</v>
      </c>
      <c r="BM93" s="32" t="str">
        <f t="shared" si="118"/>
        <v/>
      </c>
      <c r="BN93" s="21" t="str">
        <f t="shared" si="119"/>
        <v/>
      </c>
      <c r="BO93" s="53" t="str">
        <f t="shared" si="120"/>
        <v/>
      </c>
      <c r="BP93" s="53" t="str">
        <f t="shared" si="81"/>
        <v/>
      </c>
      <c r="BQ93" s="21" t="str">
        <f t="shared" si="82"/>
        <v/>
      </c>
      <c r="BR93" s="21" t="str" cm="1">
        <f t="array" ref="BR93">IFERROR(""&amp;INDEX(regNatjecatelj_klub,DI93),"")</f>
        <v/>
      </c>
      <c r="BS93" s="66" t="str">
        <f t="shared" si="121"/>
        <v/>
      </c>
      <c r="BT93" s="46" t="str">
        <f t="shared" si="122"/>
        <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
      </c>
      <c r="CL93" s="210" t="str">
        <f>IF(BN93="","",IF(BT93&lt;&gt;BN93,INDEX(regKlub_id,MATCH(BT93,regKlub_naziv,0)),IF(AND(BO93&lt;&gt;"",BO93&lt;&gt;"NEMA"),BO93,IF(CF93&lt;&gt;"",CF93,IF(CB93&lt;&gt;"",CB93,IFERROR(INDEX(CL$12:CL92,MATCH(BN93,BN$12:BN92,0)),"GREŠKA"))))))</f>
        <v/>
      </c>
      <c r="CM93" s="108" t="str">
        <f>IF(BP93="","",IF(BP93&lt;&gt;"NEMA",BP93,IF(CE93&lt;&gt;"",CE93,IFERROR(INDEX(CM$12:CM92,MATCH(BN93,BN$12:BN92,0)),""))))</f>
        <v/>
      </c>
      <c r="CN93" s="27" t="s">
        <v>0</v>
      </c>
      <c r="CO93" s="38" t="str">
        <f t="shared" si="129"/>
        <v/>
      </c>
      <c r="CP93" s="53" t="str">
        <f t="shared" si="130"/>
        <v/>
      </c>
      <c r="CQ93" s="164" t="str">
        <f t="shared" si="131"/>
        <v/>
      </c>
      <c r="CR93" s="165" t="str">
        <f t="shared" si="78"/>
        <v/>
      </c>
      <c r="CS93" s="108" t="str">
        <f t="shared" si="83"/>
        <v/>
      </c>
      <c r="CT93" s="27" t="s">
        <v>0</v>
      </c>
      <c r="CU93" s="224" t="str">
        <f t="shared" si="132"/>
        <v xml:space="preserve">
</v>
      </c>
      <c r="CV93" s="27" t="s">
        <v>0</v>
      </c>
      <c r="CW93" s="184" t="str">
        <f t="shared" si="84"/>
        <v/>
      </c>
      <c r="CX93" t="s">
        <v>0</v>
      </c>
      <c r="CY93" s="86" t="str">
        <f t="shared" si="85"/>
        <v/>
      </c>
      <c r="CZ93" t="s">
        <v>0</v>
      </c>
      <c r="DA93" s="32" t="str">
        <f t="shared" si="86"/>
        <v/>
      </c>
      <c r="DB93" s="46" t="str">
        <f t="shared" si="87"/>
        <v/>
      </c>
      <c r="DC93" t="s">
        <v>0</v>
      </c>
      <c r="DD93" s="14" t="str">
        <f t="shared" si="133"/>
        <v/>
      </c>
      <c r="DE93" s="27" t="s">
        <v>0</v>
      </c>
      <c r="DF93" s="14" t="str">
        <f t="shared" si="134"/>
        <v/>
      </c>
      <c r="DG93" s="27" t="s">
        <v>0</v>
      </c>
      <c r="DH93" s="32" t="str">
        <f t="shared" si="135"/>
        <v/>
      </c>
      <c r="DI93" s="33" t="str">
        <f t="shared" si="136"/>
        <v/>
      </c>
      <c r="DJ93" s="27" t="s">
        <v>0</v>
      </c>
      <c r="DK93" s="32" t="str">
        <f t="shared" si="137"/>
        <v/>
      </c>
      <c r="DL93" s="33" t="str">
        <f t="shared" si="138"/>
        <v/>
      </c>
      <c r="DM93" s="27" t="s">
        <v>0</v>
      </c>
      <c r="DN93" s="32" t="str">
        <f t="shared" si="139"/>
        <v/>
      </c>
      <c r="DO93" s="33" t="str">
        <f t="shared" si="140"/>
        <v/>
      </c>
      <c r="DP93" s="27" t="s">
        <v>0</v>
      </c>
      <c r="DQ93" s="38" t="str">
        <f t="shared" si="141"/>
        <v/>
      </c>
      <c r="DR93" s="33" t="str" cm="1">
        <f t="array" ref="DR93">IF(DQ93&lt;&gt;"",INDEX(regNatjecatelj_id,DQ93,0),IF(BF93&lt;&gt;"",BF93,""))</f>
        <v/>
      </c>
      <c r="DS93" s="27" t="s">
        <v>0</v>
      </c>
      <c r="DT93" s="38" t="str">
        <f t="shared" si="142"/>
        <v/>
      </c>
      <c r="DU93" s="53" t="str">
        <f t="shared" si="88"/>
        <v/>
      </c>
      <c r="DV93" s="53" t="str">
        <f t="shared" si="143"/>
        <v/>
      </c>
      <c r="DW93" s="53" t="str">
        <f t="shared" si="144"/>
        <v/>
      </c>
      <c r="DX93" s="46" t="str">
        <f t="shared" si="145"/>
        <v/>
      </c>
      <c r="DY93" s="27" t="s">
        <v>0</v>
      </c>
      <c r="DZ93" s="38" t="str">
        <f>IF(AN93="","",MAX(DZ$12:DZ92)+1)</f>
        <v/>
      </c>
      <c r="EA93" s="53" t="str">
        <f t="shared" si="146"/>
        <v/>
      </c>
      <c r="EB93" s="53" t="str">
        <f t="shared" si="147"/>
        <v/>
      </c>
      <c r="EC93" s="53" t="str">
        <f t="shared" si="148"/>
        <v/>
      </c>
      <c r="ED93" s="53" t="str">
        <f t="shared" si="149"/>
        <v/>
      </c>
      <c r="EE93" s="53" t="str">
        <f t="shared" si="89"/>
        <v/>
      </c>
      <c r="EF93" s="53" t="str">
        <f t="shared" si="150"/>
        <v/>
      </c>
      <c r="EG93" s="53" t="str">
        <f t="shared" si="151"/>
        <v/>
      </c>
      <c r="EH93" s="53" t="str">
        <f t="shared" si="90"/>
        <v/>
      </c>
      <c r="EI93" s="53" t="str">
        <f t="shared" si="152"/>
        <v/>
      </c>
      <c r="EJ93" s="33" t="str">
        <f t="shared" si="153"/>
        <v/>
      </c>
      <c r="EK93" s="27" t="s">
        <v>0</v>
      </c>
      <c r="EL93" s="14" t="str">
        <f t="shared" si="154"/>
        <v/>
      </c>
      <c r="EM93" s="27" t="s">
        <v>0</v>
      </c>
      <c r="EN93" s="14" t="str">
        <f t="shared" si="91"/>
        <v/>
      </c>
      <c r="EO93" s="27" t="s">
        <v>0</v>
      </c>
      <c r="EP93" s="115" t="str">
        <f t="shared" si="155"/>
        <v/>
      </c>
      <c r="EQ93" s="27" t="s">
        <v>0</v>
      </c>
    </row>
    <row r="94" spans="1:147" x14ac:dyDescent="0.25">
      <c r="A94" t="s">
        <v>0</v>
      </c>
      <c r="B94" s="32" t="str">
        <f>IF(csv!F84="","",TRIM(csv!T84))</f>
        <v/>
      </c>
      <c r="C94" s="21" t="s">
        <v>0</v>
      </c>
      <c r="D94" s="21" t="str">
        <f>IF(csv!F84="","",TRIM(csv!F84))</f>
        <v/>
      </c>
      <c r="E94" s="21" t="str">
        <f>IF(csv!E84="","",TRIM(csv!E84))</f>
        <v/>
      </c>
      <c r="F94" s="21" t="s">
        <v>0</v>
      </c>
      <c r="G94" s="53" t="str">
        <f>IF(csv!M84="","",TRIM(csv!M84))</f>
        <v/>
      </c>
      <c r="H94" s="53" t="str">
        <f>IF(csv!N84="","",TRIM(csv!N84))</f>
        <v/>
      </c>
      <c r="I94" s="21" t="s">
        <v>0</v>
      </c>
      <c r="J94" s="21" t="str">
        <f>IF(csv!P84="","",TRIM(csv!P84))</f>
        <v/>
      </c>
      <c r="K94" s="21" t="str">
        <f>IF(csv!Q84="","",TRIM(csv!Q84))</f>
        <v/>
      </c>
      <c r="L94" s="21" t="s">
        <v>0</v>
      </c>
      <c r="M94" s="46" t="str">
        <f>IF(csv!R84="","",TRIM(csv!R84))</f>
        <v/>
      </c>
      <c r="N94" s="27" t="s">
        <v>0</v>
      </c>
      <c r="O94" s="172" t="str">
        <f t="shared" si="92"/>
        <v/>
      </c>
      <c r="P94" s="27"/>
      <c r="Q94" s="32" t="str">
        <f t="shared" si="93"/>
        <v/>
      </c>
      <c r="R94" s="53" t="str">
        <f>IF(Q94="","",IF(COUNTIF(Q$12:Q93,Q94)=0,R93+1,R93))</f>
        <v/>
      </c>
      <c r="S94" s="53" t="str">
        <f t="shared" si="94"/>
        <v/>
      </c>
      <c r="T94" s="53" t="str">
        <f t="shared" si="95"/>
        <v/>
      </c>
      <c r="U94" s="46" t="str">
        <f t="shared" si="96"/>
        <v/>
      </c>
      <c r="V94" s="27" t="s">
        <v>0</v>
      </c>
      <c r="W94" s="157" t="str">
        <f t="shared" si="97"/>
        <v/>
      </c>
      <c r="X94" s="207" t="str">
        <f t="shared" si="98"/>
        <v/>
      </c>
      <c r="Y94" s="158" t="str">
        <f t="shared" si="79"/>
        <v/>
      </c>
      <c r="Z94" s="27" t="s">
        <v>0</v>
      </c>
      <c r="AA94" s="32" t="str">
        <f t="shared" si="99"/>
        <v/>
      </c>
      <c r="AB94" s="53" t="str">
        <f t="shared" si="100"/>
        <v/>
      </c>
      <c r="AC94" s="21" t="str">
        <f>IF(OR(AB94="",AB94&lt;&gt;"NEMA"),"",IF(IFERROR(MATCH(AA94,AA$12:AA93,0),0)&lt;&gt;0,"",AA94))</f>
        <v/>
      </c>
      <c r="AD94" s="46" t="str">
        <f>IF(AC94="","",MAX(AD$12:AD93)+1)</f>
        <v/>
      </c>
      <c r="AE94" s="27" t="s">
        <v>0</v>
      </c>
      <c r="AF94" s="84"/>
      <c r="AG94" s="27" t="s">
        <v>0</v>
      </c>
      <c r="AH94" s="14" t="str">
        <f t="shared" si="101"/>
        <v/>
      </c>
      <c r="AI94" s="27" t="s">
        <v>0</v>
      </c>
      <c r="AJ94" s="157" t="str">
        <f t="shared" si="102"/>
        <v/>
      </c>
      <c r="AK94" s="108"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
      </c>
      <c r="CL94" s="210" t="str">
        <f>IF(BN94="","",IF(BT94&lt;&gt;BN94,INDEX(regKlub_id,MATCH(BT94,regKlub_naziv,0)),IF(AND(BO94&lt;&gt;"",BO94&lt;&gt;"NEMA"),BO94,IF(CF94&lt;&gt;"",CF94,IF(CB94&lt;&gt;"",CB94,IFERROR(INDEX(CL$12:CL93,MATCH(BN94,BN$12:BN93,0)),"GREŠKA"))))))</f>
        <v/>
      </c>
      <c r="CM94" s="108" t="str">
        <f>IF(BP94="","",IF(BP94&lt;&gt;"NEMA",BP94,IF(CE94&lt;&gt;"",CE94,IFERROR(INDEX(CM$12:CM93,MATCH(BN94,BN$12:BN93,0)),""))))</f>
        <v/>
      </c>
      <c r="CN94" s="27" t="s">
        <v>0</v>
      </c>
      <c r="CO94" s="38" t="str">
        <f t="shared" si="129"/>
        <v/>
      </c>
      <c r="CP94" s="53" t="str">
        <f t="shared" si="130"/>
        <v/>
      </c>
      <c r="CQ94" s="164" t="str">
        <f t="shared" si="131"/>
        <v/>
      </c>
      <c r="CR94" s="165" t="str">
        <f t="shared" si="78"/>
        <v/>
      </c>
      <c r="CS94" s="108" t="str">
        <f t="shared" si="83"/>
        <v/>
      </c>
      <c r="CT94" s="27" t="s">
        <v>0</v>
      </c>
      <c r="CU94" s="224" t="str">
        <f t="shared" si="132"/>
        <v xml:space="preserve">
</v>
      </c>
      <c r="CV94" s="27" t="s">
        <v>0</v>
      </c>
      <c r="CW94" s="184" t="str">
        <f t="shared" si="84"/>
        <v/>
      </c>
      <c r="CX94" t="s">
        <v>0</v>
      </c>
      <c r="CY94" s="86" t="str">
        <f t="shared" si="85"/>
        <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15" t="str">
        <f t="shared" si="155"/>
        <v/>
      </c>
      <c r="EQ94" s="27" t="s">
        <v>0</v>
      </c>
    </row>
    <row r="95" spans="1:147" x14ac:dyDescent="0.25">
      <c r="A95" t="s">
        <v>0</v>
      </c>
      <c r="B95" s="32" t="str">
        <f>IF(csv!F85="","",TRIM(csv!T85))</f>
        <v/>
      </c>
      <c r="C95" s="21" t="s">
        <v>0</v>
      </c>
      <c r="D95" s="21" t="str">
        <f>IF(csv!F85="","",TRIM(csv!F85))</f>
        <v/>
      </c>
      <c r="E95" s="21" t="str">
        <f>IF(csv!E85="","",TRIM(csv!E85))</f>
        <v/>
      </c>
      <c r="F95" s="21" t="s">
        <v>0</v>
      </c>
      <c r="G95" s="53" t="str">
        <f>IF(csv!M85="","",TRIM(csv!M85))</f>
        <v/>
      </c>
      <c r="H95" s="53" t="str">
        <f>IF(csv!N85="","",TRIM(csv!N85))</f>
        <v/>
      </c>
      <c r="I95" s="21" t="s">
        <v>0</v>
      </c>
      <c r="J95" s="21" t="str">
        <f>IF(csv!P85="","",TRIM(csv!P85))</f>
        <v/>
      </c>
      <c r="K95" s="21" t="str">
        <f>IF(csv!Q85="","",TRIM(csv!Q85))</f>
        <v/>
      </c>
      <c r="L95" s="21" t="s">
        <v>0</v>
      </c>
      <c r="M95" s="46" t="str">
        <f>IF(csv!R85="","",TRIM(csv!R85))</f>
        <v/>
      </c>
      <c r="N95" s="27" t="s">
        <v>0</v>
      </c>
      <c r="O95" s="172" t="str">
        <f t="shared" si="92"/>
        <v/>
      </c>
      <c r="P95" s="27"/>
      <c r="Q95" s="32" t="str">
        <f t="shared" si="93"/>
        <v/>
      </c>
      <c r="R95" s="53" t="str">
        <f>IF(Q95="","",IF(COUNTIF(Q$12:Q94,Q95)=0,R94+1,R94))</f>
        <v/>
      </c>
      <c r="S95" s="53" t="str">
        <f t="shared" si="94"/>
        <v/>
      </c>
      <c r="T95" s="53" t="str">
        <f t="shared" si="95"/>
        <v/>
      </c>
      <c r="U95" s="46" t="str">
        <f t="shared" si="96"/>
        <v/>
      </c>
      <c r="V95" s="27" t="s">
        <v>0</v>
      </c>
      <c r="W95" s="157" t="str">
        <f t="shared" si="97"/>
        <v/>
      </c>
      <c r="X95" s="207" t="str">
        <f t="shared" si="98"/>
        <v/>
      </c>
      <c r="Y95" s="158" t="str">
        <f t="shared" si="79"/>
        <v/>
      </c>
      <c r="Z95" s="27" t="s">
        <v>0</v>
      </c>
      <c r="AA95" s="32" t="str">
        <f t="shared" si="99"/>
        <v/>
      </c>
      <c r="AB95" s="53" t="str">
        <f t="shared" si="100"/>
        <v/>
      </c>
      <c r="AC95" s="21" t="str">
        <f>IF(OR(AB95="",AB95&lt;&gt;"NEMA"),"",IF(IFERROR(MATCH(AA95,AA$12:AA94,0),0)&lt;&gt;0,"",AA95))</f>
        <v/>
      </c>
      <c r="AD95" s="46" t="str">
        <f>IF(AC95="","",MAX(AD$12:AD94)+1)</f>
        <v/>
      </c>
      <c r="AE95" s="27" t="s">
        <v>0</v>
      </c>
      <c r="AF95" s="84"/>
      <c r="AG95" s="27" t="s">
        <v>0</v>
      </c>
      <c r="AH95" s="14" t="str">
        <f t="shared" si="101"/>
        <v/>
      </c>
      <c r="AI95" s="27" t="s">
        <v>0</v>
      </c>
      <c r="AJ95" s="157" t="str">
        <f t="shared" si="102"/>
        <v/>
      </c>
      <c r="AK95" s="108" t="str">
        <f t="shared" si="103"/>
        <v/>
      </c>
      <c r="AL95" s="27"/>
      <c r="AM95" s="32" t="str">
        <f t="shared" si="104"/>
        <v/>
      </c>
      <c r="AN95" s="21" t="str">
        <f t="shared" si="105"/>
        <v/>
      </c>
      <c r="AO95" s="53" t="str">
        <f t="shared" si="106"/>
        <v/>
      </c>
      <c r="AP95" s="53" t="str">
        <f t="shared" si="107"/>
        <v/>
      </c>
      <c r="AQ95" s="21" t="str">
        <f t="shared" si="108"/>
        <v/>
      </c>
      <c r="AR95" s="46" t="str">
        <f t="shared" si="109"/>
        <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
      </c>
      <c r="BI95" s="21" t="str">
        <f t="shared" si="115"/>
        <v/>
      </c>
      <c r="BJ95" s="53" t="str">
        <f t="shared" si="116"/>
        <v/>
      </c>
      <c r="BK95" s="33" t="str">
        <f t="shared" si="117"/>
        <v/>
      </c>
      <c r="BL95" s="27" t="s">
        <v>0</v>
      </c>
      <c r="BM95" s="32" t="str">
        <f t="shared" si="118"/>
        <v/>
      </c>
      <c r="BN95" s="21" t="str">
        <f t="shared" si="119"/>
        <v/>
      </c>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
      </c>
      <c r="CL95" s="210" t="str">
        <f>IF(BN95="","",IF(BT95&lt;&gt;BN95,INDEX(regKlub_id,MATCH(BT95,regKlub_naziv,0)),IF(AND(BO95&lt;&gt;"",BO95&lt;&gt;"NEMA"),BO95,IF(CF95&lt;&gt;"",CF95,IF(CB95&lt;&gt;"",CB95,IFERROR(INDEX(CL$12:CL94,MATCH(BN95,BN$12:BN94,0)),"GREŠKA"))))))</f>
        <v/>
      </c>
      <c r="CM95" s="108" t="str">
        <f>IF(BP95="","",IF(BP95&lt;&gt;"NEMA",BP95,IF(CE95&lt;&gt;"",CE95,IFERROR(INDEX(CM$12:CM94,MATCH(BN95,BN$12:BN94,0)),""))))</f>
        <v/>
      </c>
      <c r="CN95" s="27" t="s">
        <v>0</v>
      </c>
      <c r="CO95" s="38" t="str">
        <f t="shared" si="129"/>
        <v/>
      </c>
      <c r="CP95" s="53" t="str">
        <f t="shared" si="130"/>
        <v/>
      </c>
      <c r="CQ95" s="164" t="str">
        <f t="shared" si="131"/>
        <v/>
      </c>
      <c r="CR95" s="165" t="str">
        <f t="shared" si="78"/>
        <v/>
      </c>
      <c r="CS95" s="108" t="str">
        <f t="shared" si="83"/>
        <v/>
      </c>
      <c r="CT95" s="27" t="s">
        <v>0</v>
      </c>
      <c r="CU95" s="224" t="str">
        <f t="shared" si="132"/>
        <v xml:space="preserve">
</v>
      </c>
      <c r="CV95" s="27" t="s">
        <v>0</v>
      </c>
      <c r="CW95" s="184" t="str">
        <f t="shared" si="84"/>
        <v/>
      </c>
      <c r="CX95" t="s">
        <v>0</v>
      </c>
      <c r="CY95" s="86" t="str">
        <f t="shared" si="85"/>
        <v/>
      </c>
      <c r="CZ95" t="s">
        <v>0</v>
      </c>
      <c r="DA95" s="32" t="str">
        <f t="shared" si="86"/>
        <v/>
      </c>
      <c r="DB95" s="46" t="str">
        <f t="shared" si="87"/>
        <v/>
      </c>
      <c r="DC95" t="s">
        <v>0</v>
      </c>
      <c r="DD95" s="14" t="str">
        <f t="shared" si="133"/>
        <v/>
      </c>
      <c r="DE95" s="27" t="s">
        <v>0</v>
      </c>
      <c r="DF95" s="14" t="str">
        <f t="shared" si="134"/>
        <v/>
      </c>
      <c r="DG95" s="27" t="s">
        <v>0</v>
      </c>
      <c r="DH95" s="32" t="str">
        <f t="shared" si="135"/>
        <v/>
      </c>
      <c r="DI95" s="33" t="str">
        <f t="shared" si="136"/>
        <v/>
      </c>
      <c r="DJ95" s="27" t="s">
        <v>0</v>
      </c>
      <c r="DK95" s="32" t="str">
        <f t="shared" si="137"/>
        <v/>
      </c>
      <c r="DL95" s="33" t="str">
        <f t="shared" si="138"/>
        <v/>
      </c>
      <c r="DM95" s="27" t="s">
        <v>0</v>
      </c>
      <c r="DN95" s="32" t="str">
        <f t="shared" si="139"/>
        <v/>
      </c>
      <c r="DO95" s="33" t="str">
        <f t="shared" si="140"/>
        <v/>
      </c>
      <c r="DP95" s="27" t="s">
        <v>0</v>
      </c>
      <c r="DQ95" s="38" t="str">
        <f t="shared" si="141"/>
        <v/>
      </c>
      <c r="DR95" s="33" t="str" cm="1">
        <f t="array" ref="DR95">IF(DQ95&lt;&gt;"",INDEX(regNatjecatelj_id,DQ95,0),IF(BF95&lt;&gt;"",BF95,""))</f>
        <v/>
      </c>
      <c r="DS95" s="27" t="s">
        <v>0</v>
      </c>
      <c r="DT95" s="38" t="str">
        <f t="shared" si="142"/>
        <v/>
      </c>
      <c r="DU95" s="53" t="str">
        <f t="shared" si="88"/>
        <v/>
      </c>
      <c r="DV95" s="53" t="str">
        <f t="shared" si="143"/>
        <v/>
      </c>
      <c r="DW95" s="53" t="str">
        <f t="shared" si="144"/>
        <v/>
      </c>
      <c r="DX95" s="46" t="str">
        <f t="shared" si="145"/>
        <v/>
      </c>
      <c r="DY95" s="27" t="s">
        <v>0</v>
      </c>
      <c r="DZ95" s="38" t="str">
        <f>IF(AN95="","",MAX(DZ$12:DZ94)+1)</f>
        <v/>
      </c>
      <c r="EA95" s="53" t="str">
        <f t="shared" si="146"/>
        <v/>
      </c>
      <c r="EB95" s="53" t="str">
        <f t="shared" si="147"/>
        <v/>
      </c>
      <c r="EC95" s="53" t="str">
        <f t="shared" si="148"/>
        <v/>
      </c>
      <c r="ED95" s="53" t="str">
        <f t="shared" si="149"/>
        <v/>
      </c>
      <c r="EE95" s="53" t="str">
        <f t="shared" si="89"/>
        <v/>
      </c>
      <c r="EF95" s="53" t="str">
        <f t="shared" si="150"/>
        <v/>
      </c>
      <c r="EG95" s="53" t="str">
        <f t="shared" si="151"/>
        <v/>
      </c>
      <c r="EH95" s="53" t="str">
        <f t="shared" si="90"/>
        <v/>
      </c>
      <c r="EI95" s="53" t="str">
        <f t="shared" si="152"/>
        <v/>
      </c>
      <c r="EJ95" s="33" t="str">
        <f t="shared" si="153"/>
        <v/>
      </c>
      <c r="EK95" s="27" t="s">
        <v>0</v>
      </c>
      <c r="EL95" s="14" t="str">
        <f t="shared" si="154"/>
        <v/>
      </c>
      <c r="EM95" s="27" t="s">
        <v>0</v>
      </c>
      <c r="EN95" s="14" t="str">
        <f t="shared" si="91"/>
        <v/>
      </c>
      <c r="EO95" s="27" t="s">
        <v>0</v>
      </c>
      <c r="EP95" s="115" t="str">
        <f t="shared" si="155"/>
        <v/>
      </c>
      <c r="EQ95" s="27" t="s">
        <v>0</v>
      </c>
    </row>
    <row r="96" spans="1:147" x14ac:dyDescent="0.25">
      <c r="A96" t="s">
        <v>0</v>
      </c>
      <c r="B96" s="32" t="str">
        <f>IF(csv!F86="","",TRIM(csv!T86))</f>
        <v/>
      </c>
      <c r="C96" s="21" t="s">
        <v>0</v>
      </c>
      <c r="D96" s="21" t="str">
        <f>IF(csv!F86="","",TRIM(csv!F86))</f>
        <v/>
      </c>
      <c r="E96" s="21" t="str">
        <f>IF(csv!E86="","",TRIM(csv!E86))</f>
        <v/>
      </c>
      <c r="F96" s="21" t="s">
        <v>0</v>
      </c>
      <c r="G96" s="53" t="str">
        <f>IF(csv!M86="","",TRIM(csv!M86))</f>
        <v/>
      </c>
      <c r="H96" s="53" t="str">
        <f>IF(csv!N86="","",TRIM(csv!N86))</f>
        <v/>
      </c>
      <c r="I96" s="21" t="s">
        <v>0</v>
      </c>
      <c r="J96" s="21" t="str">
        <f>IF(csv!P86="","",TRIM(csv!P86))</f>
        <v/>
      </c>
      <c r="K96" s="21" t="str">
        <f>IF(csv!Q86="","",TRIM(csv!Q86))</f>
        <v/>
      </c>
      <c r="L96" s="21" t="s">
        <v>0</v>
      </c>
      <c r="M96" s="46" t="str">
        <f>IF(csv!R86="","",TRIM(csv!R86))</f>
        <v/>
      </c>
      <c r="N96" s="27" t="s">
        <v>0</v>
      </c>
      <c r="O96" s="172" t="str">
        <f t="shared" si="92"/>
        <v/>
      </c>
      <c r="P96" s="27"/>
      <c r="Q96" s="32" t="str">
        <f t="shared" si="93"/>
        <v/>
      </c>
      <c r="R96" s="53" t="str">
        <f>IF(Q96="","",IF(COUNTIF(Q$12:Q95,Q96)=0,R95+1,R95))</f>
        <v/>
      </c>
      <c r="S96" s="53" t="str">
        <f t="shared" si="94"/>
        <v/>
      </c>
      <c r="T96" s="53" t="str">
        <f t="shared" si="95"/>
        <v/>
      </c>
      <c r="U96" s="46" t="str">
        <f t="shared" si="96"/>
        <v/>
      </c>
      <c r="V96" s="27" t="s">
        <v>0</v>
      </c>
      <c r="W96" s="157" t="str">
        <f t="shared" si="97"/>
        <v/>
      </c>
      <c r="X96" s="207" t="str">
        <f t="shared" si="98"/>
        <v/>
      </c>
      <c r="Y96" s="158" t="str">
        <f t="shared" si="79"/>
        <v/>
      </c>
      <c r="Z96" s="27" t="s">
        <v>0</v>
      </c>
      <c r="AA96" s="32" t="str">
        <f t="shared" si="99"/>
        <v/>
      </c>
      <c r="AB96" s="53" t="str">
        <f t="shared" si="100"/>
        <v/>
      </c>
      <c r="AC96" s="21" t="str">
        <f>IF(OR(AB96="",AB96&lt;&gt;"NEMA"),"",IF(IFERROR(MATCH(AA96,AA$12:AA95,0),0)&lt;&gt;0,"",AA96))</f>
        <v/>
      </c>
      <c r="AD96" s="46" t="str">
        <f>IF(AC96="","",MAX(AD$12:AD95)+1)</f>
        <v/>
      </c>
      <c r="AE96" s="27" t="s">
        <v>0</v>
      </c>
      <c r="AF96" s="84"/>
      <c r="AG96" s="27" t="s">
        <v>0</v>
      </c>
      <c r="AH96" s="14" t="str">
        <f t="shared" si="101"/>
        <v/>
      </c>
      <c r="AI96" s="27" t="s">
        <v>0</v>
      </c>
      <c r="AJ96" s="157" t="str">
        <f t="shared" si="102"/>
        <v/>
      </c>
      <c r="AK96" s="108" t="str">
        <f t="shared" si="103"/>
        <v/>
      </c>
      <c r="AL96" s="27"/>
      <c r="AM96" s="32" t="str">
        <f t="shared" si="104"/>
        <v/>
      </c>
      <c r="AN96" s="21" t="str">
        <f t="shared" si="105"/>
        <v/>
      </c>
      <c r="AO96" s="53" t="str">
        <f t="shared" si="106"/>
        <v/>
      </c>
      <c r="AP96" s="53" t="str">
        <f t="shared" si="107"/>
        <v/>
      </c>
      <c r="AQ96" s="21" t="str">
        <f t="shared" si="108"/>
        <v/>
      </c>
      <c r="AR96" s="46" t="str">
        <f t="shared" si="109"/>
        <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
      </c>
      <c r="BI96" s="21" t="str">
        <f t="shared" si="115"/>
        <v/>
      </c>
      <c r="BJ96" s="53" t="str">
        <f t="shared" si="116"/>
        <v/>
      </c>
      <c r="BK96" s="33" t="str">
        <f t="shared" si="117"/>
        <v/>
      </c>
      <c r="BL96" s="27" t="s">
        <v>0</v>
      </c>
      <c r="BM96" s="32" t="str">
        <f t="shared" si="118"/>
        <v/>
      </c>
      <c r="BN96" s="21" t="str">
        <f t="shared" si="119"/>
        <v/>
      </c>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
      </c>
      <c r="CL96" s="210" t="str">
        <f>IF(BN96="","",IF(BT96&lt;&gt;BN96,INDEX(regKlub_id,MATCH(BT96,regKlub_naziv,0)),IF(AND(BO96&lt;&gt;"",BO96&lt;&gt;"NEMA"),BO96,IF(CF96&lt;&gt;"",CF96,IF(CB96&lt;&gt;"",CB96,IFERROR(INDEX(CL$12:CL95,MATCH(BN96,BN$12:BN95,0)),"GREŠKA"))))))</f>
        <v/>
      </c>
      <c r="CM96" s="108" t="str">
        <f>IF(BP96="","",IF(BP96&lt;&gt;"NEMA",BP96,IF(CE96&lt;&gt;"",CE96,IFERROR(INDEX(CM$12:CM95,MATCH(BN96,BN$12:BN95,0)),""))))</f>
        <v/>
      </c>
      <c r="CN96" s="27" t="s">
        <v>0</v>
      </c>
      <c r="CO96" s="38" t="str">
        <f t="shared" si="129"/>
        <v/>
      </c>
      <c r="CP96" s="53" t="str">
        <f t="shared" si="130"/>
        <v/>
      </c>
      <c r="CQ96" s="164" t="str">
        <f t="shared" si="131"/>
        <v/>
      </c>
      <c r="CR96" s="165" t="str">
        <f t="shared" si="78"/>
        <v/>
      </c>
      <c r="CS96" s="108" t="str">
        <f t="shared" si="83"/>
        <v/>
      </c>
      <c r="CT96" s="27" t="s">
        <v>0</v>
      </c>
      <c r="CU96" s="224" t="str">
        <f t="shared" si="132"/>
        <v xml:space="preserve">
</v>
      </c>
      <c r="CV96" s="27" t="s">
        <v>0</v>
      </c>
      <c r="CW96" s="184" t="str">
        <f t="shared" si="84"/>
        <v/>
      </c>
      <c r="CX96" t="s">
        <v>0</v>
      </c>
      <c r="CY96" s="86" t="str">
        <f t="shared" si="85"/>
        <v/>
      </c>
      <c r="CZ96" t="s">
        <v>0</v>
      </c>
      <c r="DA96" s="32" t="str">
        <f t="shared" si="86"/>
        <v/>
      </c>
      <c r="DB96" s="46" t="str">
        <f t="shared" si="87"/>
        <v/>
      </c>
      <c r="DC96" t="s">
        <v>0</v>
      </c>
      <c r="DD96" s="14" t="str">
        <f t="shared" si="133"/>
        <v/>
      </c>
      <c r="DE96" s="27" t="s">
        <v>0</v>
      </c>
      <c r="DF96" s="14" t="str">
        <f t="shared" si="134"/>
        <v/>
      </c>
      <c r="DG96" s="27" t="s">
        <v>0</v>
      </c>
      <c r="DH96" s="32" t="str">
        <f t="shared" si="135"/>
        <v/>
      </c>
      <c r="DI96" s="33" t="str">
        <f t="shared" si="136"/>
        <v/>
      </c>
      <c r="DJ96" s="27" t="s">
        <v>0</v>
      </c>
      <c r="DK96" s="32" t="str">
        <f t="shared" si="137"/>
        <v/>
      </c>
      <c r="DL96" s="33" t="str">
        <f t="shared" si="138"/>
        <v/>
      </c>
      <c r="DM96" s="27" t="s">
        <v>0</v>
      </c>
      <c r="DN96" s="32" t="str">
        <f t="shared" si="139"/>
        <v/>
      </c>
      <c r="DO96" s="33" t="str">
        <f t="shared" si="140"/>
        <v/>
      </c>
      <c r="DP96" s="27" t="s">
        <v>0</v>
      </c>
      <c r="DQ96" s="38" t="str">
        <f t="shared" si="141"/>
        <v/>
      </c>
      <c r="DR96" s="33" t="str" cm="1">
        <f t="array" ref="DR96">IF(DQ96&lt;&gt;"",INDEX(regNatjecatelj_id,DQ96,0),IF(BF96&lt;&gt;"",BF96,""))</f>
        <v/>
      </c>
      <c r="DS96" s="27" t="s">
        <v>0</v>
      </c>
      <c r="DT96" s="38" t="str">
        <f t="shared" si="142"/>
        <v/>
      </c>
      <c r="DU96" s="53" t="str">
        <f t="shared" si="88"/>
        <v/>
      </c>
      <c r="DV96" s="53" t="str">
        <f t="shared" si="143"/>
        <v/>
      </c>
      <c r="DW96" s="53" t="str">
        <f t="shared" si="144"/>
        <v/>
      </c>
      <c r="DX96" s="46" t="str">
        <f t="shared" si="145"/>
        <v/>
      </c>
      <c r="DY96" s="27" t="s">
        <v>0</v>
      </c>
      <c r="DZ96" s="38" t="str">
        <f>IF(AN96="","",MAX(DZ$12:DZ95)+1)</f>
        <v/>
      </c>
      <c r="EA96" s="53" t="str">
        <f t="shared" si="146"/>
        <v/>
      </c>
      <c r="EB96" s="53" t="str">
        <f t="shared" si="147"/>
        <v/>
      </c>
      <c r="EC96" s="53" t="str">
        <f t="shared" si="148"/>
        <v/>
      </c>
      <c r="ED96" s="53" t="str">
        <f t="shared" si="149"/>
        <v/>
      </c>
      <c r="EE96" s="53" t="str">
        <f t="shared" si="89"/>
        <v/>
      </c>
      <c r="EF96" s="53" t="str">
        <f t="shared" si="150"/>
        <v/>
      </c>
      <c r="EG96" s="53" t="str">
        <f t="shared" si="151"/>
        <v/>
      </c>
      <c r="EH96" s="53" t="str">
        <f t="shared" si="90"/>
        <v/>
      </c>
      <c r="EI96" s="53" t="str">
        <f t="shared" si="152"/>
        <v/>
      </c>
      <c r="EJ96" s="33" t="str">
        <f t="shared" si="153"/>
        <v/>
      </c>
      <c r="EK96" s="27" t="s">
        <v>0</v>
      </c>
      <c r="EL96" s="14" t="str">
        <f t="shared" si="154"/>
        <v/>
      </c>
      <c r="EM96" s="27" t="s">
        <v>0</v>
      </c>
      <c r="EN96" s="14" t="str">
        <f t="shared" si="91"/>
        <v/>
      </c>
      <c r="EO96" s="27" t="s">
        <v>0</v>
      </c>
      <c r="EP96" s="115" t="str">
        <f t="shared" si="155"/>
        <v/>
      </c>
      <c r="EQ96" s="27" t="s">
        <v>0</v>
      </c>
    </row>
    <row r="97" spans="1:147" x14ac:dyDescent="0.25">
      <c r="A97" t="s">
        <v>0</v>
      </c>
      <c r="B97" s="32" t="str">
        <f>IF(csv!F87="","",TRIM(csv!T87))</f>
        <v/>
      </c>
      <c r="C97" s="21" t="s">
        <v>0</v>
      </c>
      <c r="D97" s="21" t="str">
        <f>IF(csv!F87="","",TRIM(csv!F87))</f>
        <v/>
      </c>
      <c r="E97" s="21" t="str">
        <f>IF(csv!E87="","",TRIM(csv!E87))</f>
        <v/>
      </c>
      <c r="F97" s="21" t="s">
        <v>0</v>
      </c>
      <c r="G97" s="53" t="str">
        <f>IF(csv!M87="","",TRIM(csv!M87))</f>
        <v/>
      </c>
      <c r="H97" s="53" t="str">
        <f>IF(csv!N87="","",TRIM(csv!N87))</f>
        <v/>
      </c>
      <c r="I97" s="21" t="s">
        <v>0</v>
      </c>
      <c r="J97" s="21" t="str">
        <f>IF(csv!P87="","",TRIM(csv!P87))</f>
        <v/>
      </c>
      <c r="K97" s="21" t="str">
        <f>IF(csv!Q87="","",TRIM(csv!Q87))</f>
        <v/>
      </c>
      <c r="L97" s="21" t="s">
        <v>0</v>
      </c>
      <c r="M97" s="46" t="str">
        <f>IF(csv!R87="","",TRIM(csv!R87))</f>
        <v/>
      </c>
      <c r="N97" s="27" t="s">
        <v>0</v>
      </c>
      <c r="O97" s="172" t="str">
        <f t="shared" si="92"/>
        <v/>
      </c>
      <c r="P97" s="27"/>
      <c r="Q97" s="32" t="str">
        <f t="shared" si="93"/>
        <v/>
      </c>
      <c r="R97" s="53" t="str">
        <f>IF(Q97="","",IF(COUNTIF(Q$12:Q96,Q97)=0,R96+1,R96))</f>
        <v/>
      </c>
      <c r="S97" s="53" t="str">
        <f t="shared" si="94"/>
        <v/>
      </c>
      <c r="T97" s="53" t="str">
        <f t="shared" si="95"/>
        <v/>
      </c>
      <c r="U97" s="46" t="str">
        <f t="shared" si="96"/>
        <v/>
      </c>
      <c r="V97" s="27" t="s">
        <v>0</v>
      </c>
      <c r="W97" s="157" t="str">
        <f t="shared" si="97"/>
        <v/>
      </c>
      <c r="X97" s="207" t="str">
        <f t="shared" si="98"/>
        <v/>
      </c>
      <c r="Y97" s="158" t="str">
        <f t="shared" si="79"/>
        <v/>
      </c>
      <c r="Z97" s="27" t="s">
        <v>0</v>
      </c>
      <c r="AA97" s="32" t="str">
        <f t="shared" si="99"/>
        <v/>
      </c>
      <c r="AB97" s="53" t="str">
        <f t="shared" si="100"/>
        <v/>
      </c>
      <c r="AC97" s="21" t="str">
        <f>IF(OR(AB97="",AB97&lt;&gt;"NEMA"),"",IF(IFERROR(MATCH(AA97,AA$12:AA96,0),0)&lt;&gt;0,"",AA97))</f>
        <v/>
      </c>
      <c r="AD97" s="46" t="str">
        <f>IF(AC97="","",MAX(AD$12:AD96)+1)</f>
        <v/>
      </c>
      <c r="AE97" s="27" t="s">
        <v>0</v>
      </c>
      <c r="AF97" s="84"/>
      <c r="AG97" s="27" t="s">
        <v>0</v>
      </c>
      <c r="AH97" s="14" t="str">
        <f t="shared" si="101"/>
        <v/>
      </c>
      <c r="AI97" s="27" t="s">
        <v>0</v>
      </c>
      <c r="AJ97" s="157" t="str">
        <f t="shared" si="102"/>
        <v/>
      </c>
      <c r="AK97" s="108" t="str">
        <f t="shared" si="103"/>
        <v/>
      </c>
      <c r="AL97" s="27"/>
      <c r="AM97" s="32" t="str">
        <f t="shared" si="104"/>
        <v/>
      </c>
      <c r="AN97" s="21" t="str">
        <f t="shared" si="105"/>
        <v/>
      </c>
      <c r="AO97" s="53" t="str">
        <f t="shared" si="106"/>
        <v/>
      </c>
      <c r="AP97" s="53" t="str">
        <f t="shared" si="107"/>
        <v/>
      </c>
      <c r="AQ97" s="21" t="str">
        <f t="shared" si="108"/>
        <v/>
      </c>
      <c r="AR97" s="46" t="str">
        <f t="shared" si="109"/>
        <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
      </c>
      <c r="BI97" s="21" t="str">
        <f t="shared" si="115"/>
        <v/>
      </c>
      <c r="BJ97" s="53" t="str">
        <f t="shared" si="116"/>
        <v/>
      </c>
      <c r="BK97" s="33" t="str">
        <f t="shared" si="117"/>
        <v/>
      </c>
      <c r="BL97" s="27" t="s">
        <v>0</v>
      </c>
      <c r="BM97" s="32" t="str">
        <f t="shared" si="118"/>
        <v/>
      </c>
      <c r="BN97" s="21" t="str">
        <f t="shared" si="119"/>
        <v/>
      </c>
      <c r="BO97" s="53" t="str">
        <f t="shared" si="120"/>
        <v/>
      </c>
      <c r="BP97" s="53" t="str">
        <f t="shared" si="81"/>
        <v/>
      </c>
      <c r="BQ97" s="21" t="str">
        <f t="shared" si="82"/>
        <v/>
      </c>
      <c r="BR97" s="21" t="str" cm="1">
        <f t="array" ref="BR97">IFERROR(""&amp;INDEX(regNatjecatelj_klub,DI97),"")</f>
        <v/>
      </c>
      <c r="BS97" s="66" t="str">
        <f t="shared" si="121"/>
        <v/>
      </c>
      <c r="BT97" s="46" t="str">
        <f t="shared" si="122"/>
        <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
      </c>
      <c r="CL97" s="210" t="str">
        <f>IF(BN97="","",IF(BT97&lt;&gt;BN97,INDEX(regKlub_id,MATCH(BT97,regKlub_naziv,0)),IF(AND(BO97&lt;&gt;"",BO97&lt;&gt;"NEMA"),BO97,IF(CF97&lt;&gt;"",CF97,IF(CB97&lt;&gt;"",CB97,IFERROR(INDEX(CL$12:CL96,MATCH(BN97,BN$12:BN96,0)),"GREŠKA"))))))</f>
        <v/>
      </c>
      <c r="CM97" s="108" t="str">
        <f>IF(BP97="","",IF(BP97&lt;&gt;"NEMA",BP97,IF(CE97&lt;&gt;"",CE97,IFERROR(INDEX(CM$12:CM96,MATCH(BN97,BN$12:BN96,0)),""))))</f>
        <v/>
      </c>
      <c r="CN97" s="27" t="s">
        <v>0</v>
      </c>
      <c r="CO97" s="38" t="str">
        <f t="shared" si="129"/>
        <v/>
      </c>
      <c r="CP97" s="53" t="str">
        <f t="shared" si="130"/>
        <v/>
      </c>
      <c r="CQ97" s="164" t="str">
        <f t="shared" si="131"/>
        <v/>
      </c>
      <c r="CR97" s="165" t="str">
        <f t="shared" si="78"/>
        <v/>
      </c>
      <c r="CS97" s="108" t="str">
        <f t="shared" si="83"/>
        <v/>
      </c>
      <c r="CT97" s="27" t="s">
        <v>0</v>
      </c>
      <c r="CU97" s="224" t="str">
        <f t="shared" si="132"/>
        <v xml:space="preserve">
</v>
      </c>
      <c r="CV97" s="27" t="s">
        <v>0</v>
      </c>
      <c r="CW97" s="184" t="str">
        <f t="shared" si="84"/>
        <v/>
      </c>
      <c r="CX97" t="s">
        <v>0</v>
      </c>
      <c r="CY97" s="86" t="str">
        <f t="shared" si="85"/>
        <v/>
      </c>
      <c r="CZ97" t="s">
        <v>0</v>
      </c>
      <c r="DA97" s="32" t="str">
        <f t="shared" si="86"/>
        <v/>
      </c>
      <c r="DB97" s="46" t="str">
        <f t="shared" si="87"/>
        <v/>
      </c>
      <c r="DC97" t="s">
        <v>0</v>
      </c>
      <c r="DD97" s="14" t="str">
        <f t="shared" si="133"/>
        <v/>
      </c>
      <c r="DE97" s="27" t="s">
        <v>0</v>
      </c>
      <c r="DF97" s="14" t="str">
        <f t="shared" si="134"/>
        <v/>
      </c>
      <c r="DG97" s="27" t="s">
        <v>0</v>
      </c>
      <c r="DH97" s="32" t="str">
        <f t="shared" si="135"/>
        <v/>
      </c>
      <c r="DI97" s="33" t="str">
        <f t="shared" si="136"/>
        <v/>
      </c>
      <c r="DJ97" s="27" t="s">
        <v>0</v>
      </c>
      <c r="DK97" s="32" t="str">
        <f t="shared" si="137"/>
        <v/>
      </c>
      <c r="DL97" s="33" t="str">
        <f t="shared" si="138"/>
        <v/>
      </c>
      <c r="DM97" s="27" t="s">
        <v>0</v>
      </c>
      <c r="DN97" s="32" t="str">
        <f t="shared" si="139"/>
        <v/>
      </c>
      <c r="DO97" s="33" t="str">
        <f t="shared" si="140"/>
        <v/>
      </c>
      <c r="DP97" s="27" t="s">
        <v>0</v>
      </c>
      <c r="DQ97" s="38" t="str">
        <f t="shared" si="141"/>
        <v/>
      </c>
      <c r="DR97" s="33" t="str" cm="1">
        <f t="array" ref="DR97">IF(DQ97&lt;&gt;"",INDEX(regNatjecatelj_id,DQ97,0),IF(BF97&lt;&gt;"",BF97,""))</f>
        <v/>
      </c>
      <c r="DS97" s="27" t="s">
        <v>0</v>
      </c>
      <c r="DT97" s="38" t="str">
        <f t="shared" si="142"/>
        <v/>
      </c>
      <c r="DU97" s="53" t="str">
        <f t="shared" si="88"/>
        <v/>
      </c>
      <c r="DV97" s="53" t="str">
        <f t="shared" si="143"/>
        <v/>
      </c>
      <c r="DW97" s="53" t="str">
        <f t="shared" si="144"/>
        <v/>
      </c>
      <c r="DX97" s="46" t="str">
        <f t="shared" si="145"/>
        <v/>
      </c>
      <c r="DY97" s="27" t="s">
        <v>0</v>
      </c>
      <c r="DZ97" s="38" t="str">
        <f>IF(AN97="","",MAX(DZ$12:DZ96)+1)</f>
        <v/>
      </c>
      <c r="EA97" s="53" t="str">
        <f t="shared" si="146"/>
        <v/>
      </c>
      <c r="EB97" s="53" t="str">
        <f t="shared" si="147"/>
        <v/>
      </c>
      <c r="EC97" s="53" t="str">
        <f t="shared" si="148"/>
        <v/>
      </c>
      <c r="ED97" s="53" t="str">
        <f t="shared" si="149"/>
        <v/>
      </c>
      <c r="EE97" s="53" t="str">
        <f t="shared" si="89"/>
        <v/>
      </c>
      <c r="EF97" s="53" t="str">
        <f t="shared" si="150"/>
        <v/>
      </c>
      <c r="EG97" s="53" t="str">
        <f t="shared" si="151"/>
        <v/>
      </c>
      <c r="EH97" s="53" t="str">
        <f t="shared" si="90"/>
        <v/>
      </c>
      <c r="EI97" s="53" t="str">
        <f t="shared" si="152"/>
        <v/>
      </c>
      <c r="EJ97" s="33" t="str">
        <f t="shared" si="153"/>
        <v/>
      </c>
      <c r="EK97" s="27" t="s">
        <v>0</v>
      </c>
      <c r="EL97" s="14" t="str">
        <f t="shared" si="154"/>
        <v/>
      </c>
      <c r="EM97" s="27" t="s">
        <v>0</v>
      </c>
      <c r="EN97" s="14" t="str">
        <f t="shared" si="91"/>
        <v/>
      </c>
      <c r="EO97" s="27" t="s">
        <v>0</v>
      </c>
      <c r="EP97" s="115" t="str">
        <f t="shared" si="155"/>
        <v/>
      </c>
      <c r="EQ97" s="27" t="s">
        <v>0</v>
      </c>
    </row>
    <row r="98" spans="1:147" x14ac:dyDescent="0.25">
      <c r="A98" t="s">
        <v>0</v>
      </c>
      <c r="B98" s="32" t="str">
        <f>IF(csv!F88="","",TRIM(csv!T88))</f>
        <v/>
      </c>
      <c r="C98" s="21" t="s">
        <v>0</v>
      </c>
      <c r="D98" s="21" t="str">
        <f>IF(csv!F88="","",TRIM(csv!F88))</f>
        <v/>
      </c>
      <c r="E98" s="21" t="str">
        <f>IF(csv!E88="","",TRIM(csv!E88))</f>
        <v/>
      </c>
      <c r="F98" s="21" t="s">
        <v>0</v>
      </c>
      <c r="G98" s="53" t="str">
        <f>IF(csv!M88="","",TRIM(csv!M88))</f>
        <v/>
      </c>
      <c r="H98" s="53" t="str">
        <f>IF(csv!N88="","",TRIM(csv!N88))</f>
        <v/>
      </c>
      <c r="I98" s="21" t="s">
        <v>0</v>
      </c>
      <c r="J98" s="21" t="str">
        <f>IF(csv!P88="","",TRIM(csv!P88))</f>
        <v/>
      </c>
      <c r="K98" s="21" t="str">
        <f>IF(csv!Q88="","",TRIM(csv!Q88))</f>
        <v/>
      </c>
      <c r="L98" s="21" t="s">
        <v>0</v>
      </c>
      <c r="M98" s="46" t="str">
        <f>IF(csv!R88="","",TRIM(csv!R88))</f>
        <v/>
      </c>
      <c r="N98" s="27" t="s">
        <v>0</v>
      </c>
      <c r="O98" s="172" t="str">
        <f t="shared" si="92"/>
        <v/>
      </c>
      <c r="P98" s="27"/>
      <c r="Q98" s="32" t="str">
        <f t="shared" si="93"/>
        <v/>
      </c>
      <c r="R98" s="53" t="str">
        <f>IF(Q98="","",IF(COUNTIF(Q$12:Q97,Q98)=0,R97+1,R97))</f>
        <v/>
      </c>
      <c r="S98" s="53" t="str">
        <f t="shared" si="94"/>
        <v/>
      </c>
      <c r="T98" s="53" t="str">
        <f t="shared" si="95"/>
        <v/>
      </c>
      <c r="U98" s="46" t="str">
        <f t="shared" si="96"/>
        <v/>
      </c>
      <c r="V98" s="27" t="s">
        <v>0</v>
      </c>
      <c r="W98" s="157" t="str">
        <f t="shared" si="97"/>
        <v/>
      </c>
      <c r="X98" s="207" t="str">
        <f t="shared" si="98"/>
        <v/>
      </c>
      <c r="Y98" s="158" t="str">
        <f t="shared" si="79"/>
        <v/>
      </c>
      <c r="Z98" s="27" t="s">
        <v>0</v>
      </c>
      <c r="AA98" s="32" t="str">
        <f t="shared" si="99"/>
        <v/>
      </c>
      <c r="AB98" s="53" t="str">
        <f t="shared" si="100"/>
        <v/>
      </c>
      <c r="AC98" s="21" t="str">
        <f>IF(OR(AB98="",AB98&lt;&gt;"NEMA"),"",IF(IFERROR(MATCH(AA98,AA$12:AA97,0),0)&lt;&gt;0,"",AA98))</f>
        <v/>
      </c>
      <c r="AD98" s="46" t="str">
        <f>IF(AC98="","",MAX(AD$12:AD97)+1)</f>
        <v/>
      </c>
      <c r="AE98" s="27" t="s">
        <v>0</v>
      </c>
      <c r="AF98" s="84"/>
      <c r="AG98" s="27" t="s">
        <v>0</v>
      </c>
      <c r="AH98" s="14" t="str">
        <f t="shared" si="101"/>
        <v/>
      </c>
      <c r="AI98" s="27" t="s">
        <v>0</v>
      </c>
      <c r="AJ98" s="157" t="str">
        <f t="shared" si="102"/>
        <v/>
      </c>
      <c r="AK98" s="108" t="str">
        <f t="shared" si="103"/>
        <v/>
      </c>
      <c r="AL98" s="27"/>
      <c r="AM98" s="32" t="str">
        <f t="shared" si="104"/>
        <v/>
      </c>
      <c r="AN98" s="21" t="str">
        <f t="shared" si="105"/>
        <v/>
      </c>
      <c r="AO98" s="53" t="str">
        <f t="shared" si="106"/>
        <v/>
      </c>
      <c r="AP98" s="53" t="str">
        <f t="shared" si="107"/>
        <v/>
      </c>
      <c r="AQ98" s="21" t="str">
        <f t="shared" si="108"/>
        <v/>
      </c>
      <c r="AR98" s="46" t="str">
        <f t="shared" si="109"/>
        <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
      </c>
      <c r="BI98" s="21" t="str">
        <f t="shared" si="115"/>
        <v/>
      </c>
      <c r="BJ98" s="53" t="str">
        <f t="shared" si="116"/>
        <v/>
      </c>
      <c r="BK98" s="33" t="str">
        <f t="shared" si="117"/>
        <v/>
      </c>
      <c r="BL98" s="27" t="s">
        <v>0</v>
      </c>
      <c r="BM98" s="32" t="str">
        <f t="shared" si="118"/>
        <v/>
      </c>
      <c r="BN98" s="21" t="str">
        <f t="shared" si="119"/>
        <v/>
      </c>
      <c r="BO98" s="53" t="str">
        <f t="shared" si="120"/>
        <v/>
      </c>
      <c r="BP98" s="53" t="str">
        <f t="shared" si="81"/>
        <v/>
      </c>
      <c r="BQ98" s="21" t="str">
        <f t="shared" si="82"/>
        <v/>
      </c>
      <c r="BR98" s="21" t="str" cm="1">
        <f t="array" ref="BR98">IFERROR(""&amp;INDEX(regNatjecatelj_klub,DI98),"")</f>
        <v/>
      </c>
      <c r="BS98" s="66" t="str">
        <f t="shared" si="121"/>
        <v/>
      </c>
      <c r="BT98" s="46" t="str">
        <f t="shared" si="122"/>
        <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
      </c>
      <c r="CL98" s="210" t="str">
        <f>IF(BN98="","",IF(BT98&lt;&gt;BN98,INDEX(regKlub_id,MATCH(BT98,regKlub_naziv,0)),IF(AND(BO98&lt;&gt;"",BO98&lt;&gt;"NEMA"),BO98,IF(CF98&lt;&gt;"",CF98,IF(CB98&lt;&gt;"",CB98,IFERROR(INDEX(CL$12:CL97,MATCH(BN98,BN$12:BN97,0)),"GREŠKA"))))))</f>
        <v/>
      </c>
      <c r="CM98" s="108" t="str">
        <f>IF(BP98="","",IF(BP98&lt;&gt;"NEMA",BP98,IF(CE98&lt;&gt;"",CE98,IFERROR(INDEX(CM$12:CM97,MATCH(BN98,BN$12:BN97,0)),""))))</f>
        <v/>
      </c>
      <c r="CN98" s="27" t="s">
        <v>0</v>
      </c>
      <c r="CO98" s="38" t="str">
        <f t="shared" si="129"/>
        <v/>
      </c>
      <c r="CP98" s="53" t="str">
        <f t="shared" si="130"/>
        <v/>
      </c>
      <c r="CQ98" s="164" t="str">
        <f t="shared" si="131"/>
        <v/>
      </c>
      <c r="CR98" s="165" t="str">
        <f t="shared" si="78"/>
        <v/>
      </c>
      <c r="CS98" s="108" t="str">
        <f t="shared" si="83"/>
        <v/>
      </c>
      <c r="CT98" s="27" t="s">
        <v>0</v>
      </c>
      <c r="CU98" s="224" t="str">
        <f t="shared" si="132"/>
        <v xml:space="preserve">
</v>
      </c>
      <c r="CV98" s="27" t="s">
        <v>0</v>
      </c>
      <c r="CW98" s="184" t="str">
        <f t="shared" si="84"/>
        <v/>
      </c>
      <c r="CX98" t="s">
        <v>0</v>
      </c>
      <c r="CY98" s="86" t="str">
        <f t="shared" si="85"/>
        <v/>
      </c>
      <c r="CZ98" t="s">
        <v>0</v>
      </c>
      <c r="DA98" s="32" t="str">
        <f t="shared" si="86"/>
        <v/>
      </c>
      <c r="DB98" s="46" t="str">
        <f t="shared" si="87"/>
        <v/>
      </c>
      <c r="DC98" t="s">
        <v>0</v>
      </c>
      <c r="DD98" s="14" t="str">
        <f t="shared" si="133"/>
        <v/>
      </c>
      <c r="DE98" s="27" t="s">
        <v>0</v>
      </c>
      <c r="DF98" s="14" t="str">
        <f t="shared" si="134"/>
        <v/>
      </c>
      <c r="DG98" s="27" t="s">
        <v>0</v>
      </c>
      <c r="DH98" s="32" t="str">
        <f t="shared" si="135"/>
        <v/>
      </c>
      <c r="DI98" s="33" t="str">
        <f t="shared" si="136"/>
        <v/>
      </c>
      <c r="DJ98" s="27" t="s">
        <v>0</v>
      </c>
      <c r="DK98" s="32" t="str">
        <f t="shared" si="137"/>
        <v/>
      </c>
      <c r="DL98" s="33" t="str">
        <f t="shared" si="138"/>
        <v/>
      </c>
      <c r="DM98" s="27" t="s">
        <v>0</v>
      </c>
      <c r="DN98" s="32" t="str">
        <f t="shared" si="139"/>
        <v/>
      </c>
      <c r="DO98" s="33" t="str">
        <f t="shared" si="140"/>
        <v/>
      </c>
      <c r="DP98" s="27" t="s">
        <v>0</v>
      </c>
      <c r="DQ98" s="38" t="str">
        <f t="shared" si="141"/>
        <v/>
      </c>
      <c r="DR98" s="33" t="str" cm="1">
        <f t="array" ref="DR98">IF(DQ98&lt;&gt;"",INDEX(regNatjecatelj_id,DQ98,0),IF(BF98&lt;&gt;"",BF98,""))</f>
        <v/>
      </c>
      <c r="DS98" s="27" t="s">
        <v>0</v>
      </c>
      <c r="DT98" s="38" t="str">
        <f t="shared" si="142"/>
        <v/>
      </c>
      <c r="DU98" s="53" t="str">
        <f t="shared" si="88"/>
        <v/>
      </c>
      <c r="DV98" s="53" t="str">
        <f t="shared" si="143"/>
        <v/>
      </c>
      <c r="DW98" s="53" t="str">
        <f t="shared" si="144"/>
        <v/>
      </c>
      <c r="DX98" s="46" t="str">
        <f t="shared" si="145"/>
        <v/>
      </c>
      <c r="DY98" s="27" t="s">
        <v>0</v>
      </c>
      <c r="DZ98" s="38" t="str">
        <f>IF(AN98="","",MAX(DZ$12:DZ97)+1)</f>
        <v/>
      </c>
      <c r="EA98" s="53" t="str">
        <f t="shared" si="146"/>
        <v/>
      </c>
      <c r="EB98" s="53" t="str">
        <f t="shared" si="147"/>
        <v/>
      </c>
      <c r="EC98" s="53" t="str">
        <f t="shared" si="148"/>
        <v/>
      </c>
      <c r="ED98" s="53" t="str">
        <f t="shared" si="149"/>
        <v/>
      </c>
      <c r="EE98" s="53" t="str">
        <f t="shared" si="89"/>
        <v/>
      </c>
      <c r="EF98" s="53" t="str">
        <f t="shared" si="150"/>
        <v/>
      </c>
      <c r="EG98" s="53" t="str">
        <f t="shared" si="151"/>
        <v/>
      </c>
      <c r="EH98" s="53" t="str">
        <f t="shared" si="90"/>
        <v/>
      </c>
      <c r="EI98" s="53" t="str">
        <f t="shared" si="152"/>
        <v/>
      </c>
      <c r="EJ98" s="33" t="str">
        <f t="shared" si="153"/>
        <v/>
      </c>
      <c r="EK98" s="27" t="s">
        <v>0</v>
      </c>
      <c r="EL98" s="14" t="str">
        <f t="shared" si="154"/>
        <v/>
      </c>
      <c r="EM98" s="27" t="s">
        <v>0</v>
      </c>
      <c r="EN98" s="14" t="str">
        <f t="shared" si="91"/>
        <v/>
      </c>
      <c r="EO98" s="27" t="s">
        <v>0</v>
      </c>
      <c r="EP98" s="115" t="str">
        <f t="shared" si="155"/>
        <v/>
      </c>
      <c r="EQ98" s="27" t="s">
        <v>0</v>
      </c>
    </row>
    <row r="99" spans="1:147" x14ac:dyDescent="0.25">
      <c r="A99" t="s">
        <v>0</v>
      </c>
      <c r="B99" s="32" t="str">
        <f>IF(csv!F89="","",TRIM(csv!T89))</f>
        <v/>
      </c>
      <c r="C99" s="21" t="s">
        <v>0</v>
      </c>
      <c r="D99" s="21" t="str">
        <f>IF(csv!F89="","",TRIM(csv!F89))</f>
        <v/>
      </c>
      <c r="E99" s="21" t="str">
        <f>IF(csv!E89="","",TRIM(csv!E89))</f>
        <v/>
      </c>
      <c r="F99" s="21" t="s">
        <v>0</v>
      </c>
      <c r="G99" s="53" t="str">
        <f>IF(csv!M89="","",TRIM(csv!M89))</f>
        <v/>
      </c>
      <c r="H99" s="53" t="str">
        <f>IF(csv!N89="","",TRIM(csv!N89))</f>
        <v/>
      </c>
      <c r="I99" s="21" t="s">
        <v>0</v>
      </c>
      <c r="J99" s="21" t="str">
        <f>IF(csv!P89="","",TRIM(csv!P89))</f>
        <v/>
      </c>
      <c r="K99" s="21" t="str">
        <f>IF(csv!Q89="","",TRIM(csv!Q89))</f>
        <v/>
      </c>
      <c r="L99" s="21" t="s">
        <v>0</v>
      </c>
      <c r="M99" s="46" t="str">
        <f>IF(csv!R89="","",TRIM(csv!R89))</f>
        <v/>
      </c>
      <c r="N99" s="27" t="s">
        <v>0</v>
      </c>
      <c r="O99" s="172" t="str">
        <f t="shared" si="92"/>
        <v/>
      </c>
      <c r="P99" s="27"/>
      <c r="Q99" s="32" t="str">
        <f t="shared" si="93"/>
        <v/>
      </c>
      <c r="R99" s="53" t="str">
        <f>IF(Q99="","",IF(COUNTIF(Q$12:Q98,Q99)=0,R98+1,R98))</f>
        <v/>
      </c>
      <c r="S99" s="53" t="str">
        <f t="shared" si="94"/>
        <v/>
      </c>
      <c r="T99" s="53" t="str">
        <f t="shared" si="95"/>
        <v/>
      </c>
      <c r="U99" s="46" t="str">
        <f t="shared" si="96"/>
        <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
      </c>
      <c r="C100" s="21" t="s">
        <v>0</v>
      </c>
      <c r="D100" s="21" t="str">
        <f>IF(csv!F90="","",TRIM(csv!F90))</f>
        <v/>
      </c>
      <c r="E100" s="21" t="str">
        <f>IF(csv!E90="","",TRIM(csv!E90))</f>
        <v/>
      </c>
      <c r="F100" s="21" t="s">
        <v>0</v>
      </c>
      <c r="G100" s="53" t="str">
        <f>IF(csv!M90="","",TRIM(csv!M90))</f>
        <v/>
      </c>
      <c r="H100" s="53" t="str">
        <f>IF(csv!N90="","",TRIM(csv!N90))</f>
        <v/>
      </c>
      <c r="I100" s="21" t="s">
        <v>0</v>
      </c>
      <c r="J100" s="21" t="str">
        <f>IF(csv!P90="","",TRIM(csv!P90))</f>
        <v/>
      </c>
      <c r="K100" s="21" t="str">
        <f>IF(csv!Q90="","",TRIM(csv!Q90))</f>
        <v/>
      </c>
      <c r="L100" s="21" t="s">
        <v>0</v>
      </c>
      <c r="M100" s="46" t="str">
        <f>IF(csv!R90="","",TRIM(csv!R90))</f>
        <v/>
      </c>
      <c r="N100" s="27" t="s">
        <v>0</v>
      </c>
      <c r="O100" s="172" t="str">
        <f t="shared" si="92"/>
        <v/>
      </c>
      <c r="P100" s="27"/>
      <c r="Q100" s="32" t="str">
        <f t="shared" si="93"/>
        <v/>
      </c>
      <c r="R100" s="53" t="str">
        <f>IF(Q100="","",IF(COUNTIF(Q$12:Q99,Q100)=0,R99+1,R99))</f>
        <v/>
      </c>
      <c r="S100" s="53" t="str">
        <f t="shared" si="94"/>
        <v/>
      </c>
      <c r="T100" s="53" t="str">
        <f t="shared" si="95"/>
        <v/>
      </c>
      <c r="U100" s="46" t="str">
        <f t="shared" si="96"/>
        <v/>
      </c>
      <c r="V100" s="27" t="s">
        <v>0</v>
      </c>
      <c r="W100" s="157" t="str">
        <f t="shared" si="97"/>
        <v/>
      </c>
      <c r="X100" s="207" t="str">
        <f t="shared" si="98"/>
        <v/>
      </c>
      <c r="Y100" s="158"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
      </c>
      <c r="AK100" s="108"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
      </c>
      <c r="CL100" s="210" t="str">
        <f>IF(BN100="","",IF(BT100&lt;&gt;BN100,INDEX(regKlub_id,MATCH(BT100,regKlub_naziv,0)),IF(AND(BO100&lt;&gt;"",BO100&lt;&gt;"NEMA"),BO100,IF(CF100&lt;&gt;"",CF100,IF(CB100&lt;&gt;"",CB100,IFERROR(INDEX(CL$12:CL99,MATCH(BN100,BN$12:BN99,0)),"GREŠKA"))))))</f>
        <v/>
      </c>
      <c r="CM100" s="108" t="str">
        <f>IF(BP100="","",IF(BP100&lt;&gt;"NEMA",BP100,IF(CE100&lt;&gt;"",CE100,IFERROR(INDEX(CM$12:CM99,MATCH(BN100,BN$12:BN99,0)),""))))</f>
        <v/>
      </c>
      <c r="CN100" s="27" t="s">
        <v>0</v>
      </c>
      <c r="CO100" s="38" t="str">
        <f t="shared" si="129"/>
        <v/>
      </c>
      <c r="CP100" s="53" t="str">
        <f t="shared" si="130"/>
        <v/>
      </c>
      <c r="CQ100" s="164" t="str">
        <f t="shared" si="131"/>
        <v/>
      </c>
      <c r="CR100" s="165" t="str">
        <f t="shared" si="78"/>
        <v/>
      </c>
      <c r="CS100" s="108" t="str">
        <f t="shared" si="83"/>
        <v/>
      </c>
      <c r="CT100" s="27" t="s">
        <v>0</v>
      </c>
      <c r="CU100" s="224" t="str">
        <f t="shared" si="132"/>
        <v xml:space="preserve">
</v>
      </c>
      <c r="CV100" s="27" t="s">
        <v>0</v>
      </c>
      <c r="CW100" s="184" t="str">
        <f t="shared" si="84"/>
        <v/>
      </c>
      <c r="CX100" t="s">
        <v>0</v>
      </c>
      <c r="CY100" s="86" t="str">
        <f t="shared" si="85"/>
        <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15" t="str">
        <f t="shared" si="155"/>
        <v/>
      </c>
      <c r="EQ100" s="27" t="s">
        <v>0</v>
      </c>
    </row>
    <row r="101" spans="1:147" x14ac:dyDescent="0.25">
      <c r="A101" t="s">
        <v>0</v>
      </c>
      <c r="B101" s="32" t="str">
        <f>IF(csv!F91="","",TRIM(csv!T91))</f>
        <v/>
      </c>
      <c r="C101" s="21" t="s">
        <v>0</v>
      </c>
      <c r="D101" s="21" t="str">
        <f>IF(csv!F91="","",TRIM(csv!F91))</f>
        <v/>
      </c>
      <c r="E101" s="21" t="str">
        <f>IF(csv!E91="","",TRIM(csv!E91))</f>
        <v/>
      </c>
      <c r="F101" s="21" t="s">
        <v>0</v>
      </c>
      <c r="G101" s="53" t="str">
        <f>IF(csv!M91="","",TRIM(csv!M91))</f>
        <v/>
      </c>
      <c r="H101" s="53" t="str">
        <f>IF(csv!N91="","",TRIM(csv!N91))</f>
        <v/>
      </c>
      <c r="I101" s="21" t="s">
        <v>0</v>
      </c>
      <c r="J101" s="21" t="str">
        <f>IF(csv!P91="","",TRIM(csv!P91))</f>
        <v/>
      </c>
      <c r="K101" s="21" t="str">
        <f>IF(csv!Q91="","",TRIM(csv!Q91))</f>
        <v/>
      </c>
      <c r="L101" s="21" t="s">
        <v>0</v>
      </c>
      <c r="M101" s="46" t="str">
        <f>IF(csv!R91="","",TRIM(csv!R91))</f>
        <v/>
      </c>
      <c r="N101" s="27" t="s">
        <v>0</v>
      </c>
      <c r="O101" s="172" t="str">
        <f t="shared" si="92"/>
        <v/>
      </c>
      <c r="P101" s="27"/>
      <c r="Q101" s="32" t="str">
        <f t="shared" si="93"/>
        <v/>
      </c>
      <c r="R101" s="53" t="str">
        <f>IF(Q101="","",IF(COUNTIF(Q$12:Q100,Q101)=0,R100+1,R100))</f>
        <v/>
      </c>
      <c r="S101" s="53" t="str">
        <f t="shared" si="94"/>
        <v/>
      </c>
      <c r="T101" s="53" t="str">
        <f t="shared" si="95"/>
        <v/>
      </c>
      <c r="U101" s="46" t="str">
        <f t="shared" si="96"/>
        <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
      </c>
      <c r="C102" s="21" t="s">
        <v>0</v>
      </c>
      <c r="D102" s="21" t="str">
        <f>IF(csv!F92="","",TRIM(csv!F92))</f>
        <v/>
      </c>
      <c r="E102" s="21" t="str">
        <f>IF(csv!E92="","",TRIM(csv!E92))</f>
        <v/>
      </c>
      <c r="F102" s="21" t="s">
        <v>0</v>
      </c>
      <c r="G102" s="53" t="str">
        <f>IF(csv!M92="","",TRIM(csv!M92))</f>
        <v/>
      </c>
      <c r="H102" s="53" t="str">
        <f>IF(csv!N92="","",TRIM(csv!N92))</f>
        <v/>
      </c>
      <c r="I102" s="21" t="s">
        <v>0</v>
      </c>
      <c r="J102" s="21" t="str">
        <f>IF(csv!P92="","",TRIM(csv!P92))</f>
        <v/>
      </c>
      <c r="K102" s="21" t="str">
        <f>IF(csv!Q92="","",TRIM(csv!Q92))</f>
        <v/>
      </c>
      <c r="L102" s="21" t="s">
        <v>0</v>
      </c>
      <c r="M102" s="46" t="str">
        <f>IF(csv!R92="","",TRIM(csv!R92))</f>
        <v/>
      </c>
      <c r="N102" s="27" t="s">
        <v>0</v>
      </c>
      <c r="O102" s="172" t="str">
        <f t="shared" si="92"/>
        <v/>
      </c>
      <c r="P102" s="27"/>
      <c r="Q102" s="32" t="str">
        <f t="shared" si="93"/>
        <v/>
      </c>
      <c r="R102" s="53" t="str">
        <f>IF(Q102="","",IF(COUNTIF(Q$12:Q101,Q102)=0,R101+1,R101))</f>
        <v/>
      </c>
      <c r="S102" s="53" t="str">
        <f t="shared" si="94"/>
        <v/>
      </c>
      <c r="T102" s="53" t="str">
        <f t="shared" si="95"/>
        <v/>
      </c>
      <c r="U102" s="46" t="str">
        <f t="shared" si="96"/>
        <v/>
      </c>
      <c r="V102" s="27" t="s">
        <v>0</v>
      </c>
      <c r="W102" s="157" t="str">
        <f t="shared" si="97"/>
        <v/>
      </c>
      <c r="X102" s="207" t="str">
        <f t="shared" si="98"/>
        <v/>
      </c>
      <c r="Y102" s="158"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
      </c>
      <c r="AK102" s="108"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
      </c>
      <c r="CL102" s="210" t="str">
        <f>IF(BN102="","",IF(BT102&lt;&gt;BN102,INDEX(regKlub_id,MATCH(BT102,regKlub_naziv,0)),IF(AND(BO102&lt;&gt;"",BO102&lt;&gt;"NEMA"),BO102,IF(CF102&lt;&gt;"",CF102,IF(CB102&lt;&gt;"",CB102,IFERROR(INDEX(CL$12:CL101,MATCH(BN102,BN$12:BN101,0)),"GREŠKA"))))))</f>
        <v/>
      </c>
      <c r="CM102" s="108" t="str">
        <f>IF(BP102="","",IF(BP102&lt;&gt;"NEMA",BP102,IF(CE102&lt;&gt;"",CE102,IFERROR(INDEX(CM$12:CM101,MATCH(BN102,BN$12:BN101,0)),""))))</f>
        <v/>
      </c>
      <c r="CN102" s="27" t="s">
        <v>0</v>
      </c>
      <c r="CO102" s="38" t="str">
        <f t="shared" si="129"/>
        <v/>
      </c>
      <c r="CP102" s="53" t="str">
        <f t="shared" si="130"/>
        <v/>
      </c>
      <c r="CQ102" s="164" t="str">
        <f t="shared" si="131"/>
        <v/>
      </c>
      <c r="CR102" s="165" t="str">
        <f t="shared" si="78"/>
        <v/>
      </c>
      <c r="CS102" s="108" t="str">
        <f t="shared" si="83"/>
        <v/>
      </c>
      <c r="CT102" s="27" t="s">
        <v>0</v>
      </c>
      <c r="CU102" s="224" t="str">
        <f t="shared" si="132"/>
        <v xml:space="preserve">
</v>
      </c>
      <c r="CV102" s="27" t="s">
        <v>0</v>
      </c>
      <c r="CW102" s="184" t="str">
        <f t="shared" si="84"/>
        <v/>
      </c>
      <c r="CX102" t="s">
        <v>0</v>
      </c>
      <c r="CY102" s="86" t="str">
        <f t="shared" si="85"/>
        <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15" t="str">
        <f t="shared" si="155"/>
        <v/>
      </c>
      <c r="EQ102" s="27" t="s">
        <v>0</v>
      </c>
    </row>
    <row r="103" spans="1:147" x14ac:dyDescent="0.25">
      <c r="A103" t="s">
        <v>0</v>
      </c>
      <c r="B103" s="32" t="str">
        <f>IF(csv!F93="","",TRIM(csv!T93))</f>
        <v/>
      </c>
      <c r="C103" s="21" t="s">
        <v>0</v>
      </c>
      <c r="D103" s="21" t="str">
        <f>IF(csv!F93="","",TRIM(csv!F93))</f>
        <v/>
      </c>
      <c r="E103" s="21" t="str">
        <f>IF(csv!E93="","",TRIM(csv!E93))</f>
        <v/>
      </c>
      <c r="F103" s="21" t="s">
        <v>0</v>
      </c>
      <c r="G103" s="53" t="str">
        <f>IF(csv!M93="","",TRIM(csv!M93))</f>
        <v/>
      </c>
      <c r="H103" s="53" t="str">
        <f>IF(csv!N93="","",TRIM(csv!N93))</f>
        <v/>
      </c>
      <c r="I103" s="21" t="s">
        <v>0</v>
      </c>
      <c r="J103" s="21" t="str">
        <f>IF(csv!P93="","",TRIM(csv!P93))</f>
        <v/>
      </c>
      <c r="K103" s="21" t="str">
        <f>IF(csv!Q93="","",TRIM(csv!Q93))</f>
        <v/>
      </c>
      <c r="L103" s="21" t="s">
        <v>0</v>
      </c>
      <c r="M103" s="46" t="str">
        <f>IF(csv!R93="","",TRIM(csv!R93))</f>
        <v/>
      </c>
      <c r="N103" s="27" t="s">
        <v>0</v>
      </c>
      <c r="O103" s="172" t="str">
        <f t="shared" si="92"/>
        <v/>
      </c>
      <c r="P103" s="27"/>
      <c r="Q103" s="32" t="str">
        <f t="shared" si="93"/>
        <v/>
      </c>
      <c r="R103" s="53" t="str">
        <f>IF(Q103="","",IF(COUNTIF(Q$12:Q102,Q103)=0,R102+1,R102))</f>
        <v/>
      </c>
      <c r="S103" s="53" t="str">
        <f t="shared" si="94"/>
        <v/>
      </c>
      <c r="T103" s="53" t="str">
        <f t="shared" si="95"/>
        <v/>
      </c>
      <c r="U103" s="46" t="str">
        <f t="shared" si="96"/>
        <v/>
      </c>
      <c r="V103" s="27" t="s">
        <v>0</v>
      </c>
      <c r="W103" s="157" t="str">
        <f t="shared" si="97"/>
        <v/>
      </c>
      <c r="X103" s="207" t="str">
        <f t="shared" si="98"/>
        <v/>
      </c>
      <c r="Y103" s="158" t="str">
        <f t="shared" si="79"/>
        <v/>
      </c>
      <c r="Z103" s="27" t="s">
        <v>0</v>
      </c>
      <c r="AA103" s="32" t="str">
        <f t="shared" si="99"/>
        <v/>
      </c>
      <c r="AB103" s="53" t="str">
        <f t="shared" si="100"/>
        <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
      </c>
      <c r="AK103" s="108" t="str">
        <f t="shared" si="103"/>
        <v/>
      </c>
      <c r="AL103" s="27"/>
      <c r="AM103" s="32" t="str">
        <f t="shared" si="104"/>
        <v/>
      </c>
      <c r="AN103" s="21" t="str">
        <f t="shared" si="105"/>
        <v/>
      </c>
      <c r="AO103" s="53" t="str">
        <f t="shared" si="106"/>
        <v/>
      </c>
      <c r="AP103" s="53" t="str">
        <f t="shared" si="107"/>
        <v/>
      </c>
      <c r="AQ103" s="21" t="str">
        <f t="shared" si="108"/>
        <v/>
      </c>
      <c r="AR103" s="46" t="str">
        <f t="shared" si="109"/>
        <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
      </c>
      <c r="BI103" s="21" t="str">
        <f t="shared" si="115"/>
        <v/>
      </c>
      <c r="BJ103" s="53" t="str">
        <f t="shared" si="116"/>
        <v/>
      </c>
      <c r="BK103" s="33" t="str">
        <f t="shared" si="117"/>
        <v/>
      </c>
      <c r="BL103" s="27" t="s">
        <v>0</v>
      </c>
      <c r="BM103" s="32" t="str">
        <f t="shared" si="118"/>
        <v/>
      </c>
      <c r="BN103" s="21" t="str">
        <f t="shared" si="119"/>
        <v/>
      </c>
      <c r="BO103" s="53" t="str">
        <f t="shared" si="120"/>
        <v/>
      </c>
      <c r="BP103" s="53" t="str">
        <f t="shared" si="81"/>
        <v/>
      </c>
      <c r="BQ103" s="21" t="str">
        <f t="shared" si="82"/>
        <v/>
      </c>
      <c r="BR103" s="21" t="str" cm="1">
        <f t="array" ref="BR103">IFERROR(""&amp;INDEX(regNatjecatelj_klub,DI103),"")</f>
        <v/>
      </c>
      <c r="BS103" s="66" t="str">
        <f t="shared" si="121"/>
        <v/>
      </c>
      <c r="BT103" s="46" t="str">
        <f t="shared" si="122"/>
        <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
      </c>
      <c r="CL103" s="210" t="str">
        <f>IF(BN103="","",IF(BT103&lt;&gt;BN103,INDEX(regKlub_id,MATCH(BT103,regKlub_naziv,0)),IF(AND(BO103&lt;&gt;"",BO103&lt;&gt;"NEMA"),BO103,IF(CF103&lt;&gt;"",CF103,IF(CB103&lt;&gt;"",CB103,IFERROR(INDEX(CL$12:CL102,MATCH(BN103,BN$12:BN102,0)),"GREŠKA"))))))</f>
        <v/>
      </c>
      <c r="CM103" s="108" t="str">
        <f>IF(BP103="","",IF(BP103&lt;&gt;"NEMA",BP103,IF(CE103&lt;&gt;"",CE103,IFERROR(INDEX(CM$12:CM102,MATCH(BN103,BN$12:BN102,0)),""))))</f>
        <v/>
      </c>
      <c r="CN103" s="27" t="s">
        <v>0</v>
      </c>
      <c r="CO103" s="38" t="str">
        <f t="shared" si="129"/>
        <v/>
      </c>
      <c r="CP103" s="53" t="str">
        <f t="shared" si="130"/>
        <v/>
      </c>
      <c r="CQ103" s="164" t="str">
        <f t="shared" si="131"/>
        <v/>
      </c>
      <c r="CR103" s="165" t="str">
        <f t="shared" si="78"/>
        <v/>
      </c>
      <c r="CS103" s="108" t="str">
        <f t="shared" si="83"/>
        <v/>
      </c>
      <c r="CT103" s="27" t="s">
        <v>0</v>
      </c>
      <c r="CU103" s="224" t="str">
        <f t="shared" si="132"/>
        <v xml:space="preserve">
</v>
      </c>
      <c r="CV103" s="27" t="s">
        <v>0</v>
      </c>
      <c r="CW103" s="184" t="str">
        <f t="shared" si="84"/>
        <v/>
      </c>
      <c r="CX103" t="s">
        <v>0</v>
      </c>
      <c r="CY103" s="86" t="str">
        <f t="shared" si="85"/>
        <v/>
      </c>
      <c r="CZ103" t="s">
        <v>0</v>
      </c>
      <c r="DA103" s="32" t="str">
        <f t="shared" si="86"/>
        <v/>
      </c>
      <c r="DB103" s="46" t="str">
        <f t="shared" si="87"/>
        <v/>
      </c>
      <c r="DC103" t="s">
        <v>0</v>
      </c>
      <c r="DD103" s="14" t="str">
        <f t="shared" si="133"/>
        <v/>
      </c>
      <c r="DE103" s="27" t="s">
        <v>0</v>
      </c>
      <c r="DF103" s="14" t="str">
        <f t="shared" si="134"/>
        <v/>
      </c>
      <c r="DG103" s="27" t="s">
        <v>0</v>
      </c>
      <c r="DH103" s="32" t="str">
        <f t="shared" si="135"/>
        <v/>
      </c>
      <c r="DI103" s="33" t="str">
        <f t="shared" si="136"/>
        <v/>
      </c>
      <c r="DJ103" s="27" t="s">
        <v>0</v>
      </c>
      <c r="DK103" s="32" t="str">
        <f t="shared" si="137"/>
        <v/>
      </c>
      <c r="DL103" s="33" t="str">
        <f t="shared" si="138"/>
        <v/>
      </c>
      <c r="DM103" s="27" t="s">
        <v>0</v>
      </c>
      <c r="DN103" s="32" t="str">
        <f t="shared" si="139"/>
        <v/>
      </c>
      <c r="DO103" s="33" t="str">
        <f t="shared" si="140"/>
        <v/>
      </c>
      <c r="DP103" s="27" t="s">
        <v>0</v>
      </c>
      <c r="DQ103" s="38" t="str">
        <f t="shared" si="141"/>
        <v/>
      </c>
      <c r="DR103" s="33" t="str" cm="1">
        <f t="array" ref="DR103">IF(DQ103&lt;&gt;"",INDEX(regNatjecatelj_id,DQ103,0),IF(BF103&lt;&gt;"",BF103,""))</f>
        <v/>
      </c>
      <c r="DS103" s="27" t="s">
        <v>0</v>
      </c>
      <c r="DT103" s="38" t="str">
        <f t="shared" si="142"/>
        <v/>
      </c>
      <c r="DU103" s="53" t="str">
        <f t="shared" si="88"/>
        <v/>
      </c>
      <c r="DV103" s="53" t="str">
        <f t="shared" si="143"/>
        <v/>
      </c>
      <c r="DW103" s="53" t="str">
        <f t="shared" si="144"/>
        <v/>
      </c>
      <c r="DX103" s="46" t="str">
        <f t="shared" si="145"/>
        <v/>
      </c>
      <c r="DY103" s="27" t="s">
        <v>0</v>
      </c>
      <c r="DZ103" s="38" t="str">
        <f>IF(AN103="","",MAX(DZ$12:DZ102)+1)</f>
        <v/>
      </c>
      <c r="EA103" s="53" t="str">
        <f t="shared" si="146"/>
        <v/>
      </c>
      <c r="EB103" s="53" t="str">
        <f t="shared" si="147"/>
        <v/>
      </c>
      <c r="EC103" s="53" t="str">
        <f t="shared" si="148"/>
        <v/>
      </c>
      <c r="ED103" s="53" t="str">
        <f t="shared" si="149"/>
        <v/>
      </c>
      <c r="EE103" s="53" t="str">
        <f t="shared" si="89"/>
        <v/>
      </c>
      <c r="EF103" s="53" t="str">
        <f t="shared" si="150"/>
        <v/>
      </c>
      <c r="EG103" s="53" t="str">
        <f t="shared" si="151"/>
        <v/>
      </c>
      <c r="EH103" s="53" t="str">
        <f t="shared" si="90"/>
        <v/>
      </c>
      <c r="EI103" s="53" t="str">
        <f t="shared" si="152"/>
        <v/>
      </c>
      <c r="EJ103" s="33" t="str">
        <f t="shared" si="153"/>
        <v/>
      </c>
      <c r="EK103" s="27" t="s">
        <v>0</v>
      </c>
      <c r="EL103" s="14" t="str">
        <f t="shared" si="154"/>
        <v/>
      </c>
      <c r="EM103" s="27" t="s">
        <v>0</v>
      </c>
      <c r="EN103" s="14" t="str">
        <f t="shared" si="91"/>
        <v/>
      </c>
      <c r="EO103" s="27" t="s">
        <v>0</v>
      </c>
      <c r="EP103" s="115" t="str">
        <f t="shared" si="155"/>
        <v/>
      </c>
      <c r="EQ103" s="27" t="s">
        <v>0</v>
      </c>
    </row>
    <row r="104" spans="1:147" x14ac:dyDescent="0.25">
      <c r="A104" t="s">
        <v>0</v>
      </c>
      <c r="B104" s="32" t="str">
        <f>IF(csv!F94="","",TRIM(csv!T94))</f>
        <v/>
      </c>
      <c r="C104" s="21" t="s">
        <v>0</v>
      </c>
      <c r="D104" s="21" t="str">
        <f>IF(csv!F94="","",TRIM(csv!F94))</f>
        <v/>
      </c>
      <c r="E104" s="21" t="str">
        <f>IF(csv!E94="","",TRIM(csv!E94))</f>
        <v/>
      </c>
      <c r="F104" s="21" t="s">
        <v>0</v>
      </c>
      <c r="G104" s="53" t="str">
        <f>IF(csv!M94="","",TRIM(csv!M94))</f>
        <v/>
      </c>
      <c r="H104" s="53" t="str">
        <f>IF(csv!N94="","",TRIM(csv!N94))</f>
        <v/>
      </c>
      <c r="I104" s="21" t="s">
        <v>0</v>
      </c>
      <c r="J104" s="21" t="str">
        <f>IF(csv!P94="","",TRIM(csv!P94))</f>
        <v/>
      </c>
      <c r="K104" s="21" t="str">
        <f>IF(csv!Q94="","",TRIM(csv!Q94))</f>
        <v/>
      </c>
      <c r="L104" s="21" t="s">
        <v>0</v>
      </c>
      <c r="M104" s="46" t="str">
        <f>IF(csv!R94="","",TRIM(csv!R94))</f>
        <v/>
      </c>
      <c r="N104" s="27" t="s">
        <v>0</v>
      </c>
      <c r="O104" s="172" t="str">
        <f t="shared" si="92"/>
        <v/>
      </c>
      <c r="P104" s="27"/>
      <c r="Q104" s="32" t="str">
        <f t="shared" si="93"/>
        <v/>
      </c>
      <c r="R104" s="53" t="str">
        <f>IF(Q104="","",IF(COUNTIF(Q$12:Q103,Q104)=0,R103+1,R103))</f>
        <v/>
      </c>
      <c r="S104" s="53" t="str">
        <f t="shared" si="94"/>
        <v/>
      </c>
      <c r="T104" s="53" t="str">
        <f t="shared" si="95"/>
        <v/>
      </c>
      <c r="U104" s="46" t="str">
        <f t="shared" si="96"/>
        <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
      </c>
      <c r="C105" s="21" t="s">
        <v>0</v>
      </c>
      <c r="D105" s="21" t="str">
        <f>IF(csv!F95="","",TRIM(csv!F95))</f>
        <v/>
      </c>
      <c r="E105" s="21" t="str">
        <f>IF(csv!E95="","",TRIM(csv!E95))</f>
        <v/>
      </c>
      <c r="F105" s="21" t="s">
        <v>0</v>
      </c>
      <c r="G105" s="53" t="str">
        <f>IF(csv!M95="","",TRIM(csv!M95))</f>
        <v/>
      </c>
      <c r="H105" s="53" t="str">
        <f>IF(csv!N95="","",TRIM(csv!N95))</f>
        <v/>
      </c>
      <c r="I105" s="21" t="s">
        <v>0</v>
      </c>
      <c r="J105" s="21" t="str">
        <f>IF(csv!P95="","",TRIM(csv!P95))</f>
        <v/>
      </c>
      <c r="K105" s="21" t="str">
        <f>IF(csv!Q95="","",TRIM(csv!Q95))</f>
        <v/>
      </c>
      <c r="L105" s="21" t="s">
        <v>0</v>
      </c>
      <c r="M105" s="46" t="str">
        <f>IF(csv!R95="","",TRIM(csv!R95))</f>
        <v/>
      </c>
      <c r="N105" s="27" t="s">
        <v>0</v>
      </c>
      <c r="O105" s="172" t="str">
        <f t="shared" si="92"/>
        <v/>
      </c>
      <c r="P105" s="27"/>
      <c r="Q105" s="32" t="str">
        <f t="shared" si="93"/>
        <v/>
      </c>
      <c r="R105" s="53" t="str">
        <f>IF(Q105="","",IF(COUNTIF(Q$12:Q104,Q105)=0,R104+1,R104))</f>
        <v/>
      </c>
      <c r="S105" s="53" t="str">
        <f t="shared" si="94"/>
        <v/>
      </c>
      <c r="T105" s="53" t="str">
        <f t="shared" si="95"/>
        <v/>
      </c>
      <c r="U105" s="46" t="str">
        <f t="shared" si="96"/>
        <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x14ac:dyDescent="0.25">
      <c r="A106" t="s">
        <v>0</v>
      </c>
      <c r="B106" s="32" t="str">
        <f>IF(csv!F96="","",TRIM(csv!T96))</f>
        <v/>
      </c>
      <c r="C106" s="21" t="s">
        <v>0</v>
      </c>
      <c r="D106" s="21" t="str">
        <f>IF(csv!F96="","",TRIM(csv!F96))</f>
        <v/>
      </c>
      <c r="E106" s="21" t="str">
        <f>IF(csv!E96="","",TRIM(csv!E96))</f>
        <v/>
      </c>
      <c r="F106" s="21" t="s">
        <v>0</v>
      </c>
      <c r="G106" s="53" t="str">
        <f>IF(csv!M96="","",TRIM(csv!M96))</f>
        <v/>
      </c>
      <c r="H106" s="53" t="str">
        <f>IF(csv!N96="","",TRIM(csv!N96))</f>
        <v/>
      </c>
      <c r="I106" s="21" t="s">
        <v>0</v>
      </c>
      <c r="J106" s="21" t="str">
        <f>IF(csv!P96="","",TRIM(csv!P96))</f>
        <v/>
      </c>
      <c r="K106" s="21" t="str">
        <f>IF(csv!Q96="","",TRIM(csv!Q96))</f>
        <v/>
      </c>
      <c r="L106" s="21" t="s">
        <v>0</v>
      </c>
      <c r="M106" s="46" t="str">
        <f>IF(csv!R96="","",TRIM(csv!R96))</f>
        <v/>
      </c>
      <c r="N106" s="27" t="s">
        <v>0</v>
      </c>
      <c r="O106" s="172" t="str">
        <f t="shared" si="92"/>
        <v/>
      </c>
      <c r="P106" s="27"/>
      <c r="Q106" s="32" t="str">
        <f t="shared" si="93"/>
        <v/>
      </c>
      <c r="R106" s="53" t="str">
        <f>IF(Q106="","",IF(COUNTIF(Q$12:Q105,Q106)=0,R105+1,R105))</f>
        <v/>
      </c>
      <c r="S106" s="53" t="str">
        <f t="shared" si="94"/>
        <v/>
      </c>
      <c r="T106" s="53" t="str">
        <f t="shared" si="95"/>
        <v/>
      </c>
      <c r="U106" s="46" t="str">
        <f t="shared" si="96"/>
        <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
      </c>
      <c r="C107" s="21" t="s">
        <v>0</v>
      </c>
      <c r="D107" s="21" t="str">
        <f>IF(csv!F97="","",TRIM(csv!F97))</f>
        <v/>
      </c>
      <c r="E107" s="21" t="str">
        <f>IF(csv!E97="","",TRIM(csv!E97))</f>
        <v/>
      </c>
      <c r="F107" s="21" t="s">
        <v>0</v>
      </c>
      <c r="G107" s="53" t="str">
        <f>IF(csv!M97="","",TRIM(csv!M97))</f>
        <v/>
      </c>
      <c r="H107" s="53" t="str">
        <f>IF(csv!N97="","",TRIM(csv!N97))</f>
        <v/>
      </c>
      <c r="I107" s="21" t="s">
        <v>0</v>
      </c>
      <c r="J107" s="21" t="str">
        <f>IF(csv!P97="","",TRIM(csv!P97))</f>
        <v/>
      </c>
      <c r="K107" s="21" t="str">
        <f>IF(csv!Q97="","",TRIM(csv!Q97))</f>
        <v/>
      </c>
      <c r="L107" s="21" t="s">
        <v>0</v>
      </c>
      <c r="M107" s="46" t="str">
        <f>IF(csv!R97="","",TRIM(csv!R97))</f>
        <v/>
      </c>
      <c r="N107" s="27" t="s">
        <v>0</v>
      </c>
      <c r="O107" s="172" t="str">
        <f t="shared" si="92"/>
        <v/>
      </c>
      <c r="P107" s="27"/>
      <c r="Q107" s="32" t="str">
        <f t="shared" si="93"/>
        <v/>
      </c>
      <c r="R107" s="53" t="str">
        <f>IF(Q107="","",IF(COUNTIF(Q$12:Q106,Q107)=0,R106+1,R106))</f>
        <v/>
      </c>
      <c r="S107" s="53" t="str">
        <f t="shared" si="94"/>
        <v/>
      </c>
      <c r="T107" s="53" t="str">
        <f t="shared" si="95"/>
        <v/>
      </c>
      <c r="U107" s="46" t="str">
        <f t="shared" si="96"/>
        <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
      </c>
      <c r="CP107" s="53" t="str">
        <f t="shared" si="130"/>
        <v/>
      </c>
      <c r="CQ107" s="164" t="str">
        <f t="shared" si="131"/>
        <v/>
      </c>
      <c r="CR107" s="165" t="str">
        <f t="shared" si="78"/>
        <v/>
      </c>
      <c r="CS107" s="108" t="str">
        <f t="shared" si="83"/>
        <v/>
      </c>
      <c r="CT107" s="27" t="s">
        <v>0</v>
      </c>
      <c r="CU107" s="224" t="str">
        <f t="shared" si="132"/>
        <v xml:space="preserve">
</v>
      </c>
      <c r="CV107" s="27" t="s">
        <v>0</v>
      </c>
      <c r="CW107" s="184" t="str">
        <f t="shared" si="84"/>
        <v/>
      </c>
      <c r="CX107" t="s">
        <v>0</v>
      </c>
      <c r="CY107" s="86" t="str">
        <f t="shared" si="85"/>
        <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
      </c>
      <c r="C108" s="21" t="s">
        <v>0</v>
      </c>
      <c r="D108" s="21" t="str">
        <f>IF(csv!F98="","",TRIM(csv!F98))</f>
        <v/>
      </c>
      <c r="E108" s="21" t="str">
        <f>IF(csv!E98="","",TRIM(csv!E98))</f>
        <v/>
      </c>
      <c r="F108" s="21" t="s">
        <v>0</v>
      </c>
      <c r="G108" s="53" t="str">
        <f>IF(csv!M98="","",TRIM(csv!M98))</f>
        <v/>
      </c>
      <c r="H108" s="53" t="str">
        <f>IF(csv!N98="","",TRIM(csv!N98))</f>
        <v/>
      </c>
      <c r="I108" s="21" t="s">
        <v>0</v>
      </c>
      <c r="J108" s="21" t="str">
        <f>IF(csv!P98="","",TRIM(csv!P98))</f>
        <v/>
      </c>
      <c r="K108" s="21" t="str">
        <f>IF(csv!Q98="","",TRIM(csv!Q98))</f>
        <v/>
      </c>
      <c r="L108" s="21" t="s">
        <v>0</v>
      </c>
      <c r="M108" s="46" t="str">
        <f>IF(csv!R98="","",TRIM(csv!R98))</f>
        <v/>
      </c>
      <c r="N108" s="27" t="s">
        <v>0</v>
      </c>
      <c r="O108" s="172" t="str">
        <f t="shared" si="92"/>
        <v/>
      </c>
      <c r="P108" s="27"/>
      <c r="Q108" s="32" t="str">
        <f t="shared" si="93"/>
        <v/>
      </c>
      <c r="R108" s="53" t="str">
        <f>IF(Q108="","",IF(COUNTIF(Q$12:Q107,Q108)=0,R107+1,R107))</f>
        <v/>
      </c>
      <c r="S108" s="53" t="str">
        <f t="shared" si="94"/>
        <v/>
      </c>
      <c r="T108" s="53" t="str">
        <f t="shared" si="95"/>
        <v/>
      </c>
      <c r="U108" s="46" t="str">
        <f t="shared" si="96"/>
        <v/>
      </c>
      <c r="V108" s="27" t="s">
        <v>0</v>
      </c>
      <c r="W108" s="157" t="str">
        <f t="shared" si="97"/>
        <v/>
      </c>
      <c r="X108" s="207" t="str">
        <f t="shared" si="98"/>
        <v/>
      </c>
      <c r="Y108" s="158"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
      </c>
      <c r="AK108" s="108"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
      </c>
      <c r="CL108" s="210" t="str">
        <f>IF(BN108="","",IF(BT108&lt;&gt;BN108,INDEX(regKlub_id,MATCH(BT108,regKlub_naziv,0)),IF(AND(BO108&lt;&gt;"",BO108&lt;&gt;"NEMA"),BO108,IF(CF108&lt;&gt;"",CF108,IF(CB108&lt;&gt;"",CB108,IFERROR(INDEX(CL$12:CL107,MATCH(BN108,BN$12:BN107,0)),"GREŠKA"))))))</f>
        <v/>
      </c>
      <c r="CM108" s="108" t="str">
        <f>IF(BP108="","",IF(BP108&lt;&gt;"NEMA",BP108,IF(CE108&lt;&gt;"",CE108,IFERROR(INDEX(CM$12:CM107,MATCH(BN108,BN$12:BN107,0)),""))))</f>
        <v/>
      </c>
      <c r="CN108" s="27" t="s">
        <v>0</v>
      </c>
      <c r="CO108" s="38" t="str">
        <f t="shared" si="129"/>
        <v/>
      </c>
      <c r="CP108" s="53" t="str">
        <f t="shared" si="130"/>
        <v/>
      </c>
      <c r="CQ108" s="164" t="str">
        <f t="shared" si="131"/>
        <v/>
      </c>
      <c r="CR108" s="165" t="str">
        <f t="shared" si="78"/>
        <v/>
      </c>
      <c r="CS108" s="108" t="str">
        <f t="shared" si="83"/>
        <v/>
      </c>
      <c r="CT108" s="27" t="s">
        <v>0</v>
      </c>
      <c r="CU108" s="224" t="str">
        <f t="shared" si="132"/>
        <v xml:space="preserve">
</v>
      </c>
      <c r="CV108" s="27" t="s">
        <v>0</v>
      </c>
      <c r="CW108" s="184" t="str">
        <f t="shared" si="84"/>
        <v/>
      </c>
      <c r="CX108" t="s">
        <v>0</v>
      </c>
      <c r="CY108" s="86" t="str">
        <f t="shared" si="85"/>
        <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15" t="str">
        <f t="shared" si="155"/>
        <v/>
      </c>
      <c r="EQ108" s="27" t="s">
        <v>0</v>
      </c>
    </row>
    <row r="109" spans="1:147" x14ac:dyDescent="0.25">
      <c r="A109" t="s">
        <v>0</v>
      </c>
      <c r="B109" s="32" t="str">
        <f>IF(csv!F99="","",TRIM(csv!T99))</f>
        <v/>
      </c>
      <c r="C109" s="21" t="s">
        <v>0</v>
      </c>
      <c r="D109" s="21" t="str">
        <f>IF(csv!F99="","",TRIM(csv!F99))</f>
        <v/>
      </c>
      <c r="E109" s="21" t="str">
        <f>IF(csv!E99="","",TRIM(csv!E99))</f>
        <v/>
      </c>
      <c r="F109" s="21" t="s">
        <v>0</v>
      </c>
      <c r="G109" s="53" t="str">
        <f>IF(csv!M99="","",TRIM(csv!M99))</f>
        <v/>
      </c>
      <c r="H109" s="53" t="str">
        <f>IF(csv!N99="","",TRIM(csv!N99))</f>
        <v/>
      </c>
      <c r="I109" s="21" t="s">
        <v>0</v>
      </c>
      <c r="J109" s="21" t="str">
        <f>IF(csv!P99="","",TRIM(csv!P99))</f>
        <v/>
      </c>
      <c r="K109" s="21" t="str">
        <f>IF(csv!Q99="","",TRIM(csv!Q99))</f>
        <v/>
      </c>
      <c r="L109" s="21" t="s">
        <v>0</v>
      </c>
      <c r="M109" s="46" t="str">
        <f>IF(csv!R99="","",TRIM(csv!R99))</f>
        <v/>
      </c>
      <c r="N109" s="27" t="s">
        <v>0</v>
      </c>
      <c r="O109" s="172" t="str">
        <f t="shared" si="92"/>
        <v/>
      </c>
      <c r="P109" s="27"/>
      <c r="Q109" s="32" t="str">
        <f t="shared" si="93"/>
        <v/>
      </c>
      <c r="R109" s="53" t="str">
        <f>IF(Q109="","",IF(COUNTIF(Q$12:Q108,Q109)=0,R108+1,R108))</f>
        <v/>
      </c>
      <c r="S109" s="53" t="str">
        <f t="shared" si="94"/>
        <v/>
      </c>
      <c r="T109" s="53" t="str">
        <f t="shared" si="95"/>
        <v/>
      </c>
      <c r="U109" s="46" t="str">
        <f t="shared" si="96"/>
        <v/>
      </c>
      <c r="V109" s="27" t="s">
        <v>0</v>
      </c>
      <c r="W109" s="157" t="str">
        <f t="shared" si="97"/>
        <v/>
      </c>
      <c r="X109" s="207" t="str">
        <f t="shared" si="98"/>
        <v/>
      </c>
      <c r="Y109" s="158"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
      </c>
      <c r="AK109" s="108"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
      </c>
      <c r="CL109" s="210" t="str">
        <f>IF(BN109="","",IF(BT109&lt;&gt;BN109,INDEX(regKlub_id,MATCH(BT109,regKlub_naziv,0)),IF(AND(BO109&lt;&gt;"",BO109&lt;&gt;"NEMA"),BO109,IF(CF109&lt;&gt;"",CF109,IF(CB109&lt;&gt;"",CB109,IFERROR(INDEX(CL$12:CL108,MATCH(BN109,BN$12:BN108,0)),"GREŠKA"))))))</f>
        <v/>
      </c>
      <c r="CM109" s="108" t="str">
        <f>IF(BP109="","",IF(BP109&lt;&gt;"NEMA",BP109,IF(CE109&lt;&gt;"",CE109,IFERROR(INDEX(CM$12:CM108,MATCH(BN109,BN$12:BN108,0)),""))))</f>
        <v/>
      </c>
      <c r="CN109" s="27" t="s">
        <v>0</v>
      </c>
      <c r="CO109" s="38" t="str">
        <f t="shared" si="129"/>
        <v/>
      </c>
      <c r="CP109" s="53" t="str">
        <f t="shared" si="130"/>
        <v/>
      </c>
      <c r="CQ109" s="164" t="str">
        <f t="shared" si="131"/>
        <v/>
      </c>
      <c r="CR109" s="165" t="str">
        <f t="shared" si="78"/>
        <v/>
      </c>
      <c r="CS109" s="108" t="str">
        <f t="shared" si="83"/>
        <v/>
      </c>
      <c r="CT109" s="27" t="s">
        <v>0</v>
      </c>
      <c r="CU109" s="224" t="str">
        <f t="shared" si="132"/>
        <v xml:space="preserve">
</v>
      </c>
      <c r="CV109" s="27" t="s">
        <v>0</v>
      </c>
      <c r="CW109" s="184" t="str">
        <f t="shared" si="84"/>
        <v/>
      </c>
      <c r="CX109" t="s">
        <v>0</v>
      </c>
      <c r="CY109" s="86" t="str">
        <f t="shared" si="85"/>
        <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15" t="str">
        <f t="shared" si="155"/>
        <v/>
      </c>
      <c r="EQ109" s="27" t="s">
        <v>0</v>
      </c>
    </row>
    <row r="110" spans="1:147" x14ac:dyDescent="0.25">
      <c r="A110" t="s">
        <v>0</v>
      </c>
      <c r="B110" s="32" t="str">
        <f>IF(csv!F100="","",TRIM(csv!T100))</f>
        <v/>
      </c>
      <c r="C110" s="21" t="s">
        <v>0</v>
      </c>
      <c r="D110" s="21" t="str">
        <f>IF(csv!F100="","",TRIM(csv!F100))</f>
        <v/>
      </c>
      <c r="E110" s="21" t="str">
        <f>IF(csv!E100="","",TRIM(csv!E100))</f>
        <v/>
      </c>
      <c r="F110" s="21" t="s">
        <v>0</v>
      </c>
      <c r="G110" s="53" t="str">
        <f>IF(csv!M100="","",TRIM(csv!M100))</f>
        <v/>
      </c>
      <c r="H110" s="53" t="str">
        <f>IF(csv!N100="","",TRIM(csv!N100))</f>
        <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
      </c>
      <c r="R110" s="53" t="str">
        <f>IF(Q110="","",IF(COUNTIF(Q$12:Q109,Q110)=0,R109+1,R109))</f>
        <v/>
      </c>
      <c r="S110" s="53" t="str">
        <f t="shared" si="94"/>
        <v/>
      </c>
      <c r="T110" s="53" t="str">
        <f t="shared" si="95"/>
        <v/>
      </c>
      <c r="U110" s="46" t="str">
        <f t="shared" si="96"/>
        <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
      </c>
      <c r="C111" s="21" t="s">
        <v>0</v>
      </c>
      <c r="D111" s="21" t="str">
        <f>IF(csv!F101="","",TRIM(csv!F101))</f>
        <v/>
      </c>
      <c r="E111" s="21" t="str">
        <f>IF(csv!E101="","",TRIM(csv!E101))</f>
        <v/>
      </c>
      <c r="F111" s="21" t="s">
        <v>0</v>
      </c>
      <c r="G111" s="53" t="str">
        <f>IF(csv!M101="","",TRIM(csv!M101))</f>
        <v/>
      </c>
      <c r="H111" s="53" t="str">
        <f>IF(csv!N101="","",TRIM(csv!N101))</f>
        <v/>
      </c>
      <c r="I111" s="21" t="s">
        <v>0</v>
      </c>
      <c r="J111" s="21" t="str">
        <f>IF(csv!P101="","",TRIM(csv!P101))</f>
        <v/>
      </c>
      <c r="K111" s="21" t="str">
        <f>IF(csv!Q101="","",TRIM(csv!Q101))</f>
        <v/>
      </c>
      <c r="L111" s="21" t="s">
        <v>0</v>
      </c>
      <c r="M111" s="46" t="str">
        <f>IF(csv!R101="","",TRIM(csv!R101))</f>
        <v/>
      </c>
      <c r="N111" s="27" t="s">
        <v>0</v>
      </c>
      <c r="O111" s="172" t="str">
        <f t="shared" si="92"/>
        <v/>
      </c>
      <c r="P111" s="27"/>
      <c r="Q111" s="32" t="str">
        <f t="shared" si="93"/>
        <v/>
      </c>
      <c r="R111" s="53" t="str">
        <f>IF(Q111="","",IF(COUNTIF(Q$12:Q110,Q111)=0,R110+1,R110))</f>
        <v/>
      </c>
      <c r="S111" s="53" t="str">
        <f t="shared" si="94"/>
        <v/>
      </c>
      <c r="T111" s="53" t="str">
        <f t="shared" si="95"/>
        <v/>
      </c>
      <c r="U111" s="46" t="str">
        <f t="shared" si="96"/>
        <v/>
      </c>
      <c r="V111" s="27" t="s">
        <v>0</v>
      </c>
      <c r="W111" s="157" t="str">
        <f t="shared" si="97"/>
        <v/>
      </c>
      <c r="X111" s="207" t="str">
        <f t="shared" si="98"/>
        <v/>
      </c>
      <c r="Y111" s="158"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
      </c>
      <c r="CL111" s="210" t="str">
        <f>IF(BN111="","",IF(BT111&lt;&gt;BN111,INDEX(regKlub_id,MATCH(BT111,regKlub_naziv,0)),IF(AND(BO111&lt;&gt;"",BO111&lt;&gt;"NEMA"),BO111,IF(CF111&lt;&gt;"",CF111,IF(CB111&lt;&gt;"",CB111,IFERROR(INDEX(CL$12:CL110,MATCH(BN111,BN$12:BN110,0)),"GREŠKA"))))))</f>
        <v/>
      </c>
      <c r="CM111" s="108" t="str">
        <f>IF(BP111="","",IF(BP111&lt;&gt;"NEMA",BP111,IF(CE111&lt;&gt;"",CE111,IFERROR(INDEX(CM$12:CM110,MATCH(BN111,BN$12:BN110,0)),""))))</f>
        <v/>
      </c>
      <c r="CN111" s="27" t="s">
        <v>0</v>
      </c>
      <c r="CO111" s="38" t="str">
        <f t="shared" si="129"/>
        <v/>
      </c>
      <c r="CP111" s="53" t="str">
        <f t="shared" si="130"/>
        <v/>
      </c>
      <c r="CQ111" s="164" t="str">
        <f t="shared" si="131"/>
        <v/>
      </c>
      <c r="CR111" s="165" t="str">
        <f t="shared" si="78"/>
        <v/>
      </c>
      <c r="CS111" s="108" t="str">
        <f t="shared" si="83"/>
        <v/>
      </c>
      <c r="CT111" s="27" t="s">
        <v>0</v>
      </c>
      <c r="CU111" s="224" t="str">
        <f t="shared" si="132"/>
        <v xml:space="preserve">
</v>
      </c>
      <c r="CV111" s="27" t="s">
        <v>0</v>
      </c>
      <c r="CW111" s="184" t="str">
        <f t="shared" si="84"/>
        <v/>
      </c>
      <c r="CX111" t="s">
        <v>0</v>
      </c>
      <c r="CY111" s="86" t="str">
        <f t="shared" si="85"/>
        <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15" t="str">
        <f t="shared" si="155"/>
        <v/>
      </c>
      <c r="EQ111" s="27" t="s">
        <v>0</v>
      </c>
    </row>
    <row r="112" spans="1:147" x14ac:dyDescent="0.25">
      <c r="A112" t="s">
        <v>0</v>
      </c>
      <c r="B112" s="32" t="str">
        <f>IF(csv!F102="","",TRIM(csv!T102))</f>
        <v/>
      </c>
      <c r="C112" s="21" t="s">
        <v>0</v>
      </c>
      <c r="D112" s="21" t="str">
        <f>IF(csv!F102="","",TRIM(csv!F102))</f>
        <v/>
      </c>
      <c r="E112" s="21" t="str">
        <f>IF(csv!E102="","",TRIM(csv!E102))</f>
        <v/>
      </c>
      <c r="F112" s="21" t="s">
        <v>0</v>
      </c>
      <c r="G112" s="53" t="str">
        <f>IF(csv!M102="","",TRIM(csv!M102))</f>
        <v/>
      </c>
      <c r="H112" s="53" t="str">
        <f>IF(csv!N102="","",TRIM(csv!N102))</f>
        <v/>
      </c>
      <c r="I112" s="21" t="s">
        <v>0</v>
      </c>
      <c r="J112" s="21" t="str">
        <f>IF(csv!P102="","",TRIM(csv!P102))</f>
        <v/>
      </c>
      <c r="K112" s="21" t="str">
        <f>IF(csv!Q102="","",TRIM(csv!Q102))</f>
        <v/>
      </c>
      <c r="L112" s="21" t="s">
        <v>0</v>
      </c>
      <c r="M112" s="46" t="str">
        <f>IF(csv!R102="","",TRIM(csv!R102))</f>
        <v/>
      </c>
      <c r="N112" s="27" t="s">
        <v>0</v>
      </c>
      <c r="O112" s="172" t="str">
        <f t="shared" si="92"/>
        <v/>
      </c>
      <c r="P112" s="27"/>
      <c r="Q112" s="32" t="str">
        <f t="shared" si="93"/>
        <v/>
      </c>
      <c r="R112" s="53" t="str">
        <f>IF(Q112="","",IF(COUNTIF(Q$12:Q111,Q112)=0,R111+1,R111))</f>
        <v/>
      </c>
      <c r="S112" s="53" t="str">
        <f t="shared" si="94"/>
        <v/>
      </c>
      <c r="T112" s="53" t="str">
        <f t="shared" si="95"/>
        <v/>
      </c>
      <c r="U112" s="46" t="str">
        <f t="shared" si="96"/>
        <v/>
      </c>
      <c r="V112" s="27" t="s">
        <v>0</v>
      </c>
      <c r="W112" s="157" t="str">
        <f t="shared" si="97"/>
        <v/>
      </c>
      <c r="X112" s="207" t="str">
        <f t="shared" si="98"/>
        <v/>
      </c>
      <c r="Y112" s="158" t="str">
        <f t="shared" si="79"/>
        <v/>
      </c>
      <c r="Z112" s="27" t="s">
        <v>0</v>
      </c>
      <c r="AA112" s="32" t="str">
        <f t="shared" si="99"/>
        <v/>
      </c>
      <c r="AB112" s="53" t="str">
        <f t="shared" si="100"/>
        <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
      </c>
      <c r="AK112" s="108" t="str">
        <f t="shared" si="103"/>
        <v/>
      </c>
      <c r="AL112" s="27"/>
      <c r="AM112" s="32" t="str">
        <f t="shared" si="104"/>
        <v/>
      </c>
      <c r="AN112" s="21" t="str">
        <f t="shared" si="105"/>
        <v/>
      </c>
      <c r="AO112" s="53" t="str">
        <f t="shared" si="106"/>
        <v/>
      </c>
      <c r="AP112" s="53" t="str">
        <f t="shared" si="107"/>
        <v/>
      </c>
      <c r="AQ112" s="21" t="str">
        <f t="shared" si="108"/>
        <v/>
      </c>
      <c r="AR112" s="46" t="str">
        <f t="shared" si="109"/>
        <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
      </c>
      <c r="BI112" s="21" t="str">
        <f t="shared" si="115"/>
        <v/>
      </c>
      <c r="BJ112" s="53" t="str">
        <f t="shared" si="116"/>
        <v/>
      </c>
      <c r="BK112" s="33" t="str">
        <f t="shared" si="117"/>
        <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
      </c>
      <c r="CL112" s="210" t="str">
        <f>IF(BN112="","",IF(BT112&lt;&gt;BN112,INDEX(regKlub_id,MATCH(BT112,regKlub_naziv,0)),IF(AND(BO112&lt;&gt;"",BO112&lt;&gt;"NEMA"),BO112,IF(CF112&lt;&gt;"",CF112,IF(CB112&lt;&gt;"",CB112,IFERROR(INDEX(CL$12:CL111,MATCH(BN112,BN$12:BN111,0)),"GREŠKA"))))))</f>
        <v/>
      </c>
      <c r="CM112" s="108" t="str">
        <f>IF(BP112="","",IF(BP112&lt;&gt;"NEMA",BP112,IF(CE112&lt;&gt;"",CE112,IFERROR(INDEX(CM$12:CM111,MATCH(BN112,BN$12:BN111,0)),""))))</f>
        <v/>
      </c>
      <c r="CN112" s="27" t="s">
        <v>0</v>
      </c>
      <c r="CO112" s="38" t="str">
        <f t="shared" si="129"/>
        <v/>
      </c>
      <c r="CP112" s="53" t="str">
        <f t="shared" si="130"/>
        <v/>
      </c>
      <c r="CQ112" s="164" t="str">
        <f t="shared" si="131"/>
        <v/>
      </c>
      <c r="CR112" s="165" t="str">
        <f t="shared" si="78"/>
        <v/>
      </c>
      <c r="CS112" s="108" t="str">
        <f t="shared" si="83"/>
        <v/>
      </c>
      <c r="CT112" s="27" t="s">
        <v>0</v>
      </c>
      <c r="CU112" s="224" t="str">
        <f t="shared" si="132"/>
        <v xml:space="preserve">
</v>
      </c>
      <c r="CV112" s="27" t="s">
        <v>0</v>
      </c>
      <c r="CW112" s="184" t="str">
        <f t="shared" si="84"/>
        <v/>
      </c>
      <c r="CX112" t="s">
        <v>0</v>
      </c>
      <c r="CY112" s="86" t="str">
        <f t="shared" si="85"/>
        <v/>
      </c>
      <c r="CZ112" t="s">
        <v>0</v>
      </c>
      <c r="DA112" s="32" t="str">
        <f t="shared" si="86"/>
        <v/>
      </c>
      <c r="DB112" s="46" t="str">
        <f t="shared" si="87"/>
        <v/>
      </c>
      <c r="DC112" t="s">
        <v>0</v>
      </c>
      <c r="DD112" s="14" t="str">
        <f t="shared" si="133"/>
        <v/>
      </c>
      <c r="DE112" s="27" t="s">
        <v>0</v>
      </c>
      <c r="DF112" s="14" t="str">
        <f t="shared" si="134"/>
        <v/>
      </c>
      <c r="DG112" s="27" t="s">
        <v>0</v>
      </c>
      <c r="DH112" s="32" t="str">
        <f t="shared" si="135"/>
        <v/>
      </c>
      <c r="DI112" s="33" t="str">
        <f t="shared" si="136"/>
        <v/>
      </c>
      <c r="DJ112" s="27" t="s">
        <v>0</v>
      </c>
      <c r="DK112" s="32" t="str">
        <f t="shared" si="137"/>
        <v/>
      </c>
      <c r="DL112" s="33" t="str">
        <f t="shared" si="138"/>
        <v/>
      </c>
      <c r="DM112" s="27" t="s">
        <v>0</v>
      </c>
      <c r="DN112" s="32" t="str">
        <f t="shared" si="139"/>
        <v/>
      </c>
      <c r="DO112" s="33" t="str">
        <f t="shared" si="140"/>
        <v/>
      </c>
      <c r="DP112" s="27" t="s">
        <v>0</v>
      </c>
      <c r="DQ112" s="38" t="str">
        <f t="shared" si="141"/>
        <v/>
      </c>
      <c r="DR112" s="33" t="str" cm="1">
        <f t="array" ref="DR112">IF(DQ112&lt;&gt;"",INDEX(regNatjecatelj_id,DQ112,0),IF(BF112&lt;&gt;"",BF112,""))</f>
        <v/>
      </c>
      <c r="DS112" s="27" t="s">
        <v>0</v>
      </c>
      <c r="DT112" s="38" t="str">
        <f t="shared" si="142"/>
        <v/>
      </c>
      <c r="DU112" s="53" t="str">
        <f t="shared" si="88"/>
        <v/>
      </c>
      <c r="DV112" s="53" t="str">
        <f t="shared" si="143"/>
        <v/>
      </c>
      <c r="DW112" s="53" t="str">
        <f t="shared" si="144"/>
        <v/>
      </c>
      <c r="DX112" s="46" t="str">
        <f t="shared" si="145"/>
        <v/>
      </c>
      <c r="DY112" s="27" t="s">
        <v>0</v>
      </c>
      <c r="DZ112" s="38" t="str">
        <f>IF(AN112="","",MAX(DZ$12:DZ111)+1)</f>
        <v/>
      </c>
      <c r="EA112" s="53" t="str">
        <f t="shared" si="146"/>
        <v/>
      </c>
      <c r="EB112" s="53" t="str">
        <f t="shared" si="147"/>
        <v/>
      </c>
      <c r="EC112" s="53" t="str">
        <f t="shared" si="148"/>
        <v/>
      </c>
      <c r="ED112" s="53" t="str">
        <f t="shared" si="149"/>
        <v/>
      </c>
      <c r="EE112" s="53" t="str">
        <f t="shared" si="89"/>
        <v/>
      </c>
      <c r="EF112" s="53" t="str">
        <f t="shared" si="150"/>
        <v/>
      </c>
      <c r="EG112" s="53" t="str">
        <f t="shared" si="151"/>
        <v/>
      </c>
      <c r="EH112" s="53" t="str">
        <f t="shared" si="90"/>
        <v/>
      </c>
      <c r="EI112" s="53" t="str">
        <f t="shared" si="152"/>
        <v/>
      </c>
      <c r="EJ112" s="33" t="str">
        <f t="shared" si="153"/>
        <v/>
      </c>
      <c r="EK112" s="27" t="s">
        <v>0</v>
      </c>
      <c r="EL112" s="14" t="str">
        <f t="shared" si="154"/>
        <v/>
      </c>
      <c r="EM112" s="27" t="s">
        <v>0</v>
      </c>
      <c r="EN112" s="14" t="str">
        <f t="shared" si="91"/>
        <v/>
      </c>
      <c r="EO112" s="27" t="s">
        <v>0</v>
      </c>
      <c r="EP112" s="115" t="str">
        <f t="shared" si="155"/>
        <v/>
      </c>
      <c r="EQ112" s="27" t="s">
        <v>0</v>
      </c>
    </row>
    <row r="113" spans="1:147" x14ac:dyDescent="0.25">
      <c r="A113" t="s">
        <v>0</v>
      </c>
      <c r="B113" s="32" t="str">
        <f>IF(csv!F103="","",TRIM(csv!T103))</f>
        <v/>
      </c>
      <c r="C113" s="21" t="s">
        <v>0</v>
      </c>
      <c r="D113" s="21" t="str">
        <f>IF(csv!F103="","",TRIM(csv!F103))</f>
        <v/>
      </c>
      <c r="E113" s="21" t="str">
        <f>IF(csv!E103="","",TRIM(csv!E103))</f>
        <v/>
      </c>
      <c r="F113" s="21" t="s">
        <v>0</v>
      </c>
      <c r="G113" s="53" t="str">
        <f>IF(csv!M103="","",TRIM(csv!M103))</f>
        <v/>
      </c>
      <c r="H113" s="53" t="str">
        <f>IF(csv!N103="","",TRIM(csv!N103))</f>
        <v/>
      </c>
      <c r="I113" s="21" t="s">
        <v>0</v>
      </c>
      <c r="J113" s="21" t="str">
        <f>IF(csv!P103="","",TRIM(csv!P103))</f>
        <v/>
      </c>
      <c r="K113" s="21" t="str">
        <f>IF(csv!Q103="","",TRIM(csv!Q103))</f>
        <v/>
      </c>
      <c r="L113" s="21" t="s">
        <v>0</v>
      </c>
      <c r="M113" s="46" t="str">
        <f>IF(csv!R103="","",TRIM(csv!R103))</f>
        <v/>
      </c>
      <c r="N113" s="27" t="s">
        <v>0</v>
      </c>
      <c r="O113" s="172" t="str">
        <f t="shared" si="92"/>
        <v/>
      </c>
      <c r="P113" s="27"/>
      <c r="Q113" s="32" t="str">
        <f t="shared" si="93"/>
        <v/>
      </c>
      <c r="R113" s="53" t="str">
        <f>IF(Q113="","",IF(COUNTIF(Q$12:Q112,Q113)=0,R112+1,R112))</f>
        <v/>
      </c>
      <c r="S113" s="53" t="str">
        <f t="shared" si="94"/>
        <v/>
      </c>
      <c r="T113" s="53" t="str">
        <f t="shared" si="95"/>
        <v/>
      </c>
      <c r="U113" s="46" t="str">
        <f t="shared" si="96"/>
        <v/>
      </c>
      <c r="V113" s="27" t="s">
        <v>0</v>
      </c>
      <c r="W113" s="157" t="str">
        <f t="shared" si="97"/>
        <v/>
      </c>
      <c r="X113" s="207" t="str">
        <f t="shared" si="98"/>
        <v/>
      </c>
      <c r="Y113" s="158"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53" t="str">
        <f t="shared" si="130"/>
        <v/>
      </c>
      <c r="CQ113" s="164" t="str">
        <f t="shared" si="131"/>
        <v/>
      </c>
      <c r="CR113" s="165" t="str">
        <f t="shared" si="78"/>
        <v/>
      </c>
      <c r="CS113" s="108" t="str">
        <f t="shared" si="83"/>
        <v/>
      </c>
      <c r="CT113" s="27" t="s">
        <v>0</v>
      </c>
      <c r="CU113" s="224" t="str">
        <f t="shared" si="132"/>
        <v xml:space="preserve">
</v>
      </c>
      <c r="CV113" s="27" t="s">
        <v>0</v>
      </c>
      <c r="CW113" s="184" t="str">
        <f t="shared" si="84"/>
        <v/>
      </c>
      <c r="CX113" t="s">
        <v>0</v>
      </c>
      <c r="CY113" s="86" t="str">
        <f t="shared" si="85"/>
        <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15" t="str">
        <f t="shared" si="155"/>
        <v/>
      </c>
      <c r="EQ113" s="27" t="s">
        <v>0</v>
      </c>
    </row>
    <row r="114" spans="1:147" x14ac:dyDescent="0.25">
      <c r="A114" t="s">
        <v>0</v>
      </c>
      <c r="B114" s="32" t="str">
        <f>IF(csv!F104="","",TRIM(csv!T104))</f>
        <v/>
      </c>
      <c r="C114" s="21" t="s">
        <v>0</v>
      </c>
      <c r="D114" s="21" t="str">
        <f>IF(csv!F104="","",TRIM(csv!F104))</f>
        <v/>
      </c>
      <c r="E114" s="21" t="str">
        <f>IF(csv!E104="","",TRIM(csv!E104))</f>
        <v/>
      </c>
      <c r="F114" s="21" t="s">
        <v>0</v>
      </c>
      <c r="G114" s="53" t="str">
        <f>IF(csv!M104="","",TRIM(csv!M104))</f>
        <v/>
      </c>
      <c r="H114" s="53" t="str">
        <f>IF(csv!N104="","",TRIM(csv!N104))</f>
        <v/>
      </c>
      <c r="I114" s="21" t="s">
        <v>0</v>
      </c>
      <c r="J114" s="21" t="str">
        <f>IF(csv!P104="","",TRIM(csv!P104))</f>
        <v/>
      </c>
      <c r="K114" s="21" t="str">
        <f>IF(csv!Q104="","",TRIM(csv!Q104))</f>
        <v/>
      </c>
      <c r="L114" s="21" t="s">
        <v>0</v>
      </c>
      <c r="M114" s="46" t="str">
        <f>IF(csv!R104="","",TRIM(csv!R104))</f>
        <v/>
      </c>
      <c r="N114" s="27" t="s">
        <v>0</v>
      </c>
      <c r="O114" s="172" t="str">
        <f t="shared" si="92"/>
        <v/>
      </c>
      <c r="P114" s="27"/>
      <c r="Q114" s="32" t="str">
        <f t="shared" si="93"/>
        <v/>
      </c>
      <c r="R114" s="53" t="str">
        <f>IF(Q114="","",IF(COUNTIF(Q$12:Q113,Q114)=0,R113+1,R113))</f>
        <v/>
      </c>
      <c r="S114" s="53" t="str">
        <f t="shared" si="94"/>
        <v/>
      </c>
      <c r="T114" s="53" t="str">
        <f t="shared" si="95"/>
        <v/>
      </c>
      <c r="U114" s="46" t="str">
        <f t="shared" si="96"/>
        <v/>
      </c>
      <c r="V114" s="27" t="s">
        <v>0</v>
      </c>
      <c r="W114" s="157" t="str">
        <f t="shared" si="97"/>
        <v/>
      </c>
      <c r="X114" s="207" t="str">
        <f t="shared" si="98"/>
        <v/>
      </c>
      <c r="Y114" s="158"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
      </c>
      <c r="CQ114" s="164" t="str">
        <f t="shared" si="131"/>
        <v/>
      </c>
      <c r="CR114" s="165" t="str">
        <f t="shared" si="78"/>
        <v/>
      </c>
      <c r="CS114" s="108" t="str">
        <f t="shared" si="83"/>
        <v/>
      </c>
      <c r="CT114" s="27" t="s">
        <v>0</v>
      </c>
      <c r="CU114" s="224" t="str">
        <f t="shared" si="132"/>
        <v xml:space="preserve">
</v>
      </c>
      <c r="CV114" s="27" t="s">
        <v>0</v>
      </c>
      <c r="CW114" s="184" t="str">
        <f t="shared" si="84"/>
        <v/>
      </c>
      <c r="CX114" t="s">
        <v>0</v>
      </c>
      <c r="CY114" s="86" t="str">
        <f t="shared" si="85"/>
        <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15" t="str">
        <f t="shared" si="155"/>
        <v/>
      </c>
      <c r="EQ114" s="27" t="s">
        <v>0</v>
      </c>
    </row>
    <row r="115" spans="1:147" x14ac:dyDescent="0.25">
      <c r="A115" t="s">
        <v>0</v>
      </c>
      <c r="B115" s="32" t="str">
        <f>IF(csv!F105="","",TRIM(csv!T105))</f>
        <v/>
      </c>
      <c r="C115" s="21" t="s">
        <v>0</v>
      </c>
      <c r="D115" s="21" t="str">
        <f>IF(csv!F105="","",TRIM(csv!F105))</f>
        <v/>
      </c>
      <c r="E115" s="21" t="str">
        <f>IF(csv!E105="","",TRIM(csv!E105))</f>
        <v/>
      </c>
      <c r="F115" s="21" t="s">
        <v>0</v>
      </c>
      <c r="G115" s="53" t="str">
        <f>IF(csv!M105="","",TRIM(csv!M105))</f>
        <v/>
      </c>
      <c r="H115" s="53" t="str">
        <f>IF(csv!N105="","",TRIM(csv!N105))</f>
        <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
      </c>
      <c r="R115" s="53" t="str">
        <f>IF(Q115="","",IF(COUNTIF(Q$12:Q114,Q115)=0,R114+1,R114))</f>
        <v/>
      </c>
      <c r="S115" s="53" t="str">
        <f t="shared" si="94"/>
        <v/>
      </c>
      <c r="T115" s="53" t="str">
        <f t="shared" si="95"/>
        <v/>
      </c>
      <c r="U115" s="46" t="str">
        <f t="shared" si="96"/>
        <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
      </c>
      <c r="C116" s="21" t="s">
        <v>0</v>
      </c>
      <c r="D116" s="21" t="str">
        <f>IF(csv!F106="","",TRIM(csv!F106))</f>
        <v/>
      </c>
      <c r="E116" s="21" t="str">
        <f>IF(csv!E106="","",TRIM(csv!E106))</f>
        <v/>
      </c>
      <c r="F116" s="21" t="s">
        <v>0</v>
      </c>
      <c r="G116" s="53" t="str">
        <f>IF(csv!M106="","",TRIM(csv!M106))</f>
        <v/>
      </c>
      <c r="H116" s="53" t="str">
        <f>IF(csv!N106="","",TRIM(csv!N106))</f>
        <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
      </c>
      <c r="R116" s="53" t="str">
        <f>IF(Q116="","",IF(COUNTIF(Q$12:Q115,Q116)=0,R115+1,R115))</f>
        <v/>
      </c>
      <c r="S116" s="53" t="str">
        <f t="shared" si="94"/>
        <v/>
      </c>
      <c r="T116" s="53" t="str">
        <f t="shared" si="95"/>
        <v/>
      </c>
      <c r="U116" s="46" t="str">
        <f t="shared" si="96"/>
        <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
      </c>
      <c r="C117" s="21" t="s">
        <v>0</v>
      </c>
      <c r="D117" s="21" t="str">
        <f>IF(csv!F107="","",TRIM(csv!F107))</f>
        <v/>
      </c>
      <c r="E117" s="21" t="str">
        <f>IF(csv!E107="","",TRIM(csv!E107))</f>
        <v/>
      </c>
      <c r="F117" s="21" t="s">
        <v>0</v>
      </c>
      <c r="G117" s="53" t="str">
        <f>IF(csv!M107="","",TRIM(csv!M107))</f>
        <v/>
      </c>
      <c r="H117" s="53" t="str">
        <f>IF(csv!N107="","",TRIM(csv!N107))</f>
        <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
      </c>
      <c r="R117" s="53" t="str">
        <f>IF(Q117="","",IF(COUNTIF(Q$12:Q116,Q117)=0,R116+1,R116))</f>
        <v/>
      </c>
      <c r="S117" s="53" t="str">
        <f t="shared" si="94"/>
        <v/>
      </c>
      <c r="T117" s="53" t="str">
        <f t="shared" si="95"/>
        <v/>
      </c>
      <c r="U117" s="46" t="str">
        <f t="shared" si="96"/>
        <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
      </c>
      <c r="C118" s="21" t="s">
        <v>0</v>
      </c>
      <c r="D118" s="21" t="str">
        <f>IF(csv!F108="","",TRIM(csv!F108))</f>
        <v/>
      </c>
      <c r="E118" s="21" t="str">
        <f>IF(csv!E108="","",TRIM(csv!E108))</f>
        <v/>
      </c>
      <c r="F118" s="21" t="s">
        <v>0</v>
      </c>
      <c r="G118" s="53" t="str">
        <f>IF(csv!M108="","",TRIM(csv!M108))</f>
        <v/>
      </c>
      <c r="H118" s="53" t="str">
        <f>IF(csv!N108="","",TRIM(csv!N108))</f>
        <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
      </c>
      <c r="R118" s="53" t="str">
        <f>IF(Q118="","",IF(COUNTIF(Q$12:Q117,Q118)=0,R117+1,R117))</f>
        <v/>
      </c>
      <c r="S118" s="53" t="str">
        <f t="shared" si="94"/>
        <v/>
      </c>
      <c r="T118" s="53" t="str">
        <f t="shared" si="95"/>
        <v/>
      </c>
      <c r="U118" s="46" t="str">
        <f t="shared" si="96"/>
        <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
      </c>
      <c r="C119" s="21" t="s">
        <v>0</v>
      </c>
      <c r="D119" s="21" t="str">
        <f>IF(csv!F109="","",TRIM(csv!F109))</f>
        <v/>
      </c>
      <c r="E119" s="21" t="str">
        <f>IF(csv!E109="","",TRIM(csv!E109))</f>
        <v/>
      </c>
      <c r="F119" s="21" t="s">
        <v>0</v>
      </c>
      <c r="G119" s="53" t="str">
        <f>IF(csv!M109="","",TRIM(csv!M109))</f>
        <v/>
      </c>
      <c r="H119" s="53" t="str">
        <f>IF(csv!N109="","",TRIM(csv!N109))</f>
        <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
      </c>
      <c r="R119" s="53" t="str">
        <f>IF(Q119="","",IF(COUNTIF(Q$12:Q118,Q119)=0,R118+1,R118))</f>
        <v/>
      </c>
      <c r="S119" s="53" t="str">
        <f t="shared" si="94"/>
        <v/>
      </c>
      <c r="T119" s="53" t="str">
        <f t="shared" si="95"/>
        <v/>
      </c>
      <c r="U119" s="46" t="str">
        <f t="shared" si="96"/>
        <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
      </c>
      <c r="C120" s="21" t="s">
        <v>0</v>
      </c>
      <c r="D120" s="21" t="str">
        <f>IF(csv!F110="","",TRIM(csv!F110))</f>
        <v/>
      </c>
      <c r="E120" s="21" t="str">
        <f>IF(csv!E110="","",TRIM(csv!E110))</f>
        <v/>
      </c>
      <c r="F120" s="21" t="s">
        <v>0</v>
      </c>
      <c r="G120" s="53" t="str">
        <f>IF(csv!M110="","",TRIM(csv!M110))</f>
        <v/>
      </c>
      <c r="H120" s="53" t="str">
        <f>IF(csv!N110="","",TRIM(csv!N110))</f>
        <v/>
      </c>
      <c r="I120" s="21" t="s">
        <v>0</v>
      </c>
      <c r="J120" s="21" t="str">
        <f>IF(csv!P110="","",TRIM(csv!P110))</f>
        <v/>
      </c>
      <c r="K120" s="21" t="str">
        <f>IF(csv!Q110="","",TRIM(csv!Q110))</f>
        <v/>
      </c>
      <c r="L120" s="21" t="s">
        <v>0</v>
      </c>
      <c r="M120" s="46" t="str">
        <f>IF(csv!R110="","",TRIM(csv!R110))</f>
        <v/>
      </c>
      <c r="N120" s="27" t="s">
        <v>0</v>
      </c>
      <c r="O120" s="172" t="str">
        <f t="shared" si="92"/>
        <v/>
      </c>
      <c r="P120" s="27"/>
      <c r="Q120" s="32" t="str">
        <f t="shared" si="93"/>
        <v/>
      </c>
      <c r="R120" s="53" t="str">
        <f>IF(Q120="","",IF(COUNTIF(Q$12:Q119,Q120)=0,R119+1,R119))</f>
        <v/>
      </c>
      <c r="S120" s="53" t="str">
        <f t="shared" si="94"/>
        <v/>
      </c>
      <c r="T120" s="53" t="str">
        <f t="shared" si="95"/>
        <v/>
      </c>
      <c r="U120" s="46" t="str">
        <f t="shared" si="96"/>
        <v/>
      </c>
      <c r="V120" s="27" t="s">
        <v>0</v>
      </c>
      <c r="W120" s="157" t="str">
        <f t="shared" si="97"/>
        <v/>
      </c>
      <c r="X120" s="207" t="str">
        <f t="shared" si="98"/>
        <v/>
      </c>
      <c r="Y120" s="158"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
      </c>
      <c r="CQ120" s="164" t="str">
        <f t="shared" si="131"/>
        <v/>
      </c>
      <c r="CR120" s="165" t="str">
        <f t="shared" si="78"/>
        <v/>
      </c>
      <c r="CS120" s="108" t="str">
        <f t="shared" si="83"/>
        <v/>
      </c>
      <c r="CT120" s="27" t="s">
        <v>0</v>
      </c>
      <c r="CU120" s="224" t="str">
        <f t="shared" si="132"/>
        <v xml:space="preserve">
</v>
      </c>
      <c r="CV120" s="27" t="s">
        <v>0</v>
      </c>
      <c r="CW120" s="184" t="str">
        <f t="shared" si="84"/>
        <v/>
      </c>
      <c r="CX120" t="s">
        <v>0</v>
      </c>
      <c r="CY120" s="86" t="str">
        <f t="shared" si="85"/>
        <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15" t="str">
        <f t="shared" si="155"/>
        <v/>
      </c>
      <c r="EQ120" s="27" t="s">
        <v>0</v>
      </c>
    </row>
    <row r="121" spans="1:147" x14ac:dyDescent="0.25">
      <c r="A121" t="s">
        <v>0</v>
      </c>
      <c r="B121" s="32" t="str">
        <f>IF(csv!F111="","",TRIM(csv!T111))</f>
        <v/>
      </c>
      <c r="C121" s="21" t="s">
        <v>0</v>
      </c>
      <c r="D121" s="21" t="str">
        <f>IF(csv!F111="","",TRIM(csv!F111))</f>
        <v/>
      </c>
      <c r="E121" s="21" t="str">
        <f>IF(csv!E111="","",TRIM(csv!E111))</f>
        <v/>
      </c>
      <c r="F121" s="21" t="s">
        <v>0</v>
      </c>
      <c r="G121" s="53" t="str">
        <f>IF(csv!M111="","",TRIM(csv!M111))</f>
        <v/>
      </c>
      <c r="H121" s="53" t="str">
        <f>IF(csv!N111="","",TRIM(csv!N111))</f>
        <v/>
      </c>
      <c r="I121" s="21" t="s">
        <v>0</v>
      </c>
      <c r="J121" s="21" t="str">
        <f>IF(csv!P111="","",TRIM(csv!P111))</f>
        <v/>
      </c>
      <c r="K121" s="21" t="str">
        <f>IF(csv!Q111="","",TRIM(csv!Q111))</f>
        <v/>
      </c>
      <c r="L121" s="21" t="s">
        <v>0</v>
      </c>
      <c r="M121" s="46" t="str">
        <f>IF(csv!R111="","",TRIM(csv!R111))</f>
        <v/>
      </c>
      <c r="N121" s="27" t="s">
        <v>0</v>
      </c>
      <c r="O121" s="172" t="str">
        <f t="shared" si="92"/>
        <v/>
      </c>
      <c r="P121" s="27"/>
      <c r="Q121" s="32" t="str">
        <f t="shared" si="93"/>
        <v/>
      </c>
      <c r="R121" s="53" t="str">
        <f>IF(Q121="","",IF(COUNTIF(Q$12:Q120,Q121)=0,R120+1,R120))</f>
        <v/>
      </c>
      <c r="S121" s="53" t="str">
        <f t="shared" si="94"/>
        <v/>
      </c>
      <c r="T121" s="53" t="str">
        <f t="shared" si="95"/>
        <v/>
      </c>
      <c r="U121" s="46" t="str">
        <f t="shared" si="96"/>
        <v/>
      </c>
      <c r="V121" s="27" t="s">
        <v>0</v>
      </c>
      <c r="W121" s="157" t="str">
        <f t="shared" si="97"/>
        <v/>
      </c>
      <c r="X121" s="207" t="str">
        <f t="shared" si="98"/>
        <v/>
      </c>
      <c r="Y121" s="158"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
      </c>
      <c r="AK121" s="108"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
      </c>
      <c r="CL121" s="210" t="str">
        <f>IF(BN121="","",IF(BT121&lt;&gt;BN121,INDEX(regKlub_id,MATCH(BT121,regKlub_naziv,0)),IF(AND(BO121&lt;&gt;"",BO121&lt;&gt;"NEMA"),BO121,IF(CF121&lt;&gt;"",CF121,IF(CB121&lt;&gt;"",CB121,IFERROR(INDEX(CL$12:CL120,MATCH(BN121,BN$12:BN120,0)),"GREŠKA"))))))</f>
        <v/>
      </c>
      <c r="CM121" s="108" t="str">
        <f>IF(BP121="","",IF(BP121&lt;&gt;"NEMA",BP121,IF(CE121&lt;&gt;"",CE121,IFERROR(INDEX(CM$12:CM120,MATCH(BN121,BN$12:BN120,0)),""))))</f>
        <v/>
      </c>
      <c r="CN121" s="27" t="s">
        <v>0</v>
      </c>
      <c r="CO121" s="38" t="str">
        <f t="shared" si="129"/>
        <v/>
      </c>
      <c r="CP121" s="53" t="str">
        <f t="shared" si="130"/>
        <v/>
      </c>
      <c r="CQ121" s="164" t="str">
        <f t="shared" si="131"/>
        <v/>
      </c>
      <c r="CR121" s="165" t="str">
        <f t="shared" ref="CR121:CR184" si="156">IF(CO121="","",IF(VALUE(LEFT(CO121,SEARCH(":",CO121)-1))&gt;999,59999,VALUE(LEFT(CO121,SEARCH(":",CO121)-1))*60+VALUE(RIGHT(CO121,2))))</f>
        <v/>
      </c>
      <c r="CS121" s="108" t="str">
        <f t="shared" si="83"/>
        <v/>
      </c>
      <c r="CT121" s="27" t="s">
        <v>0</v>
      </c>
      <c r="CU121" s="224" t="str">
        <f t="shared" si="132"/>
        <v xml:space="preserve">
</v>
      </c>
      <c r="CV121" s="27" t="s">
        <v>0</v>
      </c>
      <c r="CW121" s="184" t="str">
        <f t="shared" si="84"/>
        <v/>
      </c>
      <c r="CX121" t="s">
        <v>0</v>
      </c>
      <c r="CY121" s="86" t="str">
        <f t="shared" si="85"/>
        <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15" t="str">
        <f t="shared" si="155"/>
        <v/>
      </c>
      <c r="EQ121" s="27" t="s">
        <v>0</v>
      </c>
    </row>
    <row r="122" spans="1:147" x14ac:dyDescent="0.25">
      <c r="A122" t="s">
        <v>0</v>
      </c>
      <c r="B122" s="32" t="str">
        <f>IF(csv!F112="","",TRIM(csv!T112))</f>
        <v/>
      </c>
      <c r="C122" s="21" t="s">
        <v>0</v>
      </c>
      <c r="D122" s="21" t="str">
        <f>IF(csv!F112="","",TRIM(csv!F112))</f>
        <v/>
      </c>
      <c r="E122" s="21" t="str">
        <f>IF(csv!E112="","",TRIM(csv!E112))</f>
        <v/>
      </c>
      <c r="F122" s="21" t="s">
        <v>0</v>
      </c>
      <c r="G122" s="53" t="str">
        <f>IF(csv!M112="","",TRIM(csv!M112))</f>
        <v/>
      </c>
      <c r="H122" s="53" t="str">
        <f>IF(csv!N112="","",TRIM(csv!N112))</f>
        <v/>
      </c>
      <c r="I122" s="21" t="s">
        <v>0</v>
      </c>
      <c r="J122" s="21" t="str">
        <f>IF(csv!P112="","",TRIM(csv!P112))</f>
        <v/>
      </c>
      <c r="K122" s="21" t="str">
        <f>IF(csv!Q112="","",TRIM(csv!Q112))</f>
        <v/>
      </c>
      <c r="L122" s="21" t="s">
        <v>0</v>
      </c>
      <c r="M122" s="46" t="str">
        <f>IF(csv!R112="","",TRIM(csv!R112))</f>
        <v/>
      </c>
      <c r="N122" s="27" t="s">
        <v>0</v>
      </c>
      <c r="O122" s="172" t="str">
        <f t="shared" si="92"/>
        <v/>
      </c>
      <c r="P122" s="27"/>
      <c r="Q122" s="32" t="str">
        <f t="shared" si="93"/>
        <v/>
      </c>
      <c r="R122" s="53" t="str">
        <f>IF(Q122="","",IF(COUNTIF(Q$12:Q121,Q122)=0,R121+1,R121))</f>
        <v/>
      </c>
      <c r="S122" s="53" t="str">
        <f t="shared" si="94"/>
        <v/>
      </c>
      <c r="T122" s="53" t="str">
        <f t="shared" si="95"/>
        <v/>
      </c>
      <c r="U122" s="46" t="str">
        <f t="shared" si="96"/>
        <v/>
      </c>
      <c r="V122" s="27" t="s">
        <v>0</v>
      </c>
      <c r="W122" s="157" t="str">
        <f t="shared" si="97"/>
        <v/>
      </c>
      <c r="X122" s="207" t="str">
        <f t="shared" si="98"/>
        <v/>
      </c>
      <c r="Y122" s="158"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
      </c>
      <c r="AK122" s="108"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29"/>
        <v/>
      </c>
      <c r="CP122" s="53" t="str">
        <f t="shared" si="130"/>
        <v/>
      </c>
      <c r="CQ122" s="164" t="str">
        <f t="shared" si="131"/>
        <v/>
      </c>
      <c r="CR122" s="165" t="str">
        <f t="shared" si="156"/>
        <v/>
      </c>
      <c r="CS122" s="108" t="str">
        <f t="shared" si="83"/>
        <v/>
      </c>
      <c r="CT122" s="27" t="s">
        <v>0</v>
      </c>
      <c r="CU122" s="224" t="str">
        <f t="shared" si="132"/>
        <v xml:space="preserve">
</v>
      </c>
      <c r="CV122" s="27" t="s">
        <v>0</v>
      </c>
      <c r="CW122" s="184" t="str">
        <f t="shared" si="84"/>
        <v/>
      </c>
      <c r="CX122" t="s">
        <v>0</v>
      </c>
      <c r="CY122" s="86" t="str">
        <f t="shared" si="85"/>
        <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15" t="str">
        <f t="shared" si="155"/>
        <v/>
      </c>
      <c r="EQ122" s="27" t="s">
        <v>0</v>
      </c>
    </row>
    <row r="123" spans="1:147" x14ac:dyDescent="0.25">
      <c r="A123" t="s">
        <v>0</v>
      </c>
      <c r="B123" s="32" t="str">
        <f>IF(csv!F113="","",TRIM(csv!T113))</f>
        <v/>
      </c>
      <c r="C123" s="21" t="s">
        <v>0</v>
      </c>
      <c r="D123" s="21" t="str">
        <f>IF(csv!F113="","",TRIM(csv!F113))</f>
        <v/>
      </c>
      <c r="E123" s="21" t="str">
        <f>IF(csv!E113="","",TRIM(csv!E113))</f>
        <v/>
      </c>
      <c r="F123" s="21" t="s">
        <v>0</v>
      </c>
      <c r="G123" s="53" t="str">
        <f>IF(csv!M113="","",TRIM(csv!M113))</f>
        <v/>
      </c>
      <c r="H123" s="53" t="str">
        <f>IF(csv!N113="","",TRIM(csv!N113))</f>
        <v/>
      </c>
      <c r="I123" s="21" t="s">
        <v>0</v>
      </c>
      <c r="J123" s="21" t="str">
        <f>IF(csv!P113="","",TRIM(csv!P113))</f>
        <v/>
      </c>
      <c r="K123" s="21" t="str">
        <f>IF(csv!Q113="","",TRIM(csv!Q113))</f>
        <v/>
      </c>
      <c r="L123" s="21" t="s">
        <v>0</v>
      </c>
      <c r="M123" s="46" t="str">
        <f>IF(csv!R113="","",TRIM(csv!R113))</f>
        <v/>
      </c>
      <c r="N123" s="27" t="s">
        <v>0</v>
      </c>
      <c r="O123" s="172" t="str">
        <f t="shared" si="92"/>
        <v/>
      </c>
      <c r="P123" s="27"/>
      <c r="Q123" s="32" t="str">
        <f t="shared" si="93"/>
        <v/>
      </c>
      <c r="R123" s="53" t="str">
        <f>IF(Q123="","",IF(COUNTIF(Q$12:Q122,Q123)=0,R122+1,R122))</f>
        <v/>
      </c>
      <c r="S123" s="53" t="str">
        <f t="shared" si="94"/>
        <v/>
      </c>
      <c r="T123" s="53" t="str">
        <f t="shared" si="95"/>
        <v/>
      </c>
      <c r="U123" s="46" t="str">
        <f t="shared" si="96"/>
        <v/>
      </c>
      <c r="V123" s="27" t="s">
        <v>0</v>
      </c>
      <c r="W123" s="157" t="str">
        <f t="shared" si="97"/>
        <v/>
      </c>
      <c r="X123" s="207" t="str">
        <f t="shared" si="98"/>
        <v/>
      </c>
      <c r="Y123" s="158"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
      </c>
      <c r="AK123" s="108"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29"/>
        <v/>
      </c>
      <c r="CP123" s="53" t="str">
        <f t="shared" si="130"/>
        <v/>
      </c>
      <c r="CQ123" s="164" t="str">
        <f t="shared" si="131"/>
        <v/>
      </c>
      <c r="CR123" s="165" t="str">
        <f t="shared" si="156"/>
        <v/>
      </c>
      <c r="CS123" s="108" t="str">
        <f t="shared" si="83"/>
        <v/>
      </c>
      <c r="CT123" s="27" t="s">
        <v>0</v>
      </c>
      <c r="CU123" s="224" t="str">
        <f t="shared" si="132"/>
        <v xml:space="preserve">
</v>
      </c>
      <c r="CV123" s="27" t="s">
        <v>0</v>
      </c>
      <c r="CW123" s="184" t="str">
        <f t="shared" si="84"/>
        <v/>
      </c>
      <c r="CX123" t="s">
        <v>0</v>
      </c>
      <c r="CY123" s="86" t="str">
        <f t="shared" si="85"/>
        <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15" t="str">
        <f t="shared" si="155"/>
        <v/>
      </c>
      <c r="EQ123" s="27" t="s">
        <v>0</v>
      </c>
    </row>
    <row r="124" spans="1:147" x14ac:dyDescent="0.25">
      <c r="A124" t="s">
        <v>0</v>
      </c>
      <c r="B124" s="32" t="str">
        <f>IF(csv!F114="","",TRIM(csv!T114))</f>
        <v/>
      </c>
      <c r="C124" s="21" t="s">
        <v>0</v>
      </c>
      <c r="D124" s="21" t="str">
        <f>IF(csv!F114="","",TRIM(csv!F114))</f>
        <v/>
      </c>
      <c r="E124" s="21" t="str">
        <f>IF(csv!E114="","",TRIM(csv!E114))</f>
        <v/>
      </c>
      <c r="F124" s="21" t="s">
        <v>0</v>
      </c>
      <c r="G124" s="53" t="str">
        <f>IF(csv!M114="","",TRIM(csv!M114))</f>
        <v/>
      </c>
      <c r="H124" s="53" t="str">
        <f>IF(csv!N114="","",TRIM(csv!N114))</f>
        <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
      </c>
      <c r="R124" s="53" t="str">
        <f>IF(Q124="","",IF(COUNTIF(Q$12:Q123,Q124)=0,R123+1,R123))</f>
        <v/>
      </c>
      <c r="S124" s="53" t="str">
        <f t="shared" si="94"/>
        <v/>
      </c>
      <c r="T124" s="53" t="str">
        <f t="shared" si="95"/>
        <v/>
      </c>
      <c r="U124" s="46" t="str">
        <f t="shared" si="96"/>
        <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
      </c>
      <c r="C125" s="21" t="s">
        <v>0</v>
      </c>
      <c r="D125" s="21" t="str">
        <f>IF(csv!F115="","",TRIM(csv!F115))</f>
        <v/>
      </c>
      <c r="E125" s="21" t="str">
        <f>IF(csv!E115="","",TRIM(csv!E115))</f>
        <v/>
      </c>
      <c r="F125" s="21" t="s">
        <v>0</v>
      </c>
      <c r="G125" s="53" t="str">
        <f>IF(csv!M115="","",TRIM(csv!M115))</f>
        <v/>
      </c>
      <c r="H125" s="53" t="str">
        <f>IF(csv!N115="","",TRIM(csv!N115))</f>
        <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
      </c>
      <c r="R125" s="53" t="str">
        <f>IF(Q125="","",IF(COUNTIF(Q$12:Q124,Q125)=0,R124+1,R124))</f>
        <v/>
      </c>
      <c r="S125" s="53" t="str">
        <f t="shared" si="94"/>
        <v/>
      </c>
      <c r="T125" s="53" t="str">
        <f t="shared" si="95"/>
        <v/>
      </c>
      <c r="U125" s="46" t="str">
        <f t="shared" si="96"/>
        <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
      </c>
      <c r="C126" s="21" t="s">
        <v>0</v>
      </c>
      <c r="D126" s="21" t="str">
        <f>IF(csv!F116="","",TRIM(csv!F116))</f>
        <v/>
      </c>
      <c r="E126" s="21" t="str">
        <f>IF(csv!E116="","",TRIM(csv!E116))</f>
        <v/>
      </c>
      <c r="F126" s="21" t="s">
        <v>0</v>
      </c>
      <c r="G126" s="53" t="str">
        <f>IF(csv!M116="","",TRIM(csv!M116))</f>
        <v/>
      </c>
      <c r="H126" s="53" t="str">
        <f>IF(csv!N116="","",TRIM(csv!N116))</f>
        <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
      </c>
      <c r="R126" s="53" t="str">
        <f>IF(Q126="","",IF(COUNTIF(Q$12:Q125,Q126)=0,R125+1,R125))</f>
        <v/>
      </c>
      <c r="S126" s="53" t="str">
        <f t="shared" si="94"/>
        <v/>
      </c>
      <c r="T126" s="53" t="str">
        <f t="shared" si="95"/>
        <v/>
      </c>
      <c r="U126" s="46" t="str">
        <f t="shared" si="96"/>
        <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
      </c>
      <c r="C127" s="21" t="s">
        <v>0</v>
      </c>
      <c r="D127" s="21" t="str">
        <f>IF(csv!F117="","",TRIM(csv!F117))</f>
        <v/>
      </c>
      <c r="E127" s="21" t="str">
        <f>IF(csv!E117="","",TRIM(csv!E117))</f>
        <v/>
      </c>
      <c r="F127" s="21" t="s">
        <v>0</v>
      </c>
      <c r="G127" s="53" t="str">
        <f>IF(csv!M117="","",TRIM(csv!M117))</f>
        <v/>
      </c>
      <c r="H127" s="53" t="str">
        <f>IF(csv!N117="","",TRIM(csv!N117))</f>
        <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
      </c>
      <c r="R127" s="53" t="str">
        <f>IF(Q127="","",IF(COUNTIF(Q$12:Q126,Q127)=0,R126+1,R126))</f>
        <v/>
      </c>
      <c r="S127" s="53" t="str">
        <f t="shared" si="94"/>
        <v/>
      </c>
      <c r="T127" s="53" t="str">
        <f t="shared" si="95"/>
        <v/>
      </c>
      <c r="U127" s="46" t="str">
        <f t="shared" si="96"/>
        <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
      </c>
      <c r="C128" s="21" t="s">
        <v>0</v>
      </c>
      <c r="D128" s="21" t="str">
        <f>IF(csv!F118="","",TRIM(csv!F118))</f>
        <v/>
      </c>
      <c r="E128" s="21" t="str">
        <f>IF(csv!E118="","",TRIM(csv!E118))</f>
        <v/>
      </c>
      <c r="F128" s="21" t="s">
        <v>0</v>
      </c>
      <c r="G128" s="53" t="str">
        <f>IF(csv!M118="","",TRIM(csv!M118))</f>
        <v/>
      </c>
      <c r="H128" s="53" t="str">
        <f>IF(csv!N118="","",TRIM(csv!N118))</f>
        <v/>
      </c>
      <c r="I128" s="21" t="s">
        <v>0</v>
      </c>
      <c r="J128" s="21" t="str">
        <f>IF(csv!P118="","",TRIM(csv!P118))</f>
        <v/>
      </c>
      <c r="K128" s="21" t="str">
        <f>IF(csv!Q118="","",TRIM(csv!Q118))</f>
        <v/>
      </c>
      <c r="L128" s="21" t="s">
        <v>0</v>
      </c>
      <c r="M128" s="46" t="str">
        <f>IF(csv!R118="","",TRIM(csv!R118))</f>
        <v/>
      </c>
      <c r="N128" s="27" t="s">
        <v>0</v>
      </c>
      <c r="O128" s="172" t="str">
        <f t="shared" si="92"/>
        <v/>
      </c>
      <c r="P128" s="27"/>
      <c r="Q128" s="32" t="str">
        <f t="shared" si="93"/>
        <v/>
      </c>
      <c r="R128" s="53" t="str">
        <f>IF(Q128="","",IF(COUNTIF(Q$12:Q127,Q128)=0,R127+1,R127))</f>
        <v/>
      </c>
      <c r="S128" s="53" t="str">
        <f t="shared" si="94"/>
        <v/>
      </c>
      <c r="T128" s="53" t="str">
        <f t="shared" si="95"/>
        <v/>
      </c>
      <c r="U128" s="46" t="str">
        <f t="shared" si="96"/>
        <v/>
      </c>
      <c r="V128" s="27" t="s">
        <v>0</v>
      </c>
      <c r="W128" s="157" t="str">
        <f t="shared" si="97"/>
        <v/>
      </c>
      <c r="X128" s="207" t="str">
        <f t="shared" si="98"/>
        <v/>
      </c>
      <c r="Y128" s="158" t="str">
        <f t="shared" si="79"/>
        <v/>
      </c>
      <c r="Z128" s="27" t="s">
        <v>0</v>
      </c>
      <c r="AA128" s="32" t="str">
        <f t="shared" si="99"/>
        <v/>
      </c>
      <c r="AB128" s="53" t="str">
        <f t="shared" si="100"/>
        <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
      </c>
      <c r="AK128" s="108" t="str">
        <f t="shared" si="103"/>
        <v/>
      </c>
      <c r="AL128" s="27"/>
      <c r="AM128" s="32" t="str">
        <f t="shared" si="104"/>
        <v/>
      </c>
      <c r="AN128" s="21" t="str">
        <f t="shared" si="105"/>
        <v/>
      </c>
      <c r="AO128" s="53" t="str">
        <f t="shared" si="106"/>
        <v/>
      </c>
      <c r="AP128" s="53" t="str">
        <f t="shared" si="107"/>
        <v/>
      </c>
      <c r="AQ128" s="21" t="str">
        <f t="shared" si="108"/>
        <v/>
      </c>
      <c r="AR128" s="46" t="str">
        <f t="shared" si="109"/>
        <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
      </c>
      <c r="BI128" s="21" t="str">
        <f t="shared" si="115"/>
        <v/>
      </c>
      <c r="BJ128" s="53" t="str">
        <f t="shared" si="116"/>
        <v/>
      </c>
      <c r="BK128" s="33" t="str">
        <f t="shared" si="117"/>
        <v/>
      </c>
      <c r="BL128" s="27" t="s">
        <v>0</v>
      </c>
      <c r="BM128" s="32" t="str">
        <f t="shared" si="118"/>
        <v/>
      </c>
      <c r="BN128" s="21" t="str">
        <f t="shared" si="119"/>
        <v/>
      </c>
      <c r="BO128" s="53" t="str">
        <f t="shared" si="120"/>
        <v/>
      </c>
      <c r="BP128" s="53" t="str">
        <f t="shared" si="81"/>
        <v/>
      </c>
      <c r="BQ128" s="21" t="str">
        <f t="shared" si="82"/>
        <v/>
      </c>
      <c r="BR128" s="21" t="str" cm="1">
        <f t="array" ref="BR128">IFERROR(""&amp;INDEX(regNatjecatelj_klub,DI128),"")</f>
        <v/>
      </c>
      <c r="BS128" s="66" t="str">
        <f t="shared" si="121"/>
        <v/>
      </c>
      <c r="BT128" s="46" t="str">
        <f t="shared" si="122"/>
        <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
      </c>
      <c r="CL128" s="210" t="str">
        <f>IF(BN128="","",IF(BT128&lt;&gt;BN128,INDEX(regKlub_id,MATCH(BT128,regKlub_naziv,0)),IF(AND(BO128&lt;&gt;"",BO128&lt;&gt;"NEMA"),BO128,IF(CF128&lt;&gt;"",CF128,IF(CB128&lt;&gt;"",CB128,IFERROR(INDEX(CL$12:CL127,MATCH(BN128,BN$12:BN127,0)),"GREŠKA"))))))</f>
        <v/>
      </c>
      <c r="CM128" s="108" t="str">
        <f>IF(BP128="","",IF(BP128&lt;&gt;"NEMA",BP128,IF(CE128&lt;&gt;"",CE128,IFERROR(INDEX(CM$12:CM127,MATCH(BN128,BN$12:BN127,0)),""))))</f>
        <v/>
      </c>
      <c r="CN128" s="27" t="s">
        <v>0</v>
      </c>
      <c r="CO128" s="38" t="str">
        <f t="shared" si="129"/>
        <v/>
      </c>
      <c r="CP128" s="53" t="str">
        <f t="shared" si="130"/>
        <v/>
      </c>
      <c r="CQ128" s="164" t="str">
        <f t="shared" si="131"/>
        <v/>
      </c>
      <c r="CR128" s="165" t="str">
        <f t="shared" si="156"/>
        <v/>
      </c>
      <c r="CS128" s="108" t="str">
        <f t="shared" si="83"/>
        <v/>
      </c>
      <c r="CT128" s="27" t="s">
        <v>0</v>
      </c>
      <c r="CU128" s="224" t="str">
        <f t="shared" si="132"/>
        <v xml:space="preserve">
</v>
      </c>
      <c r="CV128" s="27" t="s">
        <v>0</v>
      </c>
      <c r="CW128" s="184" t="str">
        <f t="shared" si="84"/>
        <v/>
      </c>
      <c r="CX128" t="s">
        <v>0</v>
      </c>
      <c r="CY128" s="86" t="str">
        <f t="shared" si="85"/>
        <v/>
      </c>
      <c r="CZ128" t="s">
        <v>0</v>
      </c>
      <c r="DA128" s="32" t="str">
        <f t="shared" si="86"/>
        <v/>
      </c>
      <c r="DB128" s="46" t="str">
        <f t="shared" si="87"/>
        <v/>
      </c>
      <c r="DC128" t="s">
        <v>0</v>
      </c>
      <c r="DD128" s="14" t="str">
        <f t="shared" si="133"/>
        <v/>
      </c>
      <c r="DE128" s="27" t="s">
        <v>0</v>
      </c>
      <c r="DF128" s="14" t="str">
        <f t="shared" si="134"/>
        <v/>
      </c>
      <c r="DG128" s="27" t="s">
        <v>0</v>
      </c>
      <c r="DH128" s="32" t="str">
        <f t="shared" si="135"/>
        <v/>
      </c>
      <c r="DI128" s="33" t="str">
        <f t="shared" si="136"/>
        <v/>
      </c>
      <c r="DJ128" s="27" t="s">
        <v>0</v>
      </c>
      <c r="DK128" s="32" t="str">
        <f t="shared" si="137"/>
        <v/>
      </c>
      <c r="DL128" s="33" t="str">
        <f t="shared" si="138"/>
        <v/>
      </c>
      <c r="DM128" s="27" t="s">
        <v>0</v>
      </c>
      <c r="DN128" s="32" t="str">
        <f t="shared" si="139"/>
        <v/>
      </c>
      <c r="DO128" s="33" t="str">
        <f t="shared" si="140"/>
        <v/>
      </c>
      <c r="DP128" s="27" t="s">
        <v>0</v>
      </c>
      <c r="DQ128" s="38" t="str">
        <f t="shared" si="141"/>
        <v/>
      </c>
      <c r="DR128" s="33" t="str" cm="1">
        <f t="array" ref="DR128">IF(DQ128&lt;&gt;"",INDEX(regNatjecatelj_id,DQ128,0),IF(BF128&lt;&gt;"",BF128,""))</f>
        <v/>
      </c>
      <c r="DS128" s="27" t="s">
        <v>0</v>
      </c>
      <c r="DT128" s="38" t="str">
        <f t="shared" si="142"/>
        <v/>
      </c>
      <c r="DU128" s="53" t="str">
        <f t="shared" si="88"/>
        <v/>
      </c>
      <c r="DV128" s="53" t="str">
        <f t="shared" si="143"/>
        <v/>
      </c>
      <c r="DW128" s="53" t="str">
        <f t="shared" si="144"/>
        <v/>
      </c>
      <c r="DX128" s="46" t="str">
        <f t="shared" si="145"/>
        <v/>
      </c>
      <c r="DY128" s="27" t="s">
        <v>0</v>
      </c>
      <c r="DZ128" s="38" t="str">
        <f>IF(AN128="","",MAX(DZ$12:DZ127)+1)</f>
        <v/>
      </c>
      <c r="EA128" s="53" t="str">
        <f t="shared" si="146"/>
        <v/>
      </c>
      <c r="EB128" s="53" t="str">
        <f t="shared" si="147"/>
        <v/>
      </c>
      <c r="EC128" s="53" t="str">
        <f t="shared" si="148"/>
        <v/>
      </c>
      <c r="ED128" s="53" t="str">
        <f t="shared" si="149"/>
        <v/>
      </c>
      <c r="EE128" s="53" t="str">
        <f t="shared" si="89"/>
        <v/>
      </c>
      <c r="EF128" s="53" t="str">
        <f t="shared" si="150"/>
        <v/>
      </c>
      <c r="EG128" s="53" t="str">
        <f t="shared" si="151"/>
        <v/>
      </c>
      <c r="EH128" s="53" t="str">
        <f t="shared" si="90"/>
        <v/>
      </c>
      <c r="EI128" s="53" t="str">
        <f t="shared" si="152"/>
        <v/>
      </c>
      <c r="EJ128" s="33" t="str">
        <f t="shared" si="153"/>
        <v/>
      </c>
      <c r="EK128" s="27" t="s">
        <v>0</v>
      </c>
      <c r="EL128" s="14" t="str">
        <f t="shared" si="154"/>
        <v/>
      </c>
      <c r="EM128" s="27" t="s">
        <v>0</v>
      </c>
      <c r="EN128" s="14" t="str">
        <f t="shared" si="91"/>
        <v/>
      </c>
      <c r="EO128" s="27" t="s">
        <v>0</v>
      </c>
      <c r="EP128" s="115" t="str">
        <f t="shared" si="155"/>
        <v/>
      </c>
      <c r="EQ128" s="27" t="s">
        <v>0</v>
      </c>
    </row>
    <row r="129" spans="1:147" x14ac:dyDescent="0.25">
      <c r="A129" t="s">
        <v>0</v>
      </c>
      <c r="B129" s="32" t="str">
        <f>IF(csv!F119="","",TRIM(csv!T119))</f>
        <v/>
      </c>
      <c r="C129" s="21" t="s">
        <v>0</v>
      </c>
      <c r="D129" s="21" t="str">
        <f>IF(csv!F119="","",TRIM(csv!F119))</f>
        <v/>
      </c>
      <c r="E129" s="21" t="str">
        <f>IF(csv!E119="","",TRIM(csv!E119))</f>
        <v/>
      </c>
      <c r="F129" s="21" t="s">
        <v>0</v>
      </c>
      <c r="G129" s="53" t="str">
        <f>IF(csv!M119="","",TRIM(csv!M119))</f>
        <v/>
      </c>
      <c r="H129" s="53" t="str">
        <f>IF(csv!N119="","",TRIM(csv!N119))</f>
        <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
      </c>
      <c r="R129" s="53" t="str">
        <f>IF(Q129="","",IF(COUNTIF(Q$12:Q128,Q129)=0,R128+1,R128))</f>
        <v/>
      </c>
      <c r="S129" s="53" t="str">
        <f t="shared" si="94"/>
        <v/>
      </c>
      <c r="T129" s="53" t="str">
        <f t="shared" si="95"/>
        <v/>
      </c>
      <c r="U129" s="46" t="str">
        <f t="shared" si="96"/>
        <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
      </c>
      <c r="C130" s="21" t="s">
        <v>0</v>
      </c>
      <c r="D130" s="21" t="str">
        <f>IF(csv!F120="","",TRIM(csv!F120))</f>
        <v/>
      </c>
      <c r="E130" s="21" t="str">
        <f>IF(csv!E120="","",TRIM(csv!E120))</f>
        <v/>
      </c>
      <c r="F130" s="21" t="s">
        <v>0</v>
      </c>
      <c r="G130" s="53" t="str">
        <f>IF(csv!M120="","",TRIM(csv!M120))</f>
        <v/>
      </c>
      <c r="H130" s="53" t="str">
        <f>IF(csv!N120="","",TRIM(csv!N120))</f>
        <v/>
      </c>
      <c r="I130" s="21" t="s">
        <v>0</v>
      </c>
      <c r="J130" s="21" t="str">
        <f>IF(csv!P120="","",TRIM(csv!P120))</f>
        <v/>
      </c>
      <c r="K130" s="21" t="str">
        <f>IF(csv!Q120="","",TRIM(csv!Q120))</f>
        <v/>
      </c>
      <c r="L130" s="21" t="s">
        <v>0</v>
      </c>
      <c r="M130" s="46" t="str">
        <f>IF(csv!R120="","",TRIM(csv!R120))</f>
        <v/>
      </c>
      <c r="N130" s="27" t="s">
        <v>0</v>
      </c>
      <c r="O130" s="172" t="str">
        <f t="shared" si="92"/>
        <v/>
      </c>
      <c r="P130" s="27"/>
      <c r="Q130" s="32" t="str">
        <f t="shared" si="93"/>
        <v/>
      </c>
      <c r="R130" s="53" t="str">
        <f>IF(Q130="","",IF(COUNTIF(Q$12:Q129,Q130)=0,R129+1,R129))</f>
        <v/>
      </c>
      <c r="S130" s="53" t="str">
        <f t="shared" si="94"/>
        <v/>
      </c>
      <c r="T130" s="53" t="str">
        <f t="shared" si="95"/>
        <v/>
      </c>
      <c r="U130" s="46" t="str">
        <f t="shared" si="96"/>
        <v/>
      </c>
      <c r="V130" s="27" t="s">
        <v>0</v>
      </c>
      <c r="W130" s="157" t="str">
        <f t="shared" si="97"/>
        <v/>
      </c>
      <c r="X130" s="207" t="str">
        <f t="shared" si="98"/>
        <v/>
      </c>
      <c r="Y130" s="158"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
      </c>
      <c r="AK130" s="108"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29"/>
        <v/>
      </c>
      <c r="CP130" s="53" t="str">
        <f t="shared" si="130"/>
        <v/>
      </c>
      <c r="CQ130" s="164" t="str">
        <f t="shared" si="131"/>
        <v/>
      </c>
      <c r="CR130" s="165" t="str">
        <f t="shared" si="156"/>
        <v/>
      </c>
      <c r="CS130" s="108" t="str">
        <f t="shared" si="83"/>
        <v/>
      </c>
      <c r="CT130" s="27" t="s">
        <v>0</v>
      </c>
      <c r="CU130" s="224" t="str">
        <f t="shared" si="132"/>
        <v xml:space="preserve">
</v>
      </c>
      <c r="CV130" s="27" t="s">
        <v>0</v>
      </c>
      <c r="CW130" s="184" t="str">
        <f t="shared" si="84"/>
        <v/>
      </c>
      <c r="CX130" t="s">
        <v>0</v>
      </c>
      <c r="CY130" s="86" t="str">
        <f t="shared" si="85"/>
        <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15" t="str">
        <f t="shared" si="155"/>
        <v/>
      </c>
      <c r="EQ130" s="27" t="s">
        <v>0</v>
      </c>
    </row>
    <row r="131" spans="1:147" x14ac:dyDescent="0.25">
      <c r="A131" t="s">
        <v>0</v>
      </c>
      <c r="B131" s="32" t="str">
        <f>IF(csv!F121="","",TRIM(csv!T121))</f>
        <v/>
      </c>
      <c r="C131" s="21" t="s">
        <v>0</v>
      </c>
      <c r="D131" s="21" t="str">
        <f>IF(csv!F121="","",TRIM(csv!F121))</f>
        <v/>
      </c>
      <c r="E131" s="21" t="str">
        <f>IF(csv!E121="","",TRIM(csv!E121))</f>
        <v/>
      </c>
      <c r="F131" s="21" t="s">
        <v>0</v>
      </c>
      <c r="G131" s="53" t="str">
        <f>IF(csv!M121="","",TRIM(csv!M121))</f>
        <v/>
      </c>
      <c r="H131" s="53" t="str">
        <f>IF(csv!N121="","",TRIM(csv!N121))</f>
        <v/>
      </c>
      <c r="I131" s="21" t="s">
        <v>0</v>
      </c>
      <c r="J131" s="21" t="str">
        <f>IF(csv!P121="","",TRIM(csv!P121))</f>
        <v/>
      </c>
      <c r="K131" s="21" t="str">
        <f>IF(csv!Q121="","",TRIM(csv!Q121))</f>
        <v/>
      </c>
      <c r="L131" s="21" t="s">
        <v>0</v>
      </c>
      <c r="M131" s="46" t="str">
        <f>IF(csv!R121="","",TRIM(csv!R121))</f>
        <v/>
      </c>
      <c r="N131" s="27" t="s">
        <v>0</v>
      </c>
      <c r="O131" s="172" t="str">
        <f t="shared" si="92"/>
        <v/>
      </c>
      <c r="P131" s="27"/>
      <c r="Q131" s="32" t="str">
        <f t="shared" si="93"/>
        <v/>
      </c>
      <c r="R131" s="53" t="str">
        <f>IF(Q131="","",IF(COUNTIF(Q$12:Q130,Q131)=0,R130+1,R130))</f>
        <v/>
      </c>
      <c r="S131" s="53" t="str">
        <f t="shared" si="94"/>
        <v/>
      </c>
      <c r="T131" s="53" t="str">
        <f t="shared" si="95"/>
        <v/>
      </c>
      <c r="U131" s="46" t="str">
        <f t="shared" si="96"/>
        <v/>
      </c>
      <c r="V131" s="27" t="s">
        <v>0</v>
      </c>
      <c r="W131" s="157" t="str">
        <f t="shared" si="97"/>
        <v/>
      </c>
      <c r="X131" s="207" t="str">
        <f t="shared" si="98"/>
        <v/>
      </c>
      <c r="Y131" s="158"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
      </c>
      <c r="AK131" s="108"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
      </c>
      <c r="CL131" s="210" t="str">
        <f>IF(BN131="","",IF(BT131&lt;&gt;BN131,INDEX(regKlub_id,MATCH(BT131,regKlub_naziv,0)),IF(AND(BO131&lt;&gt;"",BO131&lt;&gt;"NEMA"),BO131,IF(CF131&lt;&gt;"",CF131,IF(CB131&lt;&gt;"",CB131,IFERROR(INDEX(CL$12:CL130,MATCH(BN131,BN$12:BN130,0)),"GREŠKA"))))))</f>
        <v/>
      </c>
      <c r="CM131" s="108" t="str">
        <f>IF(BP131="","",IF(BP131&lt;&gt;"NEMA",BP131,IF(CE131&lt;&gt;"",CE131,IFERROR(INDEX(CM$12:CM130,MATCH(BN131,BN$12:BN130,0)),""))))</f>
        <v/>
      </c>
      <c r="CN131" s="27" t="s">
        <v>0</v>
      </c>
      <c r="CO131" s="38" t="str">
        <f t="shared" si="129"/>
        <v/>
      </c>
      <c r="CP131" s="53" t="str">
        <f t="shared" si="130"/>
        <v/>
      </c>
      <c r="CQ131" s="164" t="str">
        <f t="shared" si="131"/>
        <v/>
      </c>
      <c r="CR131" s="165" t="str">
        <f t="shared" si="156"/>
        <v/>
      </c>
      <c r="CS131" s="108" t="str">
        <f t="shared" si="83"/>
        <v/>
      </c>
      <c r="CT131" s="27" t="s">
        <v>0</v>
      </c>
      <c r="CU131" s="224" t="str">
        <f t="shared" si="132"/>
        <v xml:space="preserve">
</v>
      </c>
      <c r="CV131" s="27" t="s">
        <v>0</v>
      </c>
      <c r="CW131" s="184" t="str">
        <f t="shared" si="84"/>
        <v/>
      </c>
      <c r="CX131" t="s">
        <v>0</v>
      </c>
      <c r="CY131" s="86" t="str">
        <f t="shared" si="85"/>
        <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15" t="str">
        <f t="shared" si="155"/>
        <v/>
      </c>
      <c r="EQ131" s="27" t="s">
        <v>0</v>
      </c>
    </row>
    <row r="132" spans="1:147" x14ac:dyDescent="0.25">
      <c r="A132" t="s">
        <v>0</v>
      </c>
      <c r="B132" s="32" t="str">
        <f>IF(csv!F122="","",TRIM(csv!T122))</f>
        <v/>
      </c>
      <c r="C132" s="21" t="s">
        <v>0</v>
      </c>
      <c r="D132" s="21" t="str">
        <f>IF(csv!F122="","",TRIM(csv!F122))</f>
        <v/>
      </c>
      <c r="E132" s="21" t="str">
        <f>IF(csv!E122="","",TRIM(csv!E122))</f>
        <v/>
      </c>
      <c r="F132" s="21" t="s">
        <v>0</v>
      </c>
      <c r="G132" s="53" t="str">
        <f>IF(csv!M122="","",TRIM(csv!M122))</f>
        <v/>
      </c>
      <c r="H132" s="53" t="str">
        <f>IF(csv!N122="","",TRIM(csv!N122))</f>
        <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
      </c>
      <c r="R132" s="53" t="str">
        <f>IF(Q132="","",IF(COUNTIF(Q$12:Q131,Q132)=0,R131+1,R131))</f>
        <v/>
      </c>
      <c r="S132" s="53" t="str">
        <f t="shared" si="94"/>
        <v/>
      </c>
      <c r="T132" s="53" t="str">
        <f t="shared" si="95"/>
        <v/>
      </c>
      <c r="U132" s="46" t="str">
        <f t="shared" si="96"/>
        <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
      </c>
      <c r="C133" s="21" t="s">
        <v>0</v>
      </c>
      <c r="D133" s="21" t="str">
        <f>IF(csv!F123="","",TRIM(csv!F123))</f>
        <v/>
      </c>
      <c r="E133" s="21" t="str">
        <f>IF(csv!E123="","",TRIM(csv!E123))</f>
        <v/>
      </c>
      <c r="F133" s="21" t="s">
        <v>0</v>
      </c>
      <c r="G133" s="53" t="str">
        <f>IF(csv!M123="","",TRIM(csv!M123))</f>
        <v/>
      </c>
      <c r="H133" s="53" t="str">
        <f>IF(csv!N123="","",TRIM(csv!N123))</f>
        <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
      </c>
      <c r="R133" s="53" t="str">
        <f>IF(Q133="","",IF(COUNTIF(Q$12:Q132,Q133)=0,R132+1,R132))</f>
        <v/>
      </c>
      <c r="S133" s="53" t="str">
        <f t="shared" si="94"/>
        <v/>
      </c>
      <c r="T133" s="53" t="str">
        <f t="shared" si="95"/>
        <v/>
      </c>
      <c r="U133" s="46" t="str">
        <f t="shared" si="96"/>
        <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
      </c>
      <c r="C134" s="21" t="s">
        <v>0</v>
      </c>
      <c r="D134" s="21" t="str">
        <f>IF(csv!F124="","",TRIM(csv!F124))</f>
        <v/>
      </c>
      <c r="E134" s="21" t="str">
        <f>IF(csv!E124="","",TRIM(csv!E124))</f>
        <v/>
      </c>
      <c r="F134" s="21" t="s">
        <v>0</v>
      </c>
      <c r="G134" s="53" t="str">
        <f>IF(csv!M124="","",TRIM(csv!M124))</f>
        <v/>
      </c>
      <c r="H134" s="53" t="str">
        <f>IF(csv!N124="","",TRIM(csv!N124))</f>
        <v/>
      </c>
      <c r="I134" s="21" t="s">
        <v>0</v>
      </c>
      <c r="J134" s="21" t="str">
        <f>IF(csv!P124="","",TRIM(csv!P124))</f>
        <v/>
      </c>
      <c r="K134" s="21" t="str">
        <f>IF(csv!Q124="","",TRIM(csv!Q124))</f>
        <v/>
      </c>
      <c r="L134" s="21" t="s">
        <v>0</v>
      </c>
      <c r="M134" s="46" t="str">
        <f>IF(csv!R124="","",TRIM(csv!R124))</f>
        <v/>
      </c>
      <c r="N134" s="27" t="s">
        <v>0</v>
      </c>
      <c r="O134" s="172" t="str">
        <f t="shared" si="92"/>
        <v/>
      </c>
      <c r="P134" s="27"/>
      <c r="Q134" s="32" t="str">
        <f t="shared" si="93"/>
        <v/>
      </c>
      <c r="R134" s="53" t="str">
        <f>IF(Q134="","",IF(COUNTIF(Q$12:Q133,Q134)=0,R133+1,R133))</f>
        <v/>
      </c>
      <c r="S134" s="53" t="str">
        <f t="shared" si="94"/>
        <v/>
      </c>
      <c r="T134" s="53" t="str">
        <f t="shared" si="95"/>
        <v/>
      </c>
      <c r="U134" s="46" t="str">
        <f t="shared" si="96"/>
        <v/>
      </c>
      <c r="V134" s="27" t="s">
        <v>0</v>
      </c>
      <c r="W134" s="157" t="str">
        <f t="shared" si="97"/>
        <v/>
      </c>
      <c r="X134" s="207" t="str">
        <f t="shared" si="98"/>
        <v/>
      </c>
      <c r="Y134" s="158"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
      </c>
      <c r="AK134" s="108"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
      </c>
      <c r="CL134" s="210" t="str">
        <f>IF(BN134="","",IF(BT134&lt;&gt;BN134,INDEX(regKlub_id,MATCH(BT134,regKlub_naziv,0)),IF(AND(BO134&lt;&gt;"",BO134&lt;&gt;"NEMA"),BO134,IF(CF134&lt;&gt;"",CF134,IF(CB134&lt;&gt;"",CB134,IFERROR(INDEX(CL$12:CL133,MATCH(BN134,BN$12:BN133,0)),"GREŠKA"))))))</f>
        <v/>
      </c>
      <c r="CM134" s="108" t="str">
        <f>IF(BP134="","",IF(BP134&lt;&gt;"NEMA",BP134,IF(CE134&lt;&gt;"",CE134,IFERROR(INDEX(CM$12:CM133,MATCH(BN134,BN$12:BN133,0)),""))))</f>
        <v/>
      </c>
      <c r="CN134" s="27" t="s">
        <v>0</v>
      </c>
      <c r="CO134" s="38" t="str">
        <f t="shared" si="129"/>
        <v/>
      </c>
      <c r="CP134" s="53" t="str">
        <f t="shared" si="130"/>
        <v/>
      </c>
      <c r="CQ134" s="164" t="str">
        <f t="shared" si="131"/>
        <v/>
      </c>
      <c r="CR134" s="165" t="str">
        <f t="shared" si="156"/>
        <v/>
      </c>
      <c r="CS134" s="108" t="str">
        <f t="shared" si="83"/>
        <v/>
      </c>
      <c r="CT134" s="27" t="s">
        <v>0</v>
      </c>
      <c r="CU134" s="224" t="str">
        <f t="shared" si="132"/>
        <v xml:space="preserve">
</v>
      </c>
      <c r="CV134" s="27" t="s">
        <v>0</v>
      </c>
      <c r="CW134" s="184" t="str">
        <f t="shared" si="84"/>
        <v/>
      </c>
      <c r="CX134" t="s">
        <v>0</v>
      </c>
      <c r="CY134" s="86" t="str">
        <f t="shared" si="85"/>
        <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15" t="str">
        <f t="shared" si="155"/>
        <v/>
      </c>
      <c r="EQ134" s="27" t="s">
        <v>0</v>
      </c>
    </row>
    <row r="135" spans="1:147" x14ac:dyDescent="0.25">
      <c r="A135" t="s">
        <v>0</v>
      </c>
      <c r="B135" s="32" t="str">
        <f>IF(csv!F125="","",TRIM(csv!T125))</f>
        <v/>
      </c>
      <c r="C135" s="21" t="s">
        <v>0</v>
      </c>
      <c r="D135" s="21" t="str">
        <f>IF(csv!F125="","",TRIM(csv!F125))</f>
        <v/>
      </c>
      <c r="E135" s="21" t="str">
        <f>IF(csv!E125="","",TRIM(csv!E125))</f>
        <v/>
      </c>
      <c r="F135" s="21" t="s">
        <v>0</v>
      </c>
      <c r="G135" s="53" t="str">
        <f>IF(csv!M125="","",TRIM(csv!M125))</f>
        <v/>
      </c>
      <c r="H135" s="53" t="str">
        <f>IF(csv!N125="","",TRIM(csv!N125))</f>
        <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
      </c>
      <c r="R135" s="53" t="str">
        <f>IF(Q135="","",IF(COUNTIF(Q$12:Q134,Q135)=0,R134+1,R134))</f>
        <v/>
      </c>
      <c r="S135" s="53" t="str">
        <f t="shared" si="94"/>
        <v/>
      </c>
      <c r="T135" s="53" t="str">
        <f t="shared" si="95"/>
        <v/>
      </c>
      <c r="U135" s="46" t="str">
        <f t="shared" si="96"/>
        <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
      </c>
      <c r="C136" s="21" t="s">
        <v>0</v>
      </c>
      <c r="D136" s="21" t="str">
        <f>IF(csv!F126="","",TRIM(csv!F126))</f>
        <v/>
      </c>
      <c r="E136" s="21" t="str">
        <f>IF(csv!E126="","",TRIM(csv!E126))</f>
        <v/>
      </c>
      <c r="F136" s="21" t="s">
        <v>0</v>
      </c>
      <c r="G136" s="53" t="str">
        <f>IF(csv!M126="","",TRIM(csv!M126))</f>
        <v/>
      </c>
      <c r="H136" s="53" t="str">
        <f>IF(csv!N126="","",TRIM(csv!N126))</f>
        <v/>
      </c>
      <c r="I136" s="21" t="s">
        <v>0</v>
      </c>
      <c r="J136" s="21" t="str">
        <f>IF(csv!P126="","",TRIM(csv!P126))</f>
        <v/>
      </c>
      <c r="K136" s="21" t="str">
        <f>IF(csv!Q126="","",TRIM(csv!Q126))</f>
        <v/>
      </c>
      <c r="L136" s="21" t="s">
        <v>0</v>
      </c>
      <c r="M136" s="46" t="str">
        <f>IF(csv!R126="","",TRIM(csv!R126))</f>
        <v/>
      </c>
      <c r="N136" s="27" t="s">
        <v>0</v>
      </c>
      <c r="O136" s="172" t="str">
        <f t="shared" si="92"/>
        <v/>
      </c>
      <c r="P136" s="27"/>
      <c r="Q136" s="32" t="str">
        <f t="shared" si="93"/>
        <v/>
      </c>
      <c r="R136" s="53" t="str">
        <f>IF(Q136="","",IF(COUNTIF(Q$12:Q135,Q136)=0,R135+1,R135))</f>
        <v/>
      </c>
      <c r="S136" s="53" t="str">
        <f t="shared" si="94"/>
        <v/>
      </c>
      <c r="T136" s="53" t="str">
        <f t="shared" si="95"/>
        <v/>
      </c>
      <c r="U136" s="46" t="str">
        <f t="shared" si="96"/>
        <v/>
      </c>
      <c r="V136" s="27" t="s">
        <v>0</v>
      </c>
      <c r="W136" s="157" t="str">
        <f t="shared" si="97"/>
        <v/>
      </c>
      <c r="X136" s="207" t="str">
        <f t="shared" si="98"/>
        <v/>
      </c>
      <c r="Y136" s="158"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
      </c>
      <c r="AK136" s="108"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
      </c>
      <c r="CL136" s="210" t="str">
        <f>IF(BN136="","",IF(BT136&lt;&gt;BN136,INDEX(regKlub_id,MATCH(BT136,regKlub_naziv,0)),IF(AND(BO136&lt;&gt;"",BO136&lt;&gt;"NEMA"),BO136,IF(CF136&lt;&gt;"",CF136,IF(CB136&lt;&gt;"",CB136,IFERROR(INDEX(CL$12:CL135,MATCH(BN136,BN$12:BN135,0)),"GREŠKA"))))))</f>
        <v/>
      </c>
      <c r="CM136" s="108" t="str">
        <f>IF(BP136="","",IF(BP136&lt;&gt;"NEMA",BP136,IF(CE136&lt;&gt;"",CE136,IFERROR(INDEX(CM$12:CM135,MATCH(BN136,BN$12:BN135,0)),""))))</f>
        <v/>
      </c>
      <c r="CN136" s="27" t="s">
        <v>0</v>
      </c>
      <c r="CO136" s="38" t="str">
        <f t="shared" si="129"/>
        <v/>
      </c>
      <c r="CP136" s="53" t="str">
        <f t="shared" si="130"/>
        <v/>
      </c>
      <c r="CQ136" s="164" t="str">
        <f t="shared" si="131"/>
        <v/>
      </c>
      <c r="CR136" s="165" t="str">
        <f t="shared" si="156"/>
        <v/>
      </c>
      <c r="CS136" s="108" t="str">
        <f t="shared" si="83"/>
        <v/>
      </c>
      <c r="CT136" s="27" t="s">
        <v>0</v>
      </c>
      <c r="CU136" s="224" t="str">
        <f t="shared" si="132"/>
        <v xml:space="preserve">
</v>
      </c>
      <c r="CV136" s="27" t="s">
        <v>0</v>
      </c>
      <c r="CW136" s="184" t="str">
        <f t="shared" si="84"/>
        <v/>
      </c>
      <c r="CX136" t="s">
        <v>0</v>
      </c>
      <c r="CY136" s="86" t="str">
        <f t="shared" si="85"/>
        <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15" t="str">
        <f t="shared" si="155"/>
        <v/>
      </c>
      <c r="EQ136" s="27" t="s">
        <v>0</v>
      </c>
    </row>
    <row r="137" spans="1:147" x14ac:dyDescent="0.25">
      <c r="A137" t="s">
        <v>0</v>
      </c>
      <c r="B137" s="32" t="str">
        <f>IF(csv!F127="","",TRIM(csv!T127))</f>
        <v/>
      </c>
      <c r="C137" s="21" t="s">
        <v>0</v>
      </c>
      <c r="D137" s="21" t="str">
        <f>IF(csv!F127="","",TRIM(csv!F127))</f>
        <v/>
      </c>
      <c r="E137" s="21" t="str">
        <f>IF(csv!E127="","",TRIM(csv!E127))</f>
        <v/>
      </c>
      <c r="F137" s="21" t="s">
        <v>0</v>
      </c>
      <c r="G137" s="53" t="str">
        <f>IF(csv!M127="","",TRIM(csv!M127))</f>
        <v/>
      </c>
      <c r="H137" s="53" t="str">
        <f>IF(csv!N127="","",TRIM(csv!N127))</f>
        <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
      </c>
      <c r="R137" s="53" t="str">
        <f>IF(Q137="","",IF(COUNTIF(Q$12:Q136,Q137)=0,R136+1,R136))</f>
        <v/>
      </c>
      <c r="S137" s="53" t="str">
        <f t="shared" si="94"/>
        <v/>
      </c>
      <c r="T137" s="53" t="str">
        <f t="shared" si="95"/>
        <v/>
      </c>
      <c r="U137" s="46" t="str">
        <f t="shared" si="96"/>
        <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
      </c>
      <c r="C138" s="21" t="s">
        <v>0</v>
      </c>
      <c r="D138" s="21" t="str">
        <f>IF(csv!F128="","",TRIM(csv!F128))</f>
        <v/>
      </c>
      <c r="E138" s="21" t="str">
        <f>IF(csv!E128="","",TRIM(csv!E128))</f>
        <v/>
      </c>
      <c r="F138" s="21" t="s">
        <v>0</v>
      </c>
      <c r="G138" s="53" t="str">
        <f>IF(csv!M128="","",TRIM(csv!M128))</f>
        <v/>
      </c>
      <c r="H138" s="53" t="str">
        <f>IF(csv!N128="","",TRIM(csv!N128))</f>
        <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
      </c>
      <c r="R138" s="53" t="str">
        <f>IF(Q138="","",IF(COUNTIF(Q$12:Q137,Q138)=0,R137+1,R137))</f>
        <v/>
      </c>
      <c r="S138" s="53" t="str">
        <f t="shared" si="94"/>
        <v/>
      </c>
      <c r="T138" s="53" t="str">
        <f t="shared" si="95"/>
        <v/>
      </c>
      <c r="U138" s="46" t="str">
        <f t="shared" si="96"/>
        <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
      </c>
      <c r="C139" s="21" t="s">
        <v>0</v>
      </c>
      <c r="D139" s="21" t="str">
        <f>IF(csv!F129="","",TRIM(csv!F129))</f>
        <v/>
      </c>
      <c r="E139" s="21" t="str">
        <f>IF(csv!E129="","",TRIM(csv!E129))</f>
        <v/>
      </c>
      <c r="F139" s="21" t="s">
        <v>0</v>
      </c>
      <c r="G139" s="53" t="str">
        <f>IF(csv!M129="","",TRIM(csv!M129))</f>
        <v/>
      </c>
      <c r="H139" s="53" t="str">
        <f>IF(csv!N129="","",TRIM(csv!N129))</f>
        <v/>
      </c>
      <c r="I139" s="21" t="s">
        <v>0</v>
      </c>
      <c r="J139" s="21" t="str">
        <f>IF(csv!P129="","",TRIM(csv!P129))</f>
        <v/>
      </c>
      <c r="K139" s="21" t="str">
        <f>IF(csv!Q129="","",TRIM(csv!Q129))</f>
        <v/>
      </c>
      <c r="L139" s="21" t="s">
        <v>0</v>
      </c>
      <c r="M139" s="46" t="str">
        <f>IF(csv!R129="","",TRIM(csv!R129))</f>
        <v/>
      </c>
      <c r="N139" s="27" t="s">
        <v>0</v>
      </c>
      <c r="O139" s="172" t="str">
        <f t="shared" si="92"/>
        <v/>
      </c>
      <c r="P139" s="27"/>
      <c r="Q139" s="32" t="str">
        <f t="shared" si="93"/>
        <v/>
      </c>
      <c r="R139" s="53" t="str">
        <f>IF(Q139="","",IF(COUNTIF(Q$12:Q138,Q139)=0,R138+1,R138))</f>
        <v/>
      </c>
      <c r="S139" s="53" t="str">
        <f t="shared" si="94"/>
        <v/>
      </c>
      <c r="T139" s="53" t="str">
        <f t="shared" si="95"/>
        <v/>
      </c>
      <c r="U139" s="46" t="str">
        <f t="shared" si="96"/>
        <v/>
      </c>
      <c r="V139" s="27" t="s">
        <v>0</v>
      </c>
      <c r="W139" s="157" t="str">
        <f t="shared" si="97"/>
        <v/>
      </c>
      <c r="X139" s="207" t="str">
        <f t="shared" si="98"/>
        <v/>
      </c>
      <c r="Y139" s="158" t="str">
        <f t="shared" si="79"/>
        <v/>
      </c>
      <c r="Z139" s="27" t="s">
        <v>0</v>
      </c>
      <c r="AA139" s="32" t="str">
        <f t="shared" si="99"/>
        <v/>
      </c>
      <c r="AB139" s="53" t="str">
        <f t="shared" si="100"/>
        <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
      </c>
      <c r="AK139" s="108" t="str">
        <f t="shared" si="103"/>
        <v/>
      </c>
      <c r="AL139" s="27"/>
      <c r="AM139" s="32" t="str">
        <f t="shared" si="104"/>
        <v/>
      </c>
      <c r="AN139" s="21" t="str">
        <f t="shared" si="105"/>
        <v/>
      </c>
      <c r="AO139" s="53" t="str">
        <f t="shared" si="106"/>
        <v/>
      </c>
      <c r="AP139" s="53" t="str">
        <f t="shared" si="107"/>
        <v/>
      </c>
      <c r="AQ139" s="21" t="str">
        <f t="shared" si="108"/>
        <v/>
      </c>
      <c r="AR139" s="46" t="str">
        <f t="shared" si="109"/>
        <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
      </c>
      <c r="BI139" s="21" t="str">
        <f t="shared" si="115"/>
        <v/>
      </c>
      <c r="BJ139" s="53" t="str">
        <f t="shared" si="116"/>
        <v/>
      </c>
      <c r="BK139" s="33" t="str">
        <f t="shared" si="117"/>
        <v/>
      </c>
      <c r="BL139" s="27" t="s">
        <v>0</v>
      </c>
      <c r="BM139" s="32" t="str">
        <f t="shared" si="118"/>
        <v/>
      </c>
      <c r="BN139" s="21" t="str">
        <f t="shared" si="119"/>
        <v/>
      </c>
      <c r="BO139" s="53" t="str">
        <f t="shared" si="120"/>
        <v/>
      </c>
      <c r="BP139" s="53" t="str">
        <f t="shared" si="81"/>
        <v/>
      </c>
      <c r="BQ139" s="21" t="str">
        <f t="shared" si="82"/>
        <v/>
      </c>
      <c r="BR139" s="21" t="str" cm="1">
        <f t="array" ref="BR139">IFERROR(""&amp;INDEX(regNatjecatelj_klub,DI139),"")</f>
        <v/>
      </c>
      <c r="BS139" s="66" t="str">
        <f t="shared" si="121"/>
        <v/>
      </c>
      <c r="BT139" s="46" t="str">
        <f t="shared" si="122"/>
        <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
      </c>
      <c r="CL139" s="210" t="str">
        <f>IF(BN139="","",IF(BT139&lt;&gt;BN139,INDEX(regKlub_id,MATCH(BT139,regKlub_naziv,0)),IF(AND(BO139&lt;&gt;"",BO139&lt;&gt;"NEMA"),BO139,IF(CF139&lt;&gt;"",CF139,IF(CB139&lt;&gt;"",CB139,IFERROR(INDEX(CL$12:CL138,MATCH(BN139,BN$12:BN138,0)),"GREŠKA"))))))</f>
        <v/>
      </c>
      <c r="CM139" s="108" t="str">
        <f>IF(BP139="","",IF(BP139&lt;&gt;"NEMA",BP139,IF(CE139&lt;&gt;"",CE139,IFERROR(INDEX(CM$12:CM138,MATCH(BN139,BN$12:BN138,0)),""))))</f>
        <v/>
      </c>
      <c r="CN139" s="27" t="s">
        <v>0</v>
      </c>
      <c r="CO139" s="38" t="str">
        <f t="shared" si="129"/>
        <v/>
      </c>
      <c r="CP139" s="53" t="str">
        <f t="shared" si="130"/>
        <v/>
      </c>
      <c r="CQ139" s="164" t="str">
        <f t="shared" si="131"/>
        <v/>
      </c>
      <c r="CR139" s="165" t="str">
        <f t="shared" si="156"/>
        <v/>
      </c>
      <c r="CS139" s="108" t="str">
        <f t="shared" si="83"/>
        <v/>
      </c>
      <c r="CT139" s="27" t="s">
        <v>0</v>
      </c>
      <c r="CU139" s="224" t="str">
        <f t="shared" si="132"/>
        <v xml:space="preserve">
</v>
      </c>
      <c r="CV139" s="27" t="s">
        <v>0</v>
      </c>
      <c r="CW139" s="184" t="str">
        <f t="shared" si="84"/>
        <v/>
      </c>
      <c r="CX139" t="s">
        <v>0</v>
      </c>
      <c r="CY139" s="86" t="str">
        <f t="shared" si="85"/>
        <v/>
      </c>
      <c r="CZ139" t="s">
        <v>0</v>
      </c>
      <c r="DA139" s="32" t="str">
        <f t="shared" si="86"/>
        <v/>
      </c>
      <c r="DB139" s="46" t="str">
        <f t="shared" si="87"/>
        <v/>
      </c>
      <c r="DC139" t="s">
        <v>0</v>
      </c>
      <c r="DD139" s="14" t="str">
        <f t="shared" si="133"/>
        <v/>
      </c>
      <c r="DE139" s="27" t="s">
        <v>0</v>
      </c>
      <c r="DF139" s="14" t="str">
        <f t="shared" si="134"/>
        <v/>
      </c>
      <c r="DG139" s="27" t="s">
        <v>0</v>
      </c>
      <c r="DH139" s="32" t="str">
        <f t="shared" si="135"/>
        <v/>
      </c>
      <c r="DI139" s="33" t="str">
        <f t="shared" si="136"/>
        <v/>
      </c>
      <c r="DJ139" s="27" t="s">
        <v>0</v>
      </c>
      <c r="DK139" s="32" t="str">
        <f t="shared" si="137"/>
        <v/>
      </c>
      <c r="DL139" s="33" t="str">
        <f t="shared" si="138"/>
        <v/>
      </c>
      <c r="DM139" s="27" t="s">
        <v>0</v>
      </c>
      <c r="DN139" s="32" t="str">
        <f t="shared" si="139"/>
        <v/>
      </c>
      <c r="DO139" s="33" t="str">
        <f t="shared" si="140"/>
        <v/>
      </c>
      <c r="DP139" s="27" t="s">
        <v>0</v>
      </c>
      <c r="DQ139" s="38" t="str">
        <f t="shared" si="141"/>
        <v/>
      </c>
      <c r="DR139" s="33" t="str" cm="1">
        <f t="array" ref="DR139">IF(DQ139&lt;&gt;"",INDEX(regNatjecatelj_id,DQ139,0),IF(BF139&lt;&gt;"",BF139,""))</f>
        <v/>
      </c>
      <c r="DS139" s="27" t="s">
        <v>0</v>
      </c>
      <c r="DT139" s="38" t="str">
        <f t="shared" si="142"/>
        <v/>
      </c>
      <c r="DU139" s="53" t="str">
        <f t="shared" si="88"/>
        <v/>
      </c>
      <c r="DV139" s="53" t="str">
        <f t="shared" si="143"/>
        <v/>
      </c>
      <c r="DW139" s="53" t="str">
        <f t="shared" si="144"/>
        <v/>
      </c>
      <c r="DX139" s="46" t="str">
        <f t="shared" si="145"/>
        <v/>
      </c>
      <c r="DY139" s="27" t="s">
        <v>0</v>
      </c>
      <c r="DZ139" s="38" t="str">
        <f>IF(AN139="","",MAX(DZ$12:DZ138)+1)</f>
        <v/>
      </c>
      <c r="EA139" s="53" t="str">
        <f t="shared" si="146"/>
        <v/>
      </c>
      <c r="EB139" s="53" t="str">
        <f t="shared" si="147"/>
        <v/>
      </c>
      <c r="EC139" s="53" t="str">
        <f t="shared" si="148"/>
        <v/>
      </c>
      <c r="ED139" s="53" t="str">
        <f t="shared" si="149"/>
        <v/>
      </c>
      <c r="EE139" s="53" t="str">
        <f t="shared" si="89"/>
        <v/>
      </c>
      <c r="EF139" s="53" t="str">
        <f t="shared" si="150"/>
        <v/>
      </c>
      <c r="EG139" s="53" t="str">
        <f t="shared" si="151"/>
        <v/>
      </c>
      <c r="EH139" s="53" t="str">
        <f t="shared" si="90"/>
        <v/>
      </c>
      <c r="EI139" s="53" t="str">
        <f t="shared" si="152"/>
        <v/>
      </c>
      <c r="EJ139" s="33" t="str">
        <f t="shared" si="153"/>
        <v/>
      </c>
      <c r="EK139" s="27" t="s">
        <v>0</v>
      </c>
      <c r="EL139" s="14" t="str">
        <f t="shared" si="154"/>
        <v/>
      </c>
      <c r="EM139" s="27" t="s">
        <v>0</v>
      </c>
      <c r="EN139" s="14" t="str">
        <f t="shared" si="91"/>
        <v/>
      </c>
      <c r="EO139" s="27" t="s">
        <v>0</v>
      </c>
      <c r="EP139" s="115" t="str">
        <f t="shared" si="155"/>
        <v/>
      </c>
      <c r="EQ139" s="27" t="s">
        <v>0</v>
      </c>
    </row>
    <row r="140" spans="1:147" x14ac:dyDescent="0.25">
      <c r="A140" t="s">
        <v>0</v>
      </c>
      <c r="B140" s="32" t="str">
        <f>IF(csv!F130="","",TRIM(csv!T130))</f>
        <v/>
      </c>
      <c r="C140" s="21" t="s">
        <v>0</v>
      </c>
      <c r="D140" s="21" t="str">
        <f>IF(csv!F130="","",TRIM(csv!F130))</f>
        <v/>
      </c>
      <c r="E140" s="21" t="str">
        <f>IF(csv!E130="","",TRIM(csv!E130))</f>
        <v/>
      </c>
      <c r="F140" s="21" t="s">
        <v>0</v>
      </c>
      <c r="G140" s="53" t="str">
        <f>IF(csv!M130="","",TRIM(csv!M130))</f>
        <v/>
      </c>
      <c r="H140" s="53" t="str">
        <f>IF(csv!N130="","",TRIM(csv!N130))</f>
        <v/>
      </c>
      <c r="I140" s="21" t="s">
        <v>0</v>
      </c>
      <c r="J140" s="21" t="str">
        <f>IF(csv!P130="","",TRIM(csv!P130))</f>
        <v/>
      </c>
      <c r="K140" s="21" t="str">
        <f>IF(csv!Q130="","",TRIM(csv!Q130))</f>
        <v/>
      </c>
      <c r="L140" s="21" t="s">
        <v>0</v>
      </c>
      <c r="M140" s="46" t="str">
        <f>IF(csv!R130="","",TRIM(csv!R130))</f>
        <v/>
      </c>
      <c r="N140" s="27" t="s">
        <v>0</v>
      </c>
      <c r="O140" s="172" t="str">
        <f t="shared" si="92"/>
        <v/>
      </c>
      <c r="P140" s="27"/>
      <c r="Q140" s="32" t="str">
        <f t="shared" si="93"/>
        <v/>
      </c>
      <c r="R140" s="53" t="str">
        <f>IF(Q140="","",IF(COUNTIF(Q$12:Q139,Q140)=0,R139+1,R139))</f>
        <v/>
      </c>
      <c r="S140" s="53" t="str">
        <f t="shared" si="94"/>
        <v/>
      </c>
      <c r="T140" s="53" t="str">
        <f t="shared" si="95"/>
        <v/>
      </c>
      <c r="U140" s="46" t="str">
        <f t="shared" si="96"/>
        <v/>
      </c>
      <c r="V140" s="27" t="s">
        <v>0</v>
      </c>
      <c r="W140" s="157" t="str">
        <f t="shared" si="97"/>
        <v/>
      </c>
      <c r="X140" s="207" t="str">
        <f t="shared" si="98"/>
        <v/>
      </c>
      <c r="Y140" s="158" t="str">
        <f t="shared" si="79"/>
        <v/>
      </c>
      <c r="Z140" s="27" t="s">
        <v>0</v>
      </c>
      <c r="AA140" s="32" t="str">
        <f t="shared" si="99"/>
        <v/>
      </c>
      <c r="AB140" s="53" t="str">
        <f t="shared" si="100"/>
        <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
      </c>
      <c r="AK140" s="108" t="str">
        <f t="shared" si="103"/>
        <v/>
      </c>
      <c r="AL140" s="27"/>
      <c r="AM140" s="32" t="str">
        <f t="shared" si="104"/>
        <v/>
      </c>
      <c r="AN140" s="21" t="str">
        <f t="shared" si="105"/>
        <v/>
      </c>
      <c r="AO140" s="53" t="str">
        <f t="shared" si="106"/>
        <v/>
      </c>
      <c r="AP140" s="53" t="str">
        <f t="shared" si="107"/>
        <v/>
      </c>
      <c r="AQ140" s="21" t="str">
        <f t="shared" si="108"/>
        <v/>
      </c>
      <c r="AR140" s="46" t="str">
        <f t="shared" si="109"/>
        <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
      </c>
      <c r="BI140" s="21" t="str">
        <f t="shared" si="115"/>
        <v/>
      </c>
      <c r="BJ140" s="53" t="str">
        <f t="shared" si="116"/>
        <v/>
      </c>
      <c r="BK140" s="33" t="str">
        <f t="shared" si="117"/>
        <v/>
      </c>
      <c r="BL140" s="27" t="s">
        <v>0</v>
      </c>
      <c r="BM140" s="32" t="str">
        <f t="shared" si="118"/>
        <v/>
      </c>
      <c r="BN140" s="21" t="str">
        <f t="shared" si="119"/>
        <v/>
      </c>
      <c r="BO140" s="53" t="str">
        <f t="shared" si="120"/>
        <v/>
      </c>
      <c r="BP140" s="53" t="str">
        <f t="shared" si="81"/>
        <v/>
      </c>
      <c r="BQ140" s="21" t="str">
        <f t="shared" si="82"/>
        <v/>
      </c>
      <c r="BR140" s="21" t="str" cm="1">
        <f t="array" ref="BR140">IFERROR(""&amp;INDEX(regNatjecatelj_klub,DI140),"")</f>
        <v/>
      </c>
      <c r="BS140" s="66" t="str">
        <f t="shared" si="121"/>
        <v/>
      </c>
      <c r="BT140" s="46" t="str">
        <f t="shared" si="122"/>
        <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
      </c>
      <c r="CL140" s="210" t="str">
        <f>IF(BN140="","",IF(BT140&lt;&gt;BN140,INDEX(regKlub_id,MATCH(BT140,regKlub_naziv,0)),IF(AND(BO140&lt;&gt;"",BO140&lt;&gt;"NEMA"),BO140,IF(CF140&lt;&gt;"",CF140,IF(CB140&lt;&gt;"",CB140,IFERROR(INDEX(CL$12:CL139,MATCH(BN140,BN$12:BN139,0)),"GREŠKA"))))))</f>
        <v/>
      </c>
      <c r="CM140" s="108" t="str">
        <f>IF(BP140="","",IF(BP140&lt;&gt;"NEMA",BP140,IF(CE140&lt;&gt;"",CE140,IFERROR(INDEX(CM$12:CM139,MATCH(BN140,BN$12:BN139,0)),""))))</f>
        <v/>
      </c>
      <c r="CN140" s="27" t="s">
        <v>0</v>
      </c>
      <c r="CO140" s="38" t="str">
        <f t="shared" si="129"/>
        <v/>
      </c>
      <c r="CP140" s="53" t="str">
        <f t="shared" si="130"/>
        <v/>
      </c>
      <c r="CQ140" s="164" t="str">
        <f t="shared" si="131"/>
        <v/>
      </c>
      <c r="CR140" s="165" t="str">
        <f t="shared" si="156"/>
        <v/>
      </c>
      <c r="CS140" s="108" t="str">
        <f t="shared" si="83"/>
        <v/>
      </c>
      <c r="CT140" s="27" t="s">
        <v>0</v>
      </c>
      <c r="CU140" s="224" t="str">
        <f t="shared" si="132"/>
        <v xml:space="preserve">
</v>
      </c>
      <c r="CV140" s="27" t="s">
        <v>0</v>
      </c>
      <c r="CW140" s="184" t="str">
        <f t="shared" si="84"/>
        <v/>
      </c>
      <c r="CX140" t="s">
        <v>0</v>
      </c>
      <c r="CY140" s="86" t="str">
        <f t="shared" si="85"/>
        <v/>
      </c>
      <c r="CZ140" t="s">
        <v>0</v>
      </c>
      <c r="DA140" s="32" t="str">
        <f t="shared" si="86"/>
        <v/>
      </c>
      <c r="DB140" s="46" t="str">
        <f t="shared" si="87"/>
        <v/>
      </c>
      <c r="DC140" t="s">
        <v>0</v>
      </c>
      <c r="DD140" s="14" t="str">
        <f t="shared" si="133"/>
        <v/>
      </c>
      <c r="DE140" s="27" t="s">
        <v>0</v>
      </c>
      <c r="DF140" s="14" t="str">
        <f t="shared" si="134"/>
        <v/>
      </c>
      <c r="DG140" s="27" t="s">
        <v>0</v>
      </c>
      <c r="DH140" s="32" t="str">
        <f t="shared" si="135"/>
        <v/>
      </c>
      <c r="DI140" s="33" t="str">
        <f t="shared" si="136"/>
        <v/>
      </c>
      <c r="DJ140" s="27" t="s">
        <v>0</v>
      </c>
      <c r="DK140" s="32" t="str">
        <f t="shared" si="137"/>
        <v/>
      </c>
      <c r="DL140" s="33" t="str">
        <f t="shared" si="138"/>
        <v/>
      </c>
      <c r="DM140" s="27" t="s">
        <v>0</v>
      </c>
      <c r="DN140" s="32" t="str">
        <f t="shared" si="139"/>
        <v/>
      </c>
      <c r="DO140" s="33" t="str">
        <f t="shared" si="140"/>
        <v/>
      </c>
      <c r="DP140" s="27" t="s">
        <v>0</v>
      </c>
      <c r="DQ140" s="38" t="str">
        <f t="shared" si="141"/>
        <v/>
      </c>
      <c r="DR140" s="33" t="str" cm="1">
        <f t="array" ref="DR140">IF(DQ140&lt;&gt;"",INDEX(regNatjecatelj_id,DQ140,0),IF(BF140&lt;&gt;"",BF140,""))</f>
        <v/>
      </c>
      <c r="DS140" s="27" t="s">
        <v>0</v>
      </c>
      <c r="DT140" s="38" t="str">
        <f t="shared" si="142"/>
        <v/>
      </c>
      <c r="DU140" s="53" t="str">
        <f t="shared" si="88"/>
        <v/>
      </c>
      <c r="DV140" s="53" t="str">
        <f t="shared" si="143"/>
        <v/>
      </c>
      <c r="DW140" s="53" t="str">
        <f t="shared" si="144"/>
        <v/>
      </c>
      <c r="DX140" s="46" t="str">
        <f t="shared" si="145"/>
        <v/>
      </c>
      <c r="DY140" s="27" t="s">
        <v>0</v>
      </c>
      <c r="DZ140" s="38" t="str">
        <f>IF(AN140="","",MAX(DZ$12:DZ139)+1)</f>
        <v/>
      </c>
      <c r="EA140" s="53" t="str">
        <f t="shared" si="146"/>
        <v/>
      </c>
      <c r="EB140" s="53" t="str">
        <f t="shared" si="147"/>
        <v/>
      </c>
      <c r="EC140" s="53" t="str">
        <f t="shared" si="148"/>
        <v/>
      </c>
      <c r="ED140" s="53" t="str">
        <f t="shared" si="149"/>
        <v/>
      </c>
      <c r="EE140" s="53" t="str">
        <f t="shared" si="89"/>
        <v/>
      </c>
      <c r="EF140" s="53" t="str">
        <f t="shared" si="150"/>
        <v/>
      </c>
      <c r="EG140" s="53" t="str">
        <f t="shared" si="151"/>
        <v/>
      </c>
      <c r="EH140" s="53" t="str">
        <f t="shared" si="90"/>
        <v/>
      </c>
      <c r="EI140" s="53" t="str">
        <f t="shared" si="152"/>
        <v/>
      </c>
      <c r="EJ140" s="33" t="str">
        <f t="shared" si="153"/>
        <v/>
      </c>
      <c r="EK140" s="27" t="s">
        <v>0</v>
      </c>
      <c r="EL140" s="14" t="str">
        <f t="shared" si="154"/>
        <v/>
      </c>
      <c r="EM140" s="27" t="s">
        <v>0</v>
      </c>
      <c r="EN140" s="14" t="str">
        <f t="shared" si="91"/>
        <v/>
      </c>
      <c r="EO140" s="27" t="s">
        <v>0</v>
      </c>
      <c r="EP140" s="115" t="str">
        <f t="shared" si="155"/>
        <v/>
      </c>
      <c r="EQ140" s="27" t="s">
        <v>0</v>
      </c>
    </row>
    <row r="141" spans="1:147" x14ac:dyDescent="0.25">
      <c r="A141" t="s">
        <v>0</v>
      </c>
      <c r="B141" s="32" t="str">
        <f>IF(csv!F131="","",TRIM(csv!T131))</f>
        <v/>
      </c>
      <c r="C141" s="21" t="s">
        <v>0</v>
      </c>
      <c r="D141" s="21" t="str">
        <f>IF(csv!F131="","",TRIM(csv!F131))</f>
        <v/>
      </c>
      <c r="E141" s="21" t="str">
        <f>IF(csv!E131="","",TRIM(csv!E131))</f>
        <v/>
      </c>
      <c r="F141" s="21" t="s">
        <v>0</v>
      </c>
      <c r="G141" s="53" t="str">
        <f>IF(csv!M131="","",TRIM(csv!M131))</f>
        <v/>
      </c>
      <c r="H141" s="53" t="str">
        <f>IF(csv!N131="","",TRIM(csv!N131))</f>
        <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
      </c>
      <c r="R141" s="53" t="str">
        <f>IF(Q141="","",IF(COUNTIF(Q$12:Q140,Q141)=0,R140+1,R140))</f>
        <v/>
      </c>
      <c r="S141" s="53" t="str">
        <f t="shared" si="94"/>
        <v/>
      </c>
      <c r="T141" s="53" t="str">
        <f t="shared" si="95"/>
        <v/>
      </c>
      <c r="U141" s="46" t="str">
        <f t="shared" si="96"/>
        <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
      </c>
      <c r="C142" s="21" t="s">
        <v>0</v>
      </c>
      <c r="D142" s="21" t="str">
        <f>IF(csv!F132="","",TRIM(csv!F132))</f>
        <v/>
      </c>
      <c r="E142" s="21" t="str">
        <f>IF(csv!E132="","",TRIM(csv!E132))</f>
        <v/>
      </c>
      <c r="F142" s="21" t="s">
        <v>0</v>
      </c>
      <c r="G142" s="53" t="str">
        <f>IF(csv!M132="","",TRIM(csv!M132))</f>
        <v/>
      </c>
      <c r="H142" s="53" t="str">
        <f>IF(csv!N132="","",TRIM(csv!N132))</f>
        <v/>
      </c>
      <c r="I142" s="21" t="s">
        <v>0</v>
      </c>
      <c r="J142" s="21" t="str">
        <f>IF(csv!P132="","",TRIM(csv!P132))</f>
        <v/>
      </c>
      <c r="K142" s="21" t="str">
        <f>IF(csv!Q132="","",TRIM(csv!Q132))</f>
        <v/>
      </c>
      <c r="L142" s="21" t="s">
        <v>0</v>
      </c>
      <c r="M142" s="46" t="str">
        <f>IF(csv!R132="","",TRIM(csv!R132))</f>
        <v/>
      </c>
      <c r="N142" s="27" t="s">
        <v>0</v>
      </c>
      <c r="O142" s="172" t="str">
        <f t="shared" ref="O142:O205" si="170">IF(E142="","","ok")</f>
        <v/>
      </c>
      <c r="P142" s="27"/>
      <c r="Q142" s="32" t="str">
        <f t="shared" ref="Q142:Q205" si="171">IF(B142="","",B142)</f>
        <v/>
      </c>
      <c r="R142" s="53" t="str">
        <f>IF(Q142="","",IF(COUNTIF(Q$12:Q141,Q142)=0,R141+1,R141))</f>
        <v/>
      </c>
      <c r="S142" s="53" t="str">
        <f t="shared" ref="S142:S205" si="172">IF(Q142="","",IFERROR(INDEX(regKategorija_id,MATCH(Q142,regKategorija_oznaka,0)),IFERROR(INDEX(regKategorija_alias_kategorijaId,MATCH(Q142,regKategorija_alias_oznaka,0)),INDEX(natKategorija_katRegId,MATCH(Q142,natKategorija_kategorija,0)))))</f>
        <v/>
      </c>
      <c r="T142" s="53" t="str">
        <f t="shared" ref="T142:T205" si="173">IF(Q142="","",IFERROR(INDEX(natStaza_id,MATCH(Q142,natStaza_kategorija,0)),""))</f>
        <v/>
      </c>
      <c r="U142" s="46" t="str">
        <f t="shared" ref="U142:U205" si="174">IF(T142="","",INDEX(natStaza_naziv,MATCH(T142,natStaza_id,0)))</f>
        <v/>
      </c>
      <c r="V142" s="27" t="s">
        <v>0</v>
      </c>
      <c r="W142" s="157" t="str">
        <f t="shared" ref="W142:W205" si="175">IF(O142="","",INDEX(regKategorija_oznaka,MATCH(S142,regKategorija_id,0)))</f>
        <v/>
      </c>
      <c r="X142" s="207" t="str">
        <f t="shared" ref="X142:X205" si="176">IF(W142="","",INDEX(natKategorija_stazaKatId,MATCH(S142,natKategorija_katRegId,0)))</f>
        <v/>
      </c>
      <c r="Y142" s="158"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
      </c>
      <c r="AK142" s="108"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
      </c>
      <c r="CL142" s="210" t="str">
        <f>IF(BN142="","",IF(BT142&lt;&gt;BN142,INDEX(regKlub_id,MATCH(BT142,regKlub_naziv,0)),IF(AND(BO142&lt;&gt;"",BO142&lt;&gt;"NEMA"),BO142,IF(CF142&lt;&gt;"",CF142,IF(CB142&lt;&gt;"",CB142,IFERROR(INDEX(CL$12:CL141,MATCH(BN142,BN$12:BN141,0)),"GREŠKA"))))))</f>
        <v/>
      </c>
      <c r="CM142" s="108" t="str">
        <f>IF(BP142="","",IF(BP142&lt;&gt;"NEMA",BP142,IF(CE142&lt;&gt;"",CE142,IFERROR(INDEX(CM$12:CM141,MATCH(BN142,BN$12:BN141,0)),""))))</f>
        <v/>
      </c>
      <c r="CN142" s="27" t="s">
        <v>0</v>
      </c>
      <c r="CO142" s="38" t="str">
        <f t="shared" ref="CO142:CO205" si="207">IF(G142="","",G142)</f>
        <v/>
      </c>
      <c r="CP142" s="53" t="str">
        <f t="shared" ref="CP142:CP205" si="208">IF(H142="","",H142)</f>
        <v/>
      </c>
      <c r="CQ142" s="164" t="str">
        <f t="shared" ref="CQ142:CQ205" si="209">IF(CO142="",IF(OR(O142="",CP142&lt;&gt;"0"),"","GREŠKA-1"),IF(AND(65535&gt;=VALUE(LEFT(CO142,SEARCH(":",CO142)-1))*60+VALUE(RIGHT(CO142,2)),OR(CP142="0",CP142="1",CP142="2",CP142="3",CP142="4")),IF(VALUE(RIGHT(CO142,2))&gt;=60,"GREŠKA-2",""),"GREŠKA-3"))</f>
        <v/>
      </c>
      <c r="CR142" s="165" t="str">
        <f t="shared" si="156"/>
        <v/>
      </c>
      <c r="CS142" s="108" t="str">
        <f t="shared" si="161"/>
        <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15" t="str">
        <f t="shared" ref="EP142:EP205" si="233">AH142&amp;IF(CI142="","","
")&amp;CI142&amp;IF(DD142="","","
")&amp;DD142&amp;IF(DF142="","","
")&amp;DF142&amp;IF(EL142="","","
")&amp;EL142&amp;IF(EN142="","","
")&amp;EN142</f>
        <v/>
      </c>
      <c r="EQ142" s="27" t="s">
        <v>0</v>
      </c>
    </row>
    <row r="143" spans="1:147" x14ac:dyDescent="0.25">
      <c r="A143" t="s">
        <v>0</v>
      </c>
      <c r="B143" s="32" t="str">
        <f>IF(csv!F133="","",TRIM(csv!T133))</f>
        <v/>
      </c>
      <c r="C143" s="21" t="s">
        <v>0</v>
      </c>
      <c r="D143" s="21" t="str">
        <f>IF(csv!F133="","",TRIM(csv!F133))</f>
        <v/>
      </c>
      <c r="E143" s="21" t="str">
        <f>IF(csv!E133="","",TRIM(csv!E133))</f>
        <v/>
      </c>
      <c r="F143" s="21" t="s">
        <v>0</v>
      </c>
      <c r="G143" s="53" t="str">
        <f>IF(csv!M133="","",TRIM(csv!M133))</f>
        <v/>
      </c>
      <c r="H143" s="53" t="str">
        <f>IF(csv!N133="","",TRIM(csv!N133))</f>
        <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
      </c>
      <c r="R143" s="53" t="str">
        <f>IF(Q143="","",IF(COUNTIF(Q$12:Q142,Q143)=0,R142+1,R142))</f>
        <v/>
      </c>
      <c r="S143" s="53" t="str">
        <f t="shared" si="172"/>
        <v/>
      </c>
      <c r="T143" s="53" t="str">
        <f t="shared" si="173"/>
        <v/>
      </c>
      <c r="U143" s="46" t="str">
        <f t="shared" si="174"/>
        <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
      </c>
      <c r="C144" s="21" t="s">
        <v>0</v>
      </c>
      <c r="D144" s="21" t="str">
        <f>IF(csv!F134="","",TRIM(csv!F134))</f>
        <v/>
      </c>
      <c r="E144" s="21" t="str">
        <f>IF(csv!E134="","",TRIM(csv!E134))</f>
        <v/>
      </c>
      <c r="F144" s="21" t="s">
        <v>0</v>
      </c>
      <c r="G144" s="53" t="str">
        <f>IF(csv!M134="","",TRIM(csv!M134))</f>
        <v/>
      </c>
      <c r="H144" s="53" t="str">
        <f>IF(csv!N134="","",TRIM(csv!N134))</f>
        <v/>
      </c>
      <c r="I144" s="21" t="s">
        <v>0</v>
      </c>
      <c r="J144" s="21" t="str">
        <f>IF(csv!P134="","",TRIM(csv!P134))</f>
        <v/>
      </c>
      <c r="K144" s="21" t="str">
        <f>IF(csv!Q134="","",TRIM(csv!Q134))</f>
        <v/>
      </c>
      <c r="L144" s="21" t="s">
        <v>0</v>
      </c>
      <c r="M144" s="46" t="str">
        <f>IF(csv!R134="","",TRIM(csv!R134))</f>
        <v/>
      </c>
      <c r="N144" s="27" t="s">
        <v>0</v>
      </c>
      <c r="O144" s="172" t="str">
        <f t="shared" si="170"/>
        <v/>
      </c>
      <c r="P144" s="27"/>
      <c r="Q144" s="32" t="str">
        <f t="shared" si="171"/>
        <v/>
      </c>
      <c r="R144" s="53" t="str">
        <f>IF(Q144="","",IF(COUNTIF(Q$12:Q143,Q144)=0,R143+1,R143))</f>
        <v/>
      </c>
      <c r="S144" s="53" t="str">
        <f t="shared" si="172"/>
        <v/>
      </c>
      <c r="T144" s="53" t="str">
        <f t="shared" si="173"/>
        <v/>
      </c>
      <c r="U144" s="46" t="str">
        <f t="shared" si="174"/>
        <v/>
      </c>
      <c r="V144" s="27" t="s">
        <v>0</v>
      </c>
      <c r="W144" s="157" t="str">
        <f t="shared" si="175"/>
        <v/>
      </c>
      <c r="X144" s="207" t="str">
        <f t="shared" si="176"/>
        <v/>
      </c>
      <c r="Y144" s="158" t="str">
        <f t="shared" si="157"/>
        <v/>
      </c>
      <c r="Z144" s="27" t="s">
        <v>0</v>
      </c>
      <c r="AA144" s="32" t="str">
        <f t="shared" si="177"/>
        <v/>
      </c>
      <c r="AB144" s="53" t="str">
        <f t="shared" si="178"/>
        <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
      </c>
      <c r="AK144" s="108" t="str">
        <f t="shared" si="181"/>
        <v/>
      </c>
      <c r="AL144" s="27"/>
      <c r="AM144" s="32" t="str">
        <f t="shared" si="182"/>
        <v/>
      </c>
      <c r="AN144" s="21" t="str">
        <f t="shared" si="183"/>
        <v/>
      </c>
      <c r="AO144" s="53" t="str">
        <f t="shared" si="184"/>
        <v/>
      </c>
      <c r="AP144" s="53" t="str">
        <f t="shared" si="185"/>
        <v/>
      </c>
      <c r="AQ144" s="21" t="str">
        <f t="shared" si="186"/>
        <v/>
      </c>
      <c r="AR144" s="46" t="str">
        <f t="shared" si="187"/>
        <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
      </c>
      <c r="BI144" s="21" t="str">
        <f t="shared" si="193"/>
        <v/>
      </c>
      <c r="BJ144" s="53" t="str">
        <f t="shared" si="194"/>
        <v/>
      </c>
      <c r="BK144" s="33" t="str">
        <f t="shared" si="195"/>
        <v/>
      </c>
      <c r="BL144" s="27" t="s">
        <v>0</v>
      </c>
      <c r="BM144" s="32" t="str">
        <f t="shared" si="196"/>
        <v/>
      </c>
      <c r="BN144" s="21" t="str">
        <f t="shared" si="197"/>
        <v/>
      </c>
      <c r="BO144" s="53" t="str">
        <f t="shared" si="198"/>
        <v/>
      </c>
      <c r="BP144" s="53" t="str">
        <f t="shared" si="159"/>
        <v/>
      </c>
      <c r="BQ144" s="21" t="str">
        <f t="shared" si="160"/>
        <v/>
      </c>
      <c r="BR144" s="21" t="str" cm="1">
        <f t="array" ref="BR144">IFERROR(""&amp;INDEX(regNatjecatelj_klub,DI144),"")</f>
        <v/>
      </c>
      <c r="BS144" s="66" t="str">
        <f t="shared" si="199"/>
        <v/>
      </c>
      <c r="BT144" s="46" t="str">
        <f t="shared" si="200"/>
        <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
      </c>
      <c r="CL144" s="210" t="str">
        <f>IF(BN144="","",IF(BT144&lt;&gt;BN144,INDEX(regKlub_id,MATCH(BT144,regKlub_naziv,0)),IF(AND(BO144&lt;&gt;"",BO144&lt;&gt;"NEMA"),BO144,IF(CF144&lt;&gt;"",CF144,IF(CB144&lt;&gt;"",CB144,IFERROR(INDEX(CL$12:CL143,MATCH(BN144,BN$12:BN143,0)),"GREŠKA"))))))</f>
        <v/>
      </c>
      <c r="CM144" s="108" t="str">
        <f>IF(BP144="","",IF(BP144&lt;&gt;"NEMA",BP144,IF(CE144&lt;&gt;"",CE144,IFERROR(INDEX(CM$12:CM143,MATCH(BN144,BN$12:BN143,0)),""))))</f>
        <v/>
      </c>
      <c r="CN144" s="27" t="s">
        <v>0</v>
      </c>
      <c r="CO144" s="38" t="str">
        <f t="shared" si="207"/>
        <v/>
      </c>
      <c r="CP144" s="53" t="str">
        <f t="shared" si="208"/>
        <v/>
      </c>
      <c r="CQ144" s="164" t="str">
        <f t="shared" si="209"/>
        <v/>
      </c>
      <c r="CR144" s="165" t="str">
        <f t="shared" si="156"/>
        <v/>
      </c>
      <c r="CS144" s="108" t="str">
        <f t="shared" si="161"/>
        <v/>
      </c>
      <c r="CT144" s="27" t="s">
        <v>0</v>
      </c>
      <c r="CU144" s="224" t="str">
        <f t="shared" si="210"/>
        <v xml:space="preserve">
</v>
      </c>
      <c r="CV144" s="27" t="s">
        <v>0</v>
      </c>
      <c r="CW144" s="184" t="str">
        <f t="shared" si="162"/>
        <v/>
      </c>
      <c r="CX144" t="s">
        <v>0</v>
      </c>
      <c r="CY144" s="86" t="str">
        <f t="shared" si="163"/>
        <v/>
      </c>
      <c r="CZ144" t="s">
        <v>0</v>
      </c>
      <c r="DA144" s="32" t="str">
        <f t="shared" si="164"/>
        <v/>
      </c>
      <c r="DB144" s="46" t="str">
        <f t="shared" si="165"/>
        <v/>
      </c>
      <c r="DC144" t="s">
        <v>0</v>
      </c>
      <c r="DD144" s="14" t="str">
        <f t="shared" si="211"/>
        <v/>
      </c>
      <c r="DE144" s="27" t="s">
        <v>0</v>
      </c>
      <c r="DF144" s="14" t="str">
        <f t="shared" si="212"/>
        <v/>
      </c>
      <c r="DG144" s="27" t="s">
        <v>0</v>
      </c>
      <c r="DH144" s="32" t="str">
        <f t="shared" si="213"/>
        <v/>
      </c>
      <c r="DI144" s="33" t="str">
        <f t="shared" si="214"/>
        <v/>
      </c>
      <c r="DJ144" s="27" t="s">
        <v>0</v>
      </c>
      <c r="DK144" s="32" t="str">
        <f t="shared" si="215"/>
        <v/>
      </c>
      <c r="DL144" s="33" t="str">
        <f t="shared" si="216"/>
        <v/>
      </c>
      <c r="DM144" s="27" t="s">
        <v>0</v>
      </c>
      <c r="DN144" s="32" t="str">
        <f t="shared" si="217"/>
        <v/>
      </c>
      <c r="DO144" s="33" t="str">
        <f t="shared" si="218"/>
        <v/>
      </c>
      <c r="DP144" s="27" t="s">
        <v>0</v>
      </c>
      <c r="DQ144" s="38" t="str">
        <f t="shared" si="219"/>
        <v/>
      </c>
      <c r="DR144" s="33" t="str" cm="1">
        <f t="array" ref="DR144">IF(DQ144&lt;&gt;"",INDEX(regNatjecatelj_id,DQ144,0),IF(BF144&lt;&gt;"",BF144,""))</f>
        <v/>
      </c>
      <c r="DS144" s="27" t="s">
        <v>0</v>
      </c>
      <c r="DT144" s="38" t="str">
        <f t="shared" si="220"/>
        <v/>
      </c>
      <c r="DU144" s="53" t="str">
        <f t="shared" si="166"/>
        <v/>
      </c>
      <c r="DV144" s="53" t="str">
        <f t="shared" si="221"/>
        <v/>
      </c>
      <c r="DW144" s="53" t="str">
        <f t="shared" si="222"/>
        <v/>
      </c>
      <c r="DX144" s="46" t="str">
        <f t="shared" si="223"/>
        <v/>
      </c>
      <c r="DY144" s="27" t="s">
        <v>0</v>
      </c>
      <c r="DZ144" s="38" t="str">
        <f>IF(AN144="","",MAX(DZ$12:DZ143)+1)</f>
        <v/>
      </c>
      <c r="EA144" s="53" t="str">
        <f t="shared" si="224"/>
        <v/>
      </c>
      <c r="EB144" s="53" t="str">
        <f t="shared" si="225"/>
        <v/>
      </c>
      <c r="EC144" s="53" t="str">
        <f t="shared" si="226"/>
        <v/>
      </c>
      <c r="ED144" s="53" t="str">
        <f t="shared" si="227"/>
        <v/>
      </c>
      <c r="EE144" s="53" t="str">
        <f t="shared" si="167"/>
        <v/>
      </c>
      <c r="EF144" s="53" t="str">
        <f t="shared" si="228"/>
        <v/>
      </c>
      <c r="EG144" s="53" t="str">
        <f t="shared" si="229"/>
        <v/>
      </c>
      <c r="EH144" s="53" t="str">
        <f t="shared" si="168"/>
        <v/>
      </c>
      <c r="EI144" s="53" t="str">
        <f t="shared" si="230"/>
        <v/>
      </c>
      <c r="EJ144" s="33" t="str">
        <f t="shared" si="231"/>
        <v/>
      </c>
      <c r="EK144" s="27" t="s">
        <v>0</v>
      </c>
      <c r="EL144" s="14" t="str">
        <f t="shared" si="232"/>
        <v/>
      </c>
      <c r="EM144" s="27" t="s">
        <v>0</v>
      </c>
      <c r="EN144" s="14" t="str">
        <f t="shared" si="169"/>
        <v/>
      </c>
      <c r="EO144" s="27" t="s">
        <v>0</v>
      </c>
      <c r="EP144" s="115" t="str">
        <f t="shared" si="233"/>
        <v/>
      </c>
      <c r="EQ144" s="27" t="s">
        <v>0</v>
      </c>
    </row>
    <row r="145" spans="1:147" x14ac:dyDescent="0.25">
      <c r="A145" t="s">
        <v>0</v>
      </c>
      <c r="B145" s="32" t="str">
        <f>IF(csv!F135="","",TRIM(csv!T135))</f>
        <v/>
      </c>
      <c r="C145" s="21" t="s">
        <v>0</v>
      </c>
      <c r="D145" s="21" t="str">
        <f>IF(csv!F135="","",TRIM(csv!F135))</f>
        <v/>
      </c>
      <c r="E145" s="21" t="str">
        <f>IF(csv!E135="","",TRIM(csv!E135))</f>
        <v/>
      </c>
      <c r="F145" s="21" t="s">
        <v>0</v>
      </c>
      <c r="G145" s="53" t="str">
        <f>IF(csv!M135="","",TRIM(csv!M135))</f>
        <v/>
      </c>
      <c r="H145" s="53" t="str">
        <f>IF(csv!N135="","",TRIM(csv!N135))</f>
        <v/>
      </c>
      <c r="I145" s="21" t="s">
        <v>0</v>
      </c>
      <c r="J145" s="21" t="str">
        <f>IF(csv!P135="","",TRIM(csv!P135))</f>
        <v/>
      </c>
      <c r="K145" s="21" t="str">
        <f>IF(csv!Q135="","",TRIM(csv!Q135))</f>
        <v/>
      </c>
      <c r="L145" s="21" t="s">
        <v>0</v>
      </c>
      <c r="M145" s="46" t="str">
        <f>IF(csv!R135="","",TRIM(csv!R135))</f>
        <v/>
      </c>
      <c r="N145" s="27" t="s">
        <v>0</v>
      </c>
      <c r="O145" s="172" t="str">
        <f t="shared" si="170"/>
        <v/>
      </c>
      <c r="P145" s="27"/>
      <c r="Q145" s="32" t="str">
        <f t="shared" si="171"/>
        <v/>
      </c>
      <c r="R145" s="53" t="str">
        <f>IF(Q145="","",IF(COUNTIF(Q$12:Q144,Q145)=0,R144+1,R144))</f>
        <v/>
      </c>
      <c r="S145" s="53" t="str">
        <f t="shared" si="172"/>
        <v/>
      </c>
      <c r="T145" s="53" t="str">
        <f t="shared" si="173"/>
        <v/>
      </c>
      <c r="U145" s="46" t="str">
        <f t="shared" si="174"/>
        <v/>
      </c>
      <c r="V145" s="27" t="s">
        <v>0</v>
      </c>
      <c r="W145" s="157" t="str">
        <f t="shared" si="175"/>
        <v/>
      </c>
      <c r="X145" s="207" t="str">
        <f t="shared" si="176"/>
        <v/>
      </c>
      <c r="Y145" s="158"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
      </c>
      <c r="AK145" s="108"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
      </c>
      <c r="CL145" s="210" t="str">
        <f>IF(BN145="","",IF(BT145&lt;&gt;BN145,INDEX(regKlub_id,MATCH(BT145,regKlub_naziv,0)),IF(AND(BO145&lt;&gt;"",BO145&lt;&gt;"NEMA"),BO145,IF(CF145&lt;&gt;"",CF145,IF(CB145&lt;&gt;"",CB145,IFERROR(INDEX(CL$12:CL144,MATCH(BN145,BN$12:BN144,0)),"GREŠKA"))))))</f>
        <v/>
      </c>
      <c r="CM145" s="108" t="str">
        <f>IF(BP145="","",IF(BP145&lt;&gt;"NEMA",BP145,IF(CE145&lt;&gt;"",CE145,IFERROR(INDEX(CM$12:CM144,MATCH(BN145,BN$12:BN144,0)),""))))</f>
        <v/>
      </c>
      <c r="CN145" s="27" t="s">
        <v>0</v>
      </c>
      <c r="CO145" s="38" t="str">
        <f t="shared" si="207"/>
        <v/>
      </c>
      <c r="CP145" s="53" t="str">
        <f t="shared" si="208"/>
        <v/>
      </c>
      <c r="CQ145" s="164" t="str">
        <f t="shared" si="209"/>
        <v/>
      </c>
      <c r="CR145" s="165" t="str">
        <f t="shared" si="156"/>
        <v/>
      </c>
      <c r="CS145" s="108" t="str">
        <f t="shared" si="161"/>
        <v/>
      </c>
      <c r="CT145" s="27" t="s">
        <v>0</v>
      </c>
      <c r="CU145" s="224" t="str">
        <f t="shared" si="210"/>
        <v xml:space="preserve">
</v>
      </c>
      <c r="CV145" s="27" t="s">
        <v>0</v>
      </c>
      <c r="CW145" s="184" t="str">
        <f t="shared" si="162"/>
        <v/>
      </c>
      <c r="CX145" t="s">
        <v>0</v>
      </c>
      <c r="CY145" s="86" t="str">
        <f t="shared" si="163"/>
        <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15" t="str">
        <f t="shared" si="233"/>
        <v/>
      </c>
      <c r="EQ145" s="27" t="s">
        <v>0</v>
      </c>
    </row>
    <row r="146" spans="1:147" x14ac:dyDescent="0.25">
      <c r="A146" t="s">
        <v>0</v>
      </c>
      <c r="B146" s="32" t="str">
        <f>IF(csv!F136="","",TRIM(csv!T136))</f>
        <v/>
      </c>
      <c r="C146" s="21" t="s">
        <v>0</v>
      </c>
      <c r="D146" s="21" t="str">
        <f>IF(csv!F136="","",TRIM(csv!F136))</f>
        <v/>
      </c>
      <c r="E146" s="21" t="str">
        <f>IF(csv!E136="","",TRIM(csv!E136))</f>
        <v/>
      </c>
      <c r="F146" s="21" t="s">
        <v>0</v>
      </c>
      <c r="G146" s="53" t="str">
        <f>IF(csv!M136="","",TRIM(csv!M136))</f>
        <v/>
      </c>
      <c r="H146" s="53" t="str">
        <f>IF(csv!N136="","",TRIM(csv!N136))</f>
        <v/>
      </c>
      <c r="I146" s="21" t="s">
        <v>0</v>
      </c>
      <c r="J146" s="21" t="str">
        <f>IF(csv!P136="","",TRIM(csv!P136))</f>
        <v/>
      </c>
      <c r="K146" s="21" t="str">
        <f>IF(csv!Q136="","",TRIM(csv!Q136))</f>
        <v/>
      </c>
      <c r="L146" s="21" t="s">
        <v>0</v>
      </c>
      <c r="M146" s="46" t="str">
        <f>IF(csv!R136="","",TRIM(csv!R136))</f>
        <v/>
      </c>
      <c r="N146" s="27" t="s">
        <v>0</v>
      </c>
      <c r="O146" s="172" t="str">
        <f t="shared" si="170"/>
        <v/>
      </c>
      <c r="P146" s="27"/>
      <c r="Q146" s="32" t="str">
        <f t="shared" si="171"/>
        <v/>
      </c>
      <c r="R146" s="53" t="str">
        <f>IF(Q146="","",IF(COUNTIF(Q$12:Q145,Q146)=0,R145+1,R145))</f>
        <v/>
      </c>
      <c r="S146" s="53" t="str">
        <f t="shared" si="172"/>
        <v/>
      </c>
      <c r="T146" s="53" t="str">
        <f t="shared" si="173"/>
        <v/>
      </c>
      <c r="U146" s="46" t="str">
        <f t="shared" si="174"/>
        <v/>
      </c>
      <c r="V146" s="27" t="s">
        <v>0</v>
      </c>
      <c r="W146" s="157" t="str">
        <f t="shared" si="175"/>
        <v/>
      </c>
      <c r="X146" s="207" t="str">
        <f t="shared" si="176"/>
        <v/>
      </c>
      <c r="Y146" s="158"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
      </c>
      <c r="AK146" s="108"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
      </c>
      <c r="CL146" s="210" t="str">
        <f>IF(BN146="","",IF(BT146&lt;&gt;BN146,INDEX(regKlub_id,MATCH(BT146,regKlub_naziv,0)),IF(AND(BO146&lt;&gt;"",BO146&lt;&gt;"NEMA"),BO146,IF(CF146&lt;&gt;"",CF146,IF(CB146&lt;&gt;"",CB146,IFERROR(INDEX(CL$12:CL145,MATCH(BN146,BN$12:BN145,0)),"GREŠKA"))))))</f>
        <v/>
      </c>
      <c r="CM146" s="108" t="str">
        <f>IF(BP146="","",IF(BP146&lt;&gt;"NEMA",BP146,IF(CE146&lt;&gt;"",CE146,IFERROR(INDEX(CM$12:CM145,MATCH(BN146,BN$12:BN145,0)),""))))</f>
        <v/>
      </c>
      <c r="CN146" s="27" t="s">
        <v>0</v>
      </c>
      <c r="CO146" s="38" t="str">
        <f t="shared" si="207"/>
        <v/>
      </c>
      <c r="CP146" s="53" t="str">
        <f t="shared" si="208"/>
        <v/>
      </c>
      <c r="CQ146" s="164" t="str">
        <f t="shared" si="209"/>
        <v/>
      </c>
      <c r="CR146" s="165" t="str">
        <f t="shared" si="156"/>
        <v/>
      </c>
      <c r="CS146" s="108" t="str">
        <f t="shared" si="161"/>
        <v/>
      </c>
      <c r="CT146" s="27" t="s">
        <v>0</v>
      </c>
      <c r="CU146" s="224" t="str">
        <f t="shared" si="210"/>
        <v xml:space="preserve">
</v>
      </c>
      <c r="CV146" s="27" t="s">
        <v>0</v>
      </c>
      <c r="CW146" s="184" t="str">
        <f t="shared" si="162"/>
        <v/>
      </c>
      <c r="CX146" t="s">
        <v>0</v>
      </c>
      <c r="CY146" s="86" t="str">
        <f t="shared" si="163"/>
        <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15" t="str">
        <f t="shared" si="233"/>
        <v/>
      </c>
      <c r="EQ146" s="27" t="s">
        <v>0</v>
      </c>
    </row>
    <row r="147" spans="1:147" x14ac:dyDescent="0.25">
      <c r="A147" t="s">
        <v>0</v>
      </c>
      <c r="B147" s="32" t="str">
        <f>IF(csv!F137="","",TRIM(csv!T137))</f>
        <v/>
      </c>
      <c r="C147" s="21" t="s">
        <v>0</v>
      </c>
      <c r="D147" s="21" t="str">
        <f>IF(csv!F137="","",TRIM(csv!F137))</f>
        <v/>
      </c>
      <c r="E147" s="21" t="str">
        <f>IF(csv!E137="","",TRIM(csv!E137))</f>
        <v/>
      </c>
      <c r="F147" s="21" t="s">
        <v>0</v>
      </c>
      <c r="G147" s="53" t="str">
        <f>IF(csv!M137="","",TRIM(csv!M137))</f>
        <v/>
      </c>
      <c r="H147" s="53" t="str">
        <f>IF(csv!N137="","",TRIM(csv!N137))</f>
        <v/>
      </c>
      <c r="I147" s="21" t="s">
        <v>0</v>
      </c>
      <c r="J147" s="21" t="str">
        <f>IF(csv!P137="","",TRIM(csv!P137))</f>
        <v/>
      </c>
      <c r="K147" s="21" t="str">
        <f>IF(csv!Q137="","",TRIM(csv!Q137))</f>
        <v/>
      </c>
      <c r="L147" s="21" t="s">
        <v>0</v>
      </c>
      <c r="M147" s="46" t="str">
        <f>IF(csv!R137="","",TRIM(csv!R137))</f>
        <v/>
      </c>
      <c r="N147" s="27" t="s">
        <v>0</v>
      </c>
      <c r="O147" s="172" t="str">
        <f t="shared" si="170"/>
        <v/>
      </c>
      <c r="P147" s="27"/>
      <c r="Q147" s="32" t="str">
        <f t="shared" si="171"/>
        <v/>
      </c>
      <c r="R147" s="53" t="str">
        <f>IF(Q147="","",IF(COUNTIF(Q$12:Q146,Q147)=0,R146+1,R146))</f>
        <v/>
      </c>
      <c r="S147" s="53" t="str">
        <f t="shared" si="172"/>
        <v/>
      </c>
      <c r="T147" s="53" t="str">
        <f t="shared" si="173"/>
        <v/>
      </c>
      <c r="U147" s="46" t="str">
        <f t="shared" si="174"/>
        <v/>
      </c>
      <c r="V147" s="27" t="s">
        <v>0</v>
      </c>
      <c r="W147" s="157" t="str">
        <f t="shared" si="175"/>
        <v/>
      </c>
      <c r="X147" s="207" t="str">
        <f t="shared" si="176"/>
        <v/>
      </c>
      <c r="Y147" s="158"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
      </c>
      <c r="AK147" s="108"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
      </c>
      <c r="CL147" s="210" t="str">
        <f>IF(BN147="","",IF(BT147&lt;&gt;BN147,INDEX(regKlub_id,MATCH(BT147,regKlub_naziv,0)),IF(AND(BO147&lt;&gt;"",BO147&lt;&gt;"NEMA"),BO147,IF(CF147&lt;&gt;"",CF147,IF(CB147&lt;&gt;"",CB147,IFERROR(INDEX(CL$12:CL146,MATCH(BN147,BN$12:BN146,0)),"GREŠKA"))))))</f>
        <v/>
      </c>
      <c r="CM147" s="108" t="str">
        <f>IF(BP147="","",IF(BP147&lt;&gt;"NEMA",BP147,IF(CE147&lt;&gt;"",CE147,IFERROR(INDEX(CM$12:CM146,MATCH(BN147,BN$12:BN146,0)),""))))</f>
        <v/>
      </c>
      <c r="CN147" s="27" t="s">
        <v>0</v>
      </c>
      <c r="CO147" s="38" t="str">
        <f t="shared" si="207"/>
        <v/>
      </c>
      <c r="CP147" s="53" t="str">
        <f t="shared" si="208"/>
        <v/>
      </c>
      <c r="CQ147" s="164" t="str">
        <f t="shared" si="209"/>
        <v/>
      </c>
      <c r="CR147" s="165" t="str">
        <f t="shared" si="156"/>
        <v/>
      </c>
      <c r="CS147" s="108" t="str">
        <f t="shared" si="161"/>
        <v/>
      </c>
      <c r="CT147" s="27" t="s">
        <v>0</v>
      </c>
      <c r="CU147" s="224" t="str">
        <f t="shared" si="210"/>
        <v xml:space="preserve">
</v>
      </c>
      <c r="CV147" s="27" t="s">
        <v>0</v>
      </c>
      <c r="CW147" s="184" t="str">
        <f t="shared" si="162"/>
        <v/>
      </c>
      <c r="CX147" t="s">
        <v>0</v>
      </c>
      <c r="CY147" s="86" t="str">
        <f t="shared" si="163"/>
        <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15" t="str">
        <f t="shared" si="233"/>
        <v/>
      </c>
      <c r="EQ147" s="27" t="s">
        <v>0</v>
      </c>
    </row>
    <row r="148" spans="1:147" x14ac:dyDescent="0.25">
      <c r="A148" t="s">
        <v>0</v>
      </c>
      <c r="B148" s="32" t="str">
        <f>IF(csv!F138="","",TRIM(csv!T138))</f>
        <v/>
      </c>
      <c r="C148" s="21" t="s">
        <v>0</v>
      </c>
      <c r="D148" s="21" t="str">
        <f>IF(csv!F138="","",TRIM(csv!F138))</f>
        <v/>
      </c>
      <c r="E148" s="21" t="str">
        <f>IF(csv!E138="","",TRIM(csv!E138))</f>
        <v/>
      </c>
      <c r="F148" s="21" t="s">
        <v>0</v>
      </c>
      <c r="G148" s="53" t="str">
        <f>IF(csv!M138="","",TRIM(csv!M138))</f>
        <v/>
      </c>
      <c r="H148" s="53" t="str">
        <f>IF(csv!N138="","",TRIM(csv!N138))</f>
        <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
      </c>
      <c r="R148" s="53" t="str">
        <f>IF(Q148="","",IF(COUNTIF(Q$12:Q147,Q148)=0,R147+1,R147))</f>
        <v/>
      </c>
      <c r="S148" s="53" t="str">
        <f t="shared" si="172"/>
        <v/>
      </c>
      <c r="T148" s="53" t="str">
        <f t="shared" si="173"/>
        <v/>
      </c>
      <c r="U148" s="46" t="str">
        <f t="shared" si="174"/>
        <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
      </c>
      <c r="C149" s="21" t="s">
        <v>0</v>
      </c>
      <c r="D149" s="21" t="str">
        <f>IF(csv!F139="","",TRIM(csv!F139))</f>
        <v/>
      </c>
      <c r="E149" s="21" t="str">
        <f>IF(csv!E139="","",TRIM(csv!E139))</f>
        <v/>
      </c>
      <c r="F149" s="21" t="s">
        <v>0</v>
      </c>
      <c r="G149" s="53" t="str">
        <f>IF(csv!M139="","",TRIM(csv!M139))</f>
        <v/>
      </c>
      <c r="H149" s="53" t="str">
        <f>IF(csv!N139="","",TRIM(csv!N139))</f>
        <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
      </c>
      <c r="R149" s="53" t="str">
        <f>IF(Q149="","",IF(COUNTIF(Q$12:Q148,Q149)=0,R148+1,R148))</f>
        <v/>
      </c>
      <c r="S149" s="53" t="str">
        <f t="shared" si="172"/>
        <v/>
      </c>
      <c r="T149" s="53" t="str">
        <f t="shared" si="173"/>
        <v/>
      </c>
      <c r="U149" s="46" t="str">
        <f t="shared" si="174"/>
        <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
      </c>
      <c r="C150" s="21" t="s">
        <v>0</v>
      </c>
      <c r="D150" s="21" t="str">
        <f>IF(csv!F140="","",TRIM(csv!F140))</f>
        <v/>
      </c>
      <c r="E150" s="21" t="str">
        <f>IF(csv!E140="","",TRIM(csv!E140))</f>
        <v/>
      </c>
      <c r="F150" s="21" t="s">
        <v>0</v>
      </c>
      <c r="G150" s="53" t="str">
        <f>IF(csv!M140="","",TRIM(csv!M140))</f>
        <v/>
      </c>
      <c r="H150" s="53" t="str">
        <f>IF(csv!N140="","",TRIM(csv!N140))</f>
        <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
      </c>
      <c r="R150" s="53" t="str">
        <f>IF(Q150="","",IF(COUNTIF(Q$12:Q149,Q150)=0,R149+1,R149))</f>
        <v/>
      </c>
      <c r="S150" s="53" t="str">
        <f t="shared" si="172"/>
        <v/>
      </c>
      <c r="T150" s="53" t="str">
        <f t="shared" si="173"/>
        <v/>
      </c>
      <c r="U150" s="46" t="str">
        <f t="shared" si="174"/>
        <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
      </c>
      <c r="C151" s="21" t="s">
        <v>0</v>
      </c>
      <c r="D151" s="21" t="str">
        <f>IF(csv!F141="","",TRIM(csv!F141))</f>
        <v/>
      </c>
      <c r="E151" s="21" t="str">
        <f>IF(csv!E141="","",TRIM(csv!E141))</f>
        <v/>
      </c>
      <c r="F151" s="21" t="s">
        <v>0</v>
      </c>
      <c r="G151" s="53" t="str">
        <f>IF(csv!M141="","",TRIM(csv!M141))</f>
        <v/>
      </c>
      <c r="H151" s="53" t="str">
        <f>IF(csv!N141="","",TRIM(csv!N141))</f>
        <v/>
      </c>
      <c r="I151" s="21" t="s">
        <v>0</v>
      </c>
      <c r="J151" s="21" t="str">
        <f>IF(csv!P141="","",TRIM(csv!P141))</f>
        <v/>
      </c>
      <c r="K151" s="21" t="str">
        <f>IF(csv!Q141="","",TRIM(csv!Q141))</f>
        <v/>
      </c>
      <c r="L151" s="21" t="s">
        <v>0</v>
      </c>
      <c r="M151" s="46" t="str">
        <f>IF(csv!R141="","",TRIM(csv!R141))</f>
        <v/>
      </c>
      <c r="N151" s="27" t="s">
        <v>0</v>
      </c>
      <c r="O151" s="172" t="str">
        <f t="shared" si="170"/>
        <v/>
      </c>
      <c r="P151" s="27"/>
      <c r="Q151" s="32" t="str">
        <f t="shared" si="171"/>
        <v/>
      </c>
      <c r="R151" s="53" t="str">
        <f>IF(Q151="","",IF(COUNTIF(Q$12:Q150,Q151)=0,R150+1,R150))</f>
        <v/>
      </c>
      <c r="S151" s="53" t="str">
        <f t="shared" si="172"/>
        <v/>
      </c>
      <c r="T151" s="53" t="str">
        <f t="shared" si="173"/>
        <v/>
      </c>
      <c r="U151" s="46" t="str">
        <f t="shared" si="174"/>
        <v/>
      </c>
      <c r="V151" s="27" t="s">
        <v>0</v>
      </c>
      <c r="W151" s="157" t="str">
        <f t="shared" si="175"/>
        <v/>
      </c>
      <c r="X151" s="207" t="str">
        <f t="shared" si="176"/>
        <v/>
      </c>
      <c r="Y151" s="158"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
      </c>
      <c r="AK151" s="108"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
      </c>
      <c r="CL151" s="210" t="str">
        <f>IF(BN151="","",IF(BT151&lt;&gt;BN151,INDEX(regKlub_id,MATCH(BT151,regKlub_naziv,0)),IF(AND(BO151&lt;&gt;"",BO151&lt;&gt;"NEMA"),BO151,IF(CF151&lt;&gt;"",CF151,IF(CB151&lt;&gt;"",CB151,IFERROR(INDEX(CL$12:CL150,MATCH(BN151,BN$12:BN150,0)),"GREŠKA"))))))</f>
        <v/>
      </c>
      <c r="CM151" s="108" t="str">
        <f>IF(BP151="","",IF(BP151&lt;&gt;"NEMA",BP151,IF(CE151&lt;&gt;"",CE151,IFERROR(INDEX(CM$12:CM150,MATCH(BN151,BN$12:BN150,0)),""))))</f>
        <v/>
      </c>
      <c r="CN151" s="27" t="s">
        <v>0</v>
      </c>
      <c r="CO151" s="38" t="str">
        <f t="shared" si="207"/>
        <v/>
      </c>
      <c r="CP151" s="53" t="str">
        <f t="shared" si="208"/>
        <v/>
      </c>
      <c r="CQ151" s="164" t="str">
        <f t="shared" si="209"/>
        <v/>
      </c>
      <c r="CR151" s="165" t="str">
        <f t="shared" si="156"/>
        <v/>
      </c>
      <c r="CS151" s="108" t="str">
        <f t="shared" si="161"/>
        <v/>
      </c>
      <c r="CT151" s="27" t="s">
        <v>0</v>
      </c>
      <c r="CU151" s="224" t="str">
        <f t="shared" si="210"/>
        <v xml:space="preserve">
</v>
      </c>
      <c r="CV151" s="27" t="s">
        <v>0</v>
      </c>
      <c r="CW151" s="184" t="str">
        <f t="shared" si="162"/>
        <v/>
      </c>
      <c r="CX151" t="s">
        <v>0</v>
      </c>
      <c r="CY151" s="86" t="str">
        <f t="shared" si="163"/>
        <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15" t="str">
        <f t="shared" si="233"/>
        <v/>
      </c>
      <c r="EQ151" s="27" t="s">
        <v>0</v>
      </c>
    </row>
    <row r="152" spans="1:147" x14ac:dyDescent="0.25">
      <c r="A152" t="s">
        <v>0</v>
      </c>
      <c r="B152" s="32" t="str">
        <f>IF(csv!F142="","",TRIM(csv!T142))</f>
        <v/>
      </c>
      <c r="C152" s="21" t="s">
        <v>0</v>
      </c>
      <c r="D152" s="21" t="str">
        <f>IF(csv!F142="","",TRIM(csv!F142))</f>
        <v/>
      </c>
      <c r="E152" s="21" t="str">
        <f>IF(csv!E142="","",TRIM(csv!E142))</f>
        <v/>
      </c>
      <c r="F152" s="21" t="s">
        <v>0</v>
      </c>
      <c r="G152" s="53" t="str">
        <f>IF(csv!M142="","",TRIM(csv!M142))</f>
        <v/>
      </c>
      <c r="H152" s="53" t="str">
        <f>IF(csv!N142="","",TRIM(csv!N142))</f>
        <v/>
      </c>
      <c r="I152" s="21" t="s">
        <v>0</v>
      </c>
      <c r="J152" s="21" t="str">
        <f>IF(csv!P142="","",TRIM(csv!P142))</f>
        <v/>
      </c>
      <c r="K152" s="21" t="str">
        <f>IF(csv!Q142="","",TRIM(csv!Q142))</f>
        <v/>
      </c>
      <c r="L152" s="21" t="s">
        <v>0</v>
      </c>
      <c r="M152" s="46" t="str">
        <f>IF(csv!R142="","",TRIM(csv!R142))</f>
        <v/>
      </c>
      <c r="N152" s="27" t="s">
        <v>0</v>
      </c>
      <c r="O152" s="172" t="str">
        <f t="shared" si="170"/>
        <v/>
      </c>
      <c r="P152" s="27"/>
      <c r="Q152" s="32" t="str">
        <f t="shared" si="171"/>
        <v/>
      </c>
      <c r="R152" s="53" t="str">
        <f>IF(Q152="","",IF(COUNTIF(Q$12:Q151,Q152)=0,R151+1,R151))</f>
        <v/>
      </c>
      <c r="S152" s="53" t="str">
        <f t="shared" si="172"/>
        <v/>
      </c>
      <c r="T152" s="53" t="str">
        <f t="shared" si="173"/>
        <v/>
      </c>
      <c r="U152" s="46" t="str">
        <f t="shared" si="174"/>
        <v/>
      </c>
      <c r="V152" s="27" t="s">
        <v>0</v>
      </c>
      <c r="W152" s="157" t="str">
        <f t="shared" si="175"/>
        <v/>
      </c>
      <c r="X152" s="207" t="str">
        <f t="shared" si="176"/>
        <v/>
      </c>
      <c r="Y152" s="158" t="str">
        <f t="shared" si="157"/>
        <v/>
      </c>
      <c r="Z152" s="27" t="s">
        <v>0</v>
      </c>
      <c r="AA152" s="32" t="str">
        <f t="shared" si="177"/>
        <v/>
      </c>
      <c r="AB152" s="53" t="str">
        <f t="shared" si="178"/>
        <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
      </c>
      <c r="AK152" s="108" t="str">
        <f t="shared" si="181"/>
        <v/>
      </c>
      <c r="AL152" s="27"/>
      <c r="AM152" s="32" t="str">
        <f t="shared" si="182"/>
        <v/>
      </c>
      <c r="AN152" s="21" t="str">
        <f t="shared" si="183"/>
        <v/>
      </c>
      <c r="AO152" s="53" t="str">
        <f t="shared" si="184"/>
        <v/>
      </c>
      <c r="AP152" s="53" t="str">
        <f t="shared" si="185"/>
        <v/>
      </c>
      <c r="AQ152" s="21" t="str">
        <f t="shared" si="186"/>
        <v/>
      </c>
      <c r="AR152" s="46" t="str">
        <f t="shared" si="187"/>
        <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
      </c>
      <c r="BI152" s="21" t="str">
        <f t="shared" si="193"/>
        <v/>
      </c>
      <c r="BJ152" s="53" t="str">
        <f t="shared" si="194"/>
        <v/>
      </c>
      <c r="BK152" s="33" t="str">
        <f t="shared" si="195"/>
        <v/>
      </c>
      <c r="BL152" s="27" t="s">
        <v>0</v>
      </c>
      <c r="BM152" s="32" t="str">
        <f t="shared" si="196"/>
        <v/>
      </c>
      <c r="BN152" s="21" t="str">
        <f t="shared" si="197"/>
        <v/>
      </c>
      <c r="BO152" s="53" t="str">
        <f t="shared" si="198"/>
        <v/>
      </c>
      <c r="BP152" s="53" t="str">
        <f t="shared" si="159"/>
        <v/>
      </c>
      <c r="BQ152" s="21" t="str">
        <f t="shared" si="160"/>
        <v/>
      </c>
      <c r="BR152" s="21" t="str" cm="1">
        <f t="array" ref="BR152">IFERROR(""&amp;INDEX(regNatjecatelj_klub,DI152),"")</f>
        <v/>
      </c>
      <c r="BS152" s="66" t="str">
        <f t="shared" si="199"/>
        <v/>
      </c>
      <c r="BT152" s="46" t="str">
        <f t="shared" si="200"/>
        <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
      </c>
      <c r="CL152" s="210" t="str">
        <f>IF(BN152="","",IF(BT152&lt;&gt;BN152,INDEX(regKlub_id,MATCH(BT152,regKlub_naziv,0)),IF(AND(BO152&lt;&gt;"",BO152&lt;&gt;"NEMA"),BO152,IF(CF152&lt;&gt;"",CF152,IF(CB152&lt;&gt;"",CB152,IFERROR(INDEX(CL$12:CL151,MATCH(BN152,BN$12:BN151,0)),"GREŠKA"))))))</f>
        <v/>
      </c>
      <c r="CM152" s="108" t="str">
        <f>IF(BP152="","",IF(BP152&lt;&gt;"NEMA",BP152,IF(CE152&lt;&gt;"",CE152,IFERROR(INDEX(CM$12:CM151,MATCH(BN152,BN$12:BN151,0)),""))))</f>
        <v/>
      </c>
      <c r="CN152" s="27" t="s">
        <v>0</v>
      </c>
      <c r="CO152" s="38" t="str">
        <f t="shared" si="207"/>
        <v/>
      </c>
      <c r="CP152" s="53" t="str">
        <f t="shared" si="208"/>
        <v/>
      </c>
      <c r="CQ152" s="164" t="str">
        <f t="shared" si="209"/>
        <v/>
      </c>
      <c r="CR152" s="165" t="str">
        <f t="shared" si="156"/>
        <v/>
      </c>
      <c r="CS152" s="108" t="str">
        <f t="shared" si="161"/>
        <v/>
      </c>
      <c r="CT152" s="27" t="s">
        <v>0</v>
      </c>
      <c r="CU152" s="224" t="str">
        <f t="shared" si="210"/>
        <v xml:space="preserve">
</v>
      </c>
      <c r="CV152" s="27" t="s">
        <v>0</v>
      </c>
      <c r="CW152" s="184" t="str">
        <f t="shared" si="162"/>
        <v/>
      </c>
      <c r="CX152" t="s">
        <v>0</v>
      </c>
      <c r="CY152" s="86" t="str">
        <f t="shared" si="163"/>
        <v/>
      </c>
      <c r="CZ152" t="s">
        <v>0</v>
      </c>
      <c r="DA152" s="32" t="str">
        <f t="shared" si="164"/>
        <v/>
      </c>
      <c r="DB152" s="46" t="str">
        <f t="shared" si="165"/>
        <v/>
      </c>
      <c r="DC152" t="s">
        <v>0</v>
      </c>
      <c r="DD152" s="14" t="str">
        <f t="shared" si="211"/>
        <v/>
      </c>
      <c r="DE152" s="27" t="s">
        <v>0</v>
      </c>
      <c r="DF152" s="14" t="str">
        <f t="shared" si="212"/>
        <v/>
      </c>
      <c r="DG152" s="27" t="s">
        <v>0</v>
      </c>
      <c r="DH152" s="32" t="str">
        <f t="shared" si="213"/>
        <v/>
      </c>
      <c r="DI152" s="33" t="str">
        <f t="shared" si="214"/>
        <v/>
      </c>
      <c r="DJ152" s="27" t="s">
        <v>0</v>
      </c>
      <c r="DK152" s="32" t="str">
        <f t="shared" si="215"/>
        <v/>
      </c>
      <c r="DL152" s="33" t="str">
        <f t="shared" si="216"/>
        <v/>
      </c>
      <c r="DM152" s="27" t="s">
        <v>0</v>
      </c>
      <c r="DN152" s="32" t="str">
        <f t="shared" si="217"/>
        <v/>
      </c>
      <c r="DO152" s="33" t="str">
        <f t="shared" si="218"/>
        <v/>
      </c>
      <c r="DP152" s="27" t="s">
        <v>0</v>
      </c>
      <c r="DQ152" s="38" t="str">
        <f t="shared" si="219"/>
        <v/>
      </c>
      <c r="DR152" s="33" t="str" cm="1">
        <f t="array" ref="DR152">IF(DQ152&lt;&gt;"",INDEX(regNatjecatelj_id,DQ152,0),IF(BF152&lt;&gt;"",BF152,""))</f>
        <v/>
      </c>
      <c r="DS152" s="27" t="s">
        <v>0</v>
      </c>
      <c r="DT152" s="38" t="str">
        <f t="shared" si="220"/>
        <v/>
      </c>
      <c r="DU152" s="53" t="str">
        <f t="shared" si="166"/>
        <v/>
      </c>
      <c r="DV152" s="53" t="str">
        <f t="shared" si="221"/>
        <v/>
      </c>
      <c r="DW152" s="53" t="str">
        <f t="shared" si="222"/>
        <v/>
      </c>
      <c r="DX152" s="46" t="str">
        <f t="shared" si="223"/>
        <v/>
      </c>
      <c r="DY152" s="27" t="s">
        <v>0</v>
      </c>
      <c r="DZ152" s="38" t="str">
        <f>IF(AN152="","",MAX(DZ$12:DZ151)+1)</f>
        <v/>
      </c>
      <c r="EA152" s="53" t="str">
        <f t="shared" si="224"/>
        <v/>
      </c>
      <c r="EB152" s="53" t="str">
        <f t="shared" si="225"/>
        <v/>
      </c>
      <c r="EC152" s="53" t="str">
        <f t="shared" si="226"/>
        <v/>
      </c>
      <c r="ED152" s="53" t="str">
        <f t="shared" si="227"/>
        <v/>
      </c>
      <c r="EE152" s="53" t="str">
        <f t="shared" si="167"/>
        <v/>
      </c>
      <c r="EF152" s="53" t="str">
        <f t="shared" si="228"/>
        <v/>
      </c>
      <c r="EG152" s="53" t="str">
        <f t="shared" si="229"/>
        <v/>
      </c>
      <c r="EH152" s="53" t="str">
        <f t="shared" si="168"/>
        <v/>
      </c>
      <c r="EI152" s="53" t="str">
        <f t="shared" si="230"/>
        <v/>
      </c>
      <c r="EJ152" s="33" t="str">
        <f t="shared" si="231"/>
        <v/>
      </c>
      <c r="EK152" s="27" t="s">
        <v>0</v>
      </c>
      <c r="EL152" s="14" t="str">
        <f t="shared" si="232"/>
        <v/>
      </c>
      <c r="EM152" s="27" t="s">
        <v>0</v>
      </c>
      <c r="EN152" s="14" t="str">
        <f t="shared" si="169"/>
        <v/>
      </c>
      <c r="EO152" s="27" t="s">
        <v>0</v>
      </c>
      <c r="EP152" s="115" t="str">
        <f t="shared" si="233"/>
        <v/>
      </c>
      <c r="EQ152" s="27" t="s">
        <v>0</v>
      </c>
    </row>
    <row r="153" spans="1:147" x14ac:dyDescent="0.25">
      <c r="A153" t="s">
        <v>0</v>
      </c>
      <c r="B153" s="32" t="str">
        <f>IF(csv!F143="","",TRIM(csv!T143))</f>
        <v/>
      </c>
      <c r="C153" s="21" t="s">
        <v>0</v>
      </c>
      <c r="D153" s="21" t="str">
        <f>IF(csv!F143="","",TRIM(csv!F143))</f>
        <v/>
      </c>
      <c r="E153" s="21" t="str">
        <f>IF(csv!E143="","",TRIM(csv!E143))</f>
        <v/>
      </c>
      <c r="F153" s="21" t="s">
        <v>0</v>
      </c>
      <c r="G153" s="53" t="str">
        <f>IF(csv!M143="","",TRIM(csv!M143))</f>
        <v/>
      </c>
      <c r="H153" s="53" t="str">
        <f>IF(csv!N143="","",TRIM(csv!N143))</f>
        <v/>
      </c>
      <c r="I153" s="21" t="s">
        <v>0</v>
      </c>
      <c r="J153" s="21" t="str">
        <f>IF(csv!P143="","",TRIM(csv!P143))</f>
        <v/>
      </c>
      <c r="K153" s="21" t="str">
        <f>IF(csv!Q143="","",TRIM(csv!Q143))</f>
        <v/>
      </c>
      <c r="L153" s="21" t="s">
        <v>0</v>
      </c>
      <c r="M153" s="46" t="str">
        <f>IF(csv!R143="","",TRIM(csv!R143))</f>
        <v/>
      </c>
      <c r="N153" s="27" t="s">
        <v>0</v>
      </c>
      <c r="O153" s="172" t="str">
        <f t="shared" si="170"/>
        <v/>
      </c>
      <c r="P153" s="27"/>
      <c r="Q153" s="32" t="str">
        <f t="shared" si="171"/>
        <v/>
      </c>
      <c r="R153" s="53" t="str">
        <f>IF(Q153="","",IF(COUNTIF(Q$12:Q152,Q153)=0,R152+1,R152))</f>
        <v/>
      </c>
      <c r="S153" s="53" t="str">
        <f t="shared" si="172"/>
        <v/>
      </c>
      <c r="T153" s="53" t="str">
        <f t="shared" si="173"/>
        <v/>
      </c>
      <c r="U153" s="46" t="str">
        <f t="shared" si="174"/>
        <v/>
      </c>
      <c r="V153" s="27" t="s">
        <v>0</v>
      </c>
      <c r="W153" s="157" t="str">
        <f t="shared" si="175"/>
        <v/>
      </c>
      <c r="X153" s="207" t="str">
        <f t="shared" si="176"/>
        <v/>
      </c>
      <c r="Y153" s="158"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
      </c>
      <c r="AK153" s="108"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
      </c>
      <c r="CL153" s="210" t="str">
        <f>IF(BN153="","",IF(BT153&lt;&gt;BN153,INDEX(regKlub_id,MATCH(BT153,regKlub_naziv,0)),IF(AND(BO153&lt;&gt;"",BO153&lt;&gt;"NEMA"),BO153,IF(CF153&lt;&gt;"",CF153,IF(CB153&lt;&gt;"",CB153,IFERROR(INDEX(CL$12:CL152,MATCH(BN153,BN$12:BN152,0)),"GREŠKA"))))))</f>
        <v/>
      </c>
      <c r="CM153" s="108" t="str">
        <f>IF(BP153="","",IF(BP153&lt;&gt;"NEMA",BP153,IF(CE153&lt;&gt;"",CE153,IFERROR(INDEX(CM$12:CM152,MATCH(BN153,BN$12:BN152,0)),""))))</f>
        <v/>
      </c>
      <c r="CN153" s="27" t="s">
        <v>0</v>
      </c>
      <c r="CO153" s="38" t="str">
        <f t="shared" si="207"/>
        <v/>
      </c>
      <c r="CP153" s="53" t="str">
        <f t="shared" si="208"/>
        <v/>
      </c>
      <c r="CQ153" s="164" t="str">
        <f t="shared" si="209"/>
        <v/>
      </c>
      <c r="CR153" s="165" t="str">
        <f t="shared" si="156"/>
        <v/>
      </c>
      <c r="CS153" s="108" t="str">
        <f t="shared" si="161"/>
        <v/>
      </c>
      <c r="CT153" s="27" t="s">
        <v>0</v>
      </c>
      <c r="CU153" s="224" t="str">
        <f t="shared" si="210"/>
        <v xml:space="preserve">
</v>
      </c>
      <c r="CV153" s="27" t="s">
        <v>0</v>
      </c>
      <c r="CW153" s="184" t="str">
        <f t="shared" si="162"/>
        <v/>
      </c>
      <c r="CX153" t="s">
        <v>0</v>
      </c>
      <c r="CY153" s="86" t="str">
        <f t="shared" si="163"/>
        <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15" t="str">
        <f t="shared" si="233"/>
        <v/>
      </c>
      <c r="EQ153" s="27" t="s">
        <v>0</v>
      </c>
    </row>
    <row r="154" spans="1:147" x14ac:dyDescent="0.25">
      <c r="A154" t="s">
        <v>0</v>
      </c>
      <c r="B154" s="32" t="str">
        <f>IF(csv!F144="","",TRIM(csv!T144))</f>
        <v/>
      </c>
      <c r="C154" s="21" t="s">
        <v>0</v>
      </c>
      <c r="D154" s="21" t="str">
        <f>IF(csv!F144="","",TRIM(csv!F144))</f>
        <v/>
      </c>
      <c r="E154" s="21" t="str">
        <f>IF(csv!E144="","",TRIM(csv!E144))</f>
        <v/>
      </c>
      <c r="F154" s="21" t="s">
        <v>0</v>
      </c>
      <c r="G154" s="53" t="str">
        <f>IF(csv!M144="","",TRIM(csv!M144))</f>
        <v/>
      </c>
      <c r="H154" s="53" t="str">
        <f>IF(csv!N144="","",TRIM(csv!N144))</f>
        <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
      </c>
      <c r="R154" s="53" t="str">
        <f>IF(Q154="","",IF(COUNTIF(Q$12:Q153,Q154)=0,R153+1,R153))</f>
        <v/>
      </c>
      <c r="S154" s="53" t="str">
        <f t="shared" si="172"/>
        <v/>
      </c>
      <c r="T154" s="53" t="str">
        <f t="shared" si="173"/>
        <v/>
      </c>
      <c r="U154" s="46" t="str">
        <f t="shared" si="174"/>
        <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
      </c>
      <c r="C155" s="21" t="s">
        <v>0</v>
      </c>
      <c r="D155" s="21" t="str">
        <f>IF(csv!F145="","",TRIM(csv!F145))</f>
        <v/>
      </c>
      <c r="E155" s="21" t="str">
        <f>IF(csv!E145="","",TRIM(csv!E145))</f>
        <v/>
      </c>
      <c r="F155" s="21" t="s">
        <v>0</v>
      </c>
      <c r="G155" s="53" t="str">
        <f>IF(csv!M145="","",TRIM(csv!M145))</f>
        <v/>
      </c>
      <c r="H155" s="53" t="str">
        <f>IF(csv!N145="","",TRIM(csv!N145))</f>
        <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
      </c>
      <c r="R155" s="53" t="str">
        <f>IF(Q155="","",IF(COUNTIF(Q$12:Q154,Q155)=0,R154+1,R154))</f>
        <v/>
      </c>
      <c r="S155" s="53" t="str">
        <f t="shared" si="172"/>
        <v/>
      </c>
      <c r="T155" s="53" t="str">
        <f t="shared" si="173"/>
        <v/>
      </c>
      <c r="U155" s="46" t="str">
        <f t="shared" si="174"/>
        <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
      </c>
      <c r="C156" s="21" t="s">
        <v>0</v>
      </c>
      <c r="D156" s="21" t="str">
        <f>IF(csv!F146="","",TRIM(csv!F146))</f>
        <v/>
      </c>
      <c r="E156" s="21" t="str">
        <f>IF(csv!E146="","",TRIM(csv!E146))</f>
        <v/>
      </c>
      <c r="F156" s="21" t="s">
        <v>0</v>
      </c>
      <c r="G156" s="53" t="str">
        <f>IF(csv!M146="","",TRIM(csv!M146))</f>
        <v/>
      </c>
      <c r="H156" s="53" t="str">
        <f>IF(csv!N146="","",TRIM(csv!N146))</f>
        <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
      </c>
      <c r="R156" s="53" t="str">
        <f>IF(Q156="","",IF(COUNTIF(Q$12:Q155,Q156)=0,R155+1,R155))</f>
        <v/>
      </c>
      <c r="S156" s="53" t="str">
        <f t="shared" si="172"/>
        <v/>
      </c>
      <c r="T156" s="53" t="str">
        <f t="shared" si="173"/>
        <v/>
      </c>
      <c r="U156" s="46" t="str">
        <f t="shared" si="174"/>
        <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
      </c>
      <c r="C157" s="21" t="s">
        <v>0</v>
      </c>
      <c r="D157" s="21" t="str">
        <f>IF(csv!F147="","",TRIM(csv!F147))</f>
        <v/>
      </c>
      <c r="E157" s="21" t="str">
        <f>IF(csv!E147="","",TRIM(csv!E147))</f>
        <v/>
      </c>
      <c r="F157" s="21" t="s">
        <v>0</v>
      </c>
      <c r="G157" s="53" t="str">
        <f>IF(csv!M147="","",TRIM(csv!M147))</f>
        <v/>
      </c>
      <c r="H157" s="53" t="str">
        <f>IF(csv!N147="","",TRIM(csv!N147))</f>
        <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
      </c>
      <c r="R157" s="53" t="str">
        <f>IF(Q157="","",IF(COUNTIF(Q$12:Q156,Q157)=0,R156+1,R156))</f>
        <v/>
      </c>
      <c r="S157" s="53" t="str">
        <f t="shared" si="172"/>
        <v/>
      </c>
      <c r="T157" s="53" t="str">
        <f t="shared" si="173"/>
        <v/>
      </c>
      <c r="U157" s="46" t="str">
        <f t="shared" si="174"/>
        <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
      </c>
      <c r="C158" s="21" t="s">
        <v>0</v>
      </c>
      <c r="D158" s="21" t="str">
        <f>IF(csv!F148="","",TRIM(csv!F148))</f>
        <v/>
      </c>
      <c r="E158" s="21" t="str">
        <f>IF(csv!E148="","",TRIM(csv!E148))</f>
        <v/>
      </c>
      <c r="F158" s="21" t="s">
        <v>0</v>
      </c>
      <c r="G158" s="53" t="str">
        <f>IF(csv!M148="","",TRIM(csv!M148))</f>
        <v/>
      </c>
      <c r="H158" s="53" t="str">
        <f>IF(csv!N148="","",TRIM(csv!N148))</f>
        <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
      </c>
      <c r="R158" s="53" t="str">
        <f>IF(Q158="","",IF(COUNTIF(Q$12:Q157,Q158)=0,R157+1,R157))</f>
        <v/>
      </c>
      <c r="S158" s="53" t="str">
        <f t="shared" si="172"/>
        <v/>
      </c>
      <c r="T158" s="53" t="str">
        <f t="shared" si="173"/>
        <v/>
      </c>
      <c r="U158" s="46" t="str">
        <f t="shared" si="174"/>
        <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
      </c>
      <c r="C159" s="21" t="s">
        <v>0</v>
      </c>
      <c r="D159" s="21" t="str">
        <f>IF(csv!F149="","",TRIM(csv!F149))</f>
        <v/>
      </c>
      <c r="E159" s="21" t="str">
        <f>IF(csv!E149="","",TRIM(csv!E149))</f>
        <v/>
      </c>
      <c r="F159" s="21" t="s">
        <v>0</v>
      </c>
      <c r="G159" s="53" t="str">
        <f>IF(csv!M149="","",TRIM(csv!M149))</f>
        <v/>
      </c>
      <c r="H159" s="53" t="str">
        <f>IF(csv!N149="","",TRIM(csv!N149))</f>
        <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
      </c>
      <c r="R159" s="53" t="str">
        <f>IF(Q159="","",IF(COUNTIF(Q$12:Q158,Q159)=0,R158+1,R158))</f>
        <v/>
      </c>
      <c r="S159" s="53" t="str">
        <f t="shared" si="172"/>
        <v/>
      </c>
      <c r="T159" s="53" t="str">
        <f t="shared" si="173"/>
        <v/>
      </c>
      <c r="U159" s="46" t="str">
        <f t="shared" si="174"/>
        <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
      </c>
      <c r="C160" s="21" t="s">
        <v>0</v>
      </c>
      <c r="D160" s="21" t="str">
        <f>IF(csv!F150="","",TRIM(csv!F150))</f>
        <v/>
      </c>
      <c r="E160" s="21" t="str">
        <f>IF(csv!E150="","",TRIM(csv!E150))</f>
        <v/>
      </c>
      <c r="F160" s="21" t="s">
        <v>0</v>
      </c>
      <c r="G160" s="53" t="str">
        <f>IF(csv!M150="","",TRIM(csv!M150))</f>
        <v/>
      </c>
      <c r="H160" s="53" t="str">
        <f>IF(csv!N150="","",TRIM(csv!N150))</f>
        <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
      </c>
      <c r="R160" s="53" t="str">
        <f>IF(Q160="","",IF(COUNTIF(Q$12:Q159,Q160)=0,R159+1,R159))</f>
        <v/>
      </c>
      <c r="S160" s="53" t="str">
        <f t="shared" si="172"/>
        <v/>
      </c>
      <c r="T160" s="53" t="str">
        <f t="shared" si="173"/>
        <v/>
      </c>
      <c r="U160" s="46" t="str">
        <f t="shared" si="174"/>
        <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
      </c>
      <c r="C161" s="21" t="s">
        <v>0</v>
      </c>
      <c r="D161" s="21" t="str">
        <f>IF(csv!F151="","",TRIM(csv!F151))</f>
        <v/>
      </c>
      <c r="E161" s="21" t="str">
        <f>IF(csv!E151="","",TRIM(csv!E151))</f>
        <v/>
      </c>
      <c r="F161" s="21" t="s">
        <v>0</v>
      </c>
      <c r="G161" s="53" t="str">
        <f>IF(csv!M151="","",TRIM(csv!M151))</f>
        <v/>
      </c>
      <c r="H161" s="53" t="str">
        <f>IF(csv!N151="","",TRIM(csv!N151))</f>
        <v/>
      </c>
      <c r="I161" s="21" t="s">
        <v>0</v>
      </c>
      <c r="J161" s="21" t="str">
        <f>IF(csv!P151="","",TRIM(csv!P151))</f>
        <v/>
      </c>
      <c r="K161" s="21" t="str">
        <f>IF(csv!Q151="","",TRIM(csv!Q151))</f>
        <v/>
      </c>
      <c r="L161" s="21" t="s">
        <v>0</v>
      </c>
      <c r="M161" s="46" t="str">
        <f>IF(csv!R151="","",TRIM(csv!R151))</f>
        <v/>
      </c>
      <c r="N161" s="27" t="s">
        <v>0</v>
      </c>
      <c r="O161" s="172" t="str">
        <f t="shared" si="170"/>
        <v/>
      </c>
      <c r="P161" s="27"/>
      <c r="Q161" s="32" t="str">
        <f t="shared" si="171"/>
        <v/>
      </c>
      <c r="R161" s="53" t="str">
        <f>IF(Q161="","",IF(COUNTIF(Q$12:Q160,Q161)=0,R160+1,R160))</f>
        <v/>
      </c>
      <c r="S161" s="53" t="str">
        <f t="shared" si="172"/>
        <v/>
      </c>
      <c r="T161" s="53" t="str">
        <f t="shared" si="173"/>
        <v/>
      </c>
      <c r="U161" s="46" t="str">
        <f t="shared" si="174"/>
        <v/>
      </c>
      <c r="V161" s="27" t="s">
        <v>0</v>
      </c>
      <c r="W161" s="157" t="str">
        <f t="shared" si="175"/>
        <v/>
      </c>
      <c r="X161" s="207" t="str">
        <f t="shared" si="176"/>
        <v/>
      </c>
      <c r="Y161" s="158" t="str">
        <f t="shared" si="157"/>
        <v/>
      </c>
      <c r="Z161" s="27" t="s">
        <v>0</v>
      </c>
      <c r="AA161" s="32" t="str">
        <f t="shared" si="177"/>
        <v/>
      </c>
      <c r="AB161" s="53" t="str">
        <f t="shared" si="178"/>
        <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
      </c>
      <c r="AK161" s="108" t="str">
        <f t="shared" si="181"/>
        <v/>
      </c>
      <c r="AL161" s="27"/>
      <c r="AM161" s="32" t="str">
        <f t="shared" si="182"/>
        <v/>
      </c>
      <c r="AN161" s="21" t="str">
        <f t="shared" si="183"/>
        <v/>
      </c>
      <c r="AO161" s="53" t="str">
        <f t="shared" si="184"/>
        <v/>
      </c>
      <c r="AP161" s="53" t="str">
        <f t="shared" si="185"/>
        <v/>
      </c>
      <c r="AQ161" s="21" t="str">
        <f t="shared" si="186"/>
        <v/>
      </c>
      <c r="AR161" s="46" t="str">
        <f t="shared" si="187"/>
        <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
      </c>
      <c r="BI161" s="21" t="str">
        <f t="shared" si="193"/>
        <v/>
      </c>
      <c r="BJ161" s="53" t="str">
        <f t="shared" si="194"/>
        <v/>
      </c>
      <c r="BK161" s="33" t="str">
        <f t="shared" si="195"/>
        <v/>
      </c>
      <c r="BL161" s="27" t="s">
        <v>0</v>
      </c>
      <c r="BM161" s="32" t="str">
        <f t="shared" si="196"/>
        <v/>
      </c>
      <c r="BN161" s="21" t="str">
        <f t="shared" si="197"/>
        <v/>
      </c>
      <c r="BO161" s="53" t="str">
        <f t="shared" si="198"/>
        <v/>
      </c>
      <c r="BP161" s="53" t="str">
        <f t="shared" si="159"/>
        <v/>
      </c>
      <c r="BQ161" s="21" t="str">
        <f t="shared" si="160"/>
        <v/>
      </c>
      <c r="BR161" s="21" t="str" cm="1">
        <f t="array" ref="BR161">IFERROR(""&amp;INDEX(regNatjecatelj_klub,DI161),"")</f>
        <v/>
      </c>
      <c r="BS161" s="66" t="str">
        <f t="shared" si="199"/>
        <v/>
      </c>
      <c r="BT161" s="46" t="str">
        <f t="shared" si="200"/>
        <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
      </c>
      <c r="CL161" s="210" t="str">
        <f>IF(BN161="","",IF(BT161&lt;&gt;BN161,INDEX(regKlub_id,MATCH(BT161,regKlub_naziv,0)),IF(AND(BO161&lt;&gt;"",BO161&lt;&gt;"NEMA"),BO161,IF(CF161&lt;&gt;"",CF161,IF(CB161&lt;&gt;"",CB161,IFERROR(INDEX(CL$12:CL160,MATCH(BN161,BN$12:BN160,0)),"GREŠKA"))))))</f>
        <v/>
      </c>
      <c r="CM161" s="108" t="str">
        <f>IF(BP161="","",IF(BP161&lt;&gt;"NEMA",BP161,IF(CE161&lt;&gt;"",CE161,IFERROR(INDEX(CM$12:CM160,MATCH(BN161,BN$12:BN160,0)),""))))</f>
        <v/>
      </c>
      <c r="CN161" s="27" t="s">
        <v>0</v>
      </c>
      <c r="CO161" s="38" t="str">
        <f t="shared" si="207"/>
        <v/>
      </c>
      <c r="CP161" s="53" t="str">
        <f t="shared" si="208"/>
        <v/>
      </c>
      <c r="CQ161" s="164" t="str">
        <f t="shared" si="209"/>
        <v/>
      </c>
      <c r="CR161" s="165" t="str">
        <f t="shared" si="156"/>
        <v/>
      </c>
      <c r="CS161" s="108" t="str">
        <f t="shared" si="161"/>
        <v/>
      </c>
      <c r="CT161" s="27" t="s">
        <v>0</v>
      </c>
      <c r="CU161" s="224" t="str">
        <f t="shared" si="210"/>
        <v xml:space="preserve">
</v>
      </c>
      <c r="CV161" s="27" t="s">
        <v>0</v>
      </c>
      <c r="CW161" s="184" t="str">
        <f t="shared" si="162"/>
        <v/>
      </c>
      <c r="CX161" t="s">
        <v>0</v>
      </c>
      <c r="CY161" s="86" t="str">
        <f t="shared" si="163"/>
        <v/>
      </c>
      <c r="CZ161" t="s">
        <v>0</v>
      </c>
      <c r="DA161" s="32" t="str">
        <f t="shared" si="164"/>
        <v/>
      </c>
      <c r="DB161" s="46" t="str">
        <f t="shared" si="165"/>
        <v/>
      </c>
      <c r="DC161" t="s">
        <v>0</v>
      </c>
      <c r="DD161" s="14" t="str">
        <f t="shared" si="211"/>
        <v/>
      </c>
      <c r="DE161" s="27" t="s">
        <v>0</v>
      </c>
      <c r="DF161" s="14" t="str">
        <f t="shared" si="212"/>
        <v/>
      </c>
      <c r="DG161" s="27" t="s">
        <v>0</v>
      </c>
      <c r="DH161" s="32" t="str">
        <f t="shared" si="213"/>
        <v/>
      </c>
      <c r="DI161" s="33" t="str">
        <f t="shared" si="214"/>
        <v/>
      </c>
      <c r="DJ161" s="27" t="s">
        <v>0</v>
      </c>
      <c r="DK161" s="32" t="str">
        <f t="shared" si="215"/>
        <v/>
      </c>
      <c r="DL161" s="33" t="str">
        <f t="shared" si="216"/>
        <v/>
      </c>
      <c r="DM161" s="27" t="s">
        <v>0</v>
      </c>
      <c r="DN161" s="32" t="str">
        <f t="shared" si="217"/>
        <v/>
      </c>
      <c r="DO161" s="33" t="str">
        <f t="shared" si="218"/>
        <v/>
      </c>
      <c r="DP161" s="27" t="s">
        <v>0</v>
      </c>
      <c r="DQ161" s="38" t="str">
        <f t="shared" si="219"/>
        <v/>
      </c>
      <c r="DR161" s="33" t="str" cm="1">
        <f t="array" ref="DR161">IF(DQ161&lt;&gt;"",INDEX(regNatjecatelj_id,DQ161,0),IF(BF161&lt;&gt;"",BF161,""))</f>
        <v/>
      </c>
      <c r="DS161" s="27" t="s">
        <v>0</v>
      </c>
      <c r="DT161" s="38" t="str">
        <f t="shared" si="220"/>
        <v/>
      </c>
      <c r="DU161" s="53" t="str">
        <f t="shared" si="166"/>
        <v/>
      </c>
      <c r="DV161" s="53" t="str">
        <f t="shared" si="221"/>
        <v/>
      </c>
      <c r="DW161" s="53" t="str">
        <f t="shared" si="222"/>
        <v/>
      </c>
      <c r="DX161" s="46" t="str">
        <f t="shared" si="223"/>
        <v/>
      </c>
      <c r="DY161" s="27" t="s">
        <v>0</v>
      </c>
      <c r="DZ161" s="38" t="str">
        <f>IF(AN161="","",MAX(DZ$12:DZ160)+1)</f>
        <v/>
      </c>
      <c r="EA161" s="53" t="str">
        <f t="shared" si="224"/>
        <v/>
      </c>
      <c r="EB161" s="53" t="str">
        <f t="shared" si="225"/>
        <v/>
      </c>
      <c r="EC161" s="53" t="str">
        <f t="shared" si="226"/>
        <v/>
      </c>
      <c r="ED161" s="53" t="str">
        <f t="shared" si="227"/>
        <v/>
      </c>
      <c r="EE161" s="53" t="str">
        <f t="shared" si="167"/>
        <v/>
      </c>
      <c r="EF161" s="53" t="str">
        <f t="shared" si="228"/>
        <v/>
      </c>
      <c r="EG161" s="53" t="str">
        <f t="shared" si="229"/>
        <v/>
      </c>
      <c r="EH161" s="53" t="str">
        <f t="shared" si="168"/>
        <v/>
      </c>
      <c r="EI161" s="53" t="str">
        <f t="shared" si="230"/>
        <v/>
      </c>
      <c r="EJ161" s="33" t="str">
        <f t="shared" si="231"/>
        <v/>
      </c>
      <c r="EK161" s="27" t="s">
        <v>0</v>
      </c>
      <c r="EL161" s="14" t="str">
        <f t="shared" si="232"/>
        <v/>
      </c>
      <c r="EM161" s="27" t="s">
        <v>0</v>
      </c>
      <c r="EN161" s="14" t="str">
        <f t="shared" si="169"/>
        <v/>
      </c>
      <c r="EO161" s="27" t="s">
        <v>0</v>
      </c>
      <c r="EP161" s="115" t="str">
        <f t="shared" si="233"/>
        <v/>
      </c>
      <c r="EQ161" s="27" t="s">
        <v>0</v>
      </c>
    </row>
    <row r="162" spans="1:147" x14ac:dyDescent="0.25">
      <c r="A162" t="s">
        <v>0</v>
      </c>
      <c r="B162" s="32" t="str">
        <f>IF(csv!F152="","",TRIM(csv!T152))</f>
        <v/>
      </c>
      <c r="C162" s="21" t="s">
        <v>0</v>
      </c>
      <c r="D162" s="21" t="str">
        <f>IF(csv!F152="","",TRIM(csv!F152))</f>
        <v/>
      </c>
      <c r="E162" s="21" t="str">
        <f>IF(csv!E152="","",TRIM(csv!E152))</f>
        <v/>
      </c>
      <c r="F162" s="21" t="s">
        <v>0</v>
      </c>
      <c r="G162" s="53" t="str">
        <f>IF(csv!M152="","",TRIM(csv!M152))</f>
        <v/>
      </c>
      <c r="H162" s="53" t="str">
        <f>IF(csv!N152="","",TRIM(csv!N152))</f>
        <v/>
      </c>
      <c r="I162" s="21" t="s">
        <v>0</v>
      </c>
      <c r="J162" s="21" t="str">
        <f>IF(csv!P152="","",TRIM(csv!P152))</f>
        <v/>
      </c>
      <c r="K162" s="21" t="str">
        <f>IF(csv!Q152="","",TRIM(csv!Q152))</f>
        <v/>
      </c>
      <c r="L162" s="21" t="s">
        <v>0</v>
      </c>
      <c r="M162" s="46" t="str">
        <f>IF(csv!R152="","",TRIM(csv!R152))</f>
        <v/>
      </c>
      <c r="N162" s="27" t="s">
        <v>0</v>
      </c>
      <c r="O162" s="172" t="str">
        <f t="shared" si="170"/>
        <v/>
      </c>
      <c r="P162" s="27"/>
      <c r="Q162" s="32" t="str">
        <f t="shared" si="171"/>
        <v/>
      </c>
      <c r="R162" s="53" t="str">
        <f>IF(Q162="","",IF(COUNTIF(Q$12:Q161,Q162)=0,R161+1,R161))</f>
        <v/>
      </c>
      <c r="S162" s="53" t="str">
        <f t="shared" si="172"/>
        <v/>
      </c>
      <c r="T162" s="53" t="str">
        <f t="shared" si="173"/>
        <v/>
      </c>
      <c r="U162" s="46" t="str">
        <f t="shared" si="174"/>
        <v/>
      </c>
      <c r="V162" s="27" t="s">
        <v>0</v>
      </c>
      <c r="W162" s="157" t="str">
        <f t="shared" si="175"/>
        <v/>
      </c>
      <c r="X162" s="207" t="str">
        <f t="shared" si="176"/>
        <v/>
      </c>
      <c r="Y162" s="158" t="str">
        <f t="shared" si="157"/>
        <v/>
      </c>
      <c r="Z162" s="27" t="s">
        <v>0</v>
      </c>
      <c r="AA162" s="32" t="str">
        <f t="shared" si="177"/>
        <v/>
      </c>
      <c r="AB162" s="53" t="str">
        <f t="shared" si="178"/>
        <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
      </c>
      <c r="AK162" s="108" t="str">
        <f t="shared" si="181"/>
        <v/>
      </c>
      <c r="AL162" s="27"/>
      <c r="AM162" s="32" t="str">
        <f t="shared" si="182"/>
        <v/>
      </c>
      <c r="AN162" s="21" t="str">
        <f t="shared" si="183"/>
        <v/>
      </c>
      <c r="AO162" s="53" t="str">
        <f t="shared" si="184"/>
        <v/>
      </c>
      <c r="AP162" s="53" t="str">
        <f t="shared" si="185"/>
        <v/>
      </c>
      <c r="AQ162" s="21" t="str">
        <f t="shared" si="186"/>
        <v/>
      </c>
      <c r="AR162" s="46" t="str">
        <f t="shared" si="187"/>
        <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
      </c>
      <c r="BI162" s="21" t="str">
        <f t="shared" si="193"/>
        <v/>
      </c>
      <c r="BJ162" s="53" t="str">
        <f t="shared" si="194"/>
        <v/>
      </c>
      <c r="BK162" s="33" t="str">
        <f t="shared" si="195"/>
        <v/>
      </c>
      <c r="BL162" s="27" t="s">
        <v>0</v>
      </c>
      <c r="BM162" s="32" t="str">
        <f t="shared" si="196"/>
        <v/>
      </c>
      <c r="BN162" s="21" t="str">
        <f t="shared" si="197"/>
        <v/>
      </c>
      <c r="BO162" s="53" t="str">
        <f t="shared" si="198"/>
        <v/>
      </c>
      <c r="BP162" s="53" t="str">
        <f t="shared" si="159"/>
        <v/>
      </c>
      <c r="BQ162" s="21" t="str">
        <f t="shared" si="160"/>
        <v/>
      </c>
      <c r="BR162" s="21" t="str" cm="1">
        <f t="array" ref="BR162">IFERROR(""&amp;INDEX(regNatjecatelj_klub,DI162),"")</f>
        <v/>
      </c>
      <c r="BS162" s="66" t="str">
        <f t="shared" si="199"/>
        <v/>
      </c>
      <c r="BT162" s="46" t="str">
        <f t="shared" si="200"/>
        <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
      </c>
      <c r="CL162" s="210" t="str">
        <f>IF(BN162="","",IF(BT162&lt;&gt;BN162,INDEX(regKlub_id,MATCH(BT162,regKlub_naziv,0)),IF(AND(BO162&lt;&gt;"",BO162&lt;&gt;"NEMA"),BO162,IF(CF162&lt;&gt;"",CF162,IF(CB162&lt;&gt;"",CB162,IFERROR(INDEX(CL$12:CL161,MATCH(BN162,BN$12:BN161,0)),"GREŠKA"))))))</f>
        <v/>
      </c>
      <c r="CM162" s="108" t="str">
        <f>IF(BP162="","",IF(BP162&lt;&gt;"NEMA",BP162,IF(CE162&lt;&gt;"",CE162,IFERROR(INDEX(CM$12:CM161,MATCH(BN162,BN$12:BN161,0)),""))))</f>
        <v/>
      </c>
      <c r="CN162" s="27" t="s">
        <v>0</v>
      </c>
      <c r="CO162" s="38" t="str">
        <f t="shared" si="207"/>
        <v/>
      </c>
      <c r="CP162" s="53" t="str">
        <f t="shared" si="208"/>
        <v/>
      </c>
      <c r="CQ162" s="164" t="str">
        <f t="shared" si="209"/>
        <v/>
      </c>
      <c r="CR162" s="165" t="str">
        <f t="shared" si="156"/>
        <v/>
      </c>
      <c r="CS162" s="108" t="str">
        <f t="shared" si="161"/>
        <v/>
      </c>
      <c r="CT162" s="27" t="s">
        <v>0</v>
      </c>
      <c r="CU162" s="224" t="str">
        <f t="shared" si="210"/>
        <v xml:space="preserve">
</v>
      </c>
      <c r="CV162" s="27" t="s">
        <v>0</v>
      </c>
      <c r="CW162" s="184" t="str">
        <f t="shared" si="162"/>
        <v/>
      </c>
      <c r="CX162" t="s">
        <v>0</v>
      </c>
      <c r="CY162" s="86" t="str">
        <f t="shared" si="163"/>
        <v/>
      </c>
      <c r="CZ162" t="s">
        <v>0</v>
      </c>
      <c r="DA162" s="32" t="str">
        <f t="shared" si="164"/>
        <v/>
      </c>
      <c r="DB162" s="46" t="str">
        <f t="shared" si="165"/>
        <v/>
      </c>
      <c r="DC162" t="s">
        <v>0</v>
      </c>
      <c r="DD162" s="14" t="str">
        <f t="shared" si="211"/>
        <v/>
      </c>
      <c r="DE162" s="27" t="s">
        <v>0</v>
      </c>
      <c r="DF162" s="14" t="str">
        <f t="shared" si="212"/>
        <v/>
      </c>
      <c r="DG162" s="27" t="s">
        <v>0</v>
      </c>
      <c r="DH162" s="32" t="str">
        <f t="shared" si="213"/>
        <v/>
      </c>
      <c r="DI162" s="33" t="str">
        <f t="shared" si="214"/>
        <v/>
      </c>
      <c r="DJ162" s="27" t="s">
        <v>0</v>
      </c>
      <c r="DK162" s="32" t="str">
        <f t="shared" si="215"/>
        <v/>
      </c>
      <c r="DL162" s="33" t="str">
        <f t="shared" si="216"/>
        <v/>
      </c>
      <c r="DM162" s="27" t="s">
        <v>0</v>
      </c>
      <c r="DN162" s="32" t="str">
        <f t="shared" si="217"/>
        <v/>
      </c>
      <c r="DO162" s="33" t="str">
        <f t="shared" si="218"/>
        <v/>
      </c>
      <c r="DP162" s="27" t="s">
        <v>0</v>
      </c>
      <c r="DQ162" s="38" t="str">
        <f t="shared" si="219"/>
        <v/>
      </c>
      <c r="DR162" s="33" t="str" cm="1">
        <f t="array" ref="DR162">IF(DQ162&lt;&gt;"",INDEX(regNatjecatelj_id,DQ162,0),IF(BF162&lt;&gt;"",BF162,""))</f>
        <v/>
      </c>
      <c r="DS162" s="27" t="s">
        <v>0</v>
      </c>
      <c r="DT162" s="38" t="str">
        <f t="shared" si="220"/>
        <v/>
      </c>
      <c r="DU162" s="53" t="str">
        <f t="shared" si="166"/>
        <v/>
      </c>
      <c r="DV162" s="53" t="str">
        <f t="shared" si="221"/>
        <v/>
      </c>
      <c r="DW162" s="53" t="str">
        <f t="shared" si="222"/>
        <v/>
      </c>
      <c r="DX162" s="46" t="str">
        <f t="shared" si="223"/>
        <v/>
      </c>
      <c r="DY162" s="27" t="s">
        <v>0</v>
      </c>
      <c r="DZ162" s="38" t="str">
        <f>IF(AN162="","",MAX(DZ$12:DZ161)+1)</f>
        <v/>
      </c>
      <c r="EA162" s="53" t="str">
        <f t="shared" si="224"/>
        <v/>
      </c>
      <c r="EB162" s="53" t="str">
        <f t="shared" si="225"/>
        <v/>
      </c>
      <c r="EC162" s="53" t="str">
        <f t="shared" si="226"/>
        <v/>
      </c>
      <c r="ED162" s="53" t="str">
        <f t="shared" si="227"/>
        <v/>
      </c>
      <c r="EE162" s="53" t="str">
        <f t="shared" si="167"/>
        <v/>
      </c>
      <c r="EF162" s="53" t="str">
        <f t="shared" si="228"/>
        <v/>
      </c>
      <c r="EG162" s="53" t="str">
        <f t="shared" si="229"/>
        <v/>
      </c>
      <c r="EH162" s="53" t="str">
        <f t="shared" si="168"/>
        <v/>
      </c>
      <c r="EI162" s="53" t="str">
        <f t="shared" si="230"/>
        <v/>
      </c>
      <c r="EJ162" s="33" t="str">
        <f t="shared" si="231"/>
        <v/>
      </c>
      <c r="EK162" s="27" t="s">
        <v>0</v>
      </c>
      <c r="EL162" s="14" t="str">
        <f t="shared" si="232"/>
        <v/>
      </c>
      <c r="EM162" s="27" t="s">
        <v>0</v>
      </c>
      <c r="EN162" s="14" t="str">
        <f t="shared" si="169"/>
        <v/>
      </c>
      <c r="EO162" s="27" t="s">
        <v>0</v>
      </c>
      <c r="EP162" s="115" t="str">
        <f t="shared" si="233"/>
        <v/>
      </c>
      <c r="EQ162" s="27" t="s">
        <v>0</v>
      </c>
    </row>
    <row r="163" spans="1:147" x14ac:dyDescent="0.25">
      <c r="A163" t="s">
        <v>0</v>
      </c>
      <c r="B163" s="32" t="str">
        <f>IF(csv!F153="","",TRIM(csv!T153))</f>
        <v/>
      </c>
      <c r="C163" s="21" t="s">
        <v>0</v>
      </c>
      <c r="D163" s="21" t="str">
        <f>IF(csv!F153="","",TRIM(csv!F153))</f>
        <v/>
      </c>
      <c r="E163" s="21" t="str">
        <f>IF(csv!E153="","",TRIM(csv!E153))</f>
        <v/>
      </c>
      <c r="F163" s="21" t="s">
        <v>0</v>
      </c>
      <c r="G163" s="53" t="str">
        <f>IF(csv!M153="","",TRIM(csv!M153))</f>
        <v/>
      </c>
      <c r="H163" s="53" t="str">
        <f>IF(csv!N153="","",TRIM(csv!N153))</f>
        <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
      </c>
      <c r="R163" s="53" t="str">
        <f>IF(Q163="","",IF(COUNTIF(Q$12:Q162,Q163)=0,R162+1,R162))</f>
        <v/>
      </c>
      <c r="S163" s="53" t="str">
        <f t="shared" si="172"/>
        <v/>
      </c>
      <c r="T163" s="53" t="str">
        <f t="shared" si="173"/>
        <v/>
      </c>
      <c r="U163" s="46" t="str">
        <f t="shared" si="174"/>
        <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
      </c>
      <c r="C164" s="21" t="s">
        <v>0</v>
      </c>
      <c r="D164" s="21" t="str">
        <f>IF(csv!F154="","",TRIM(csv!F154))</f>
        <v/>
      </c>
      <c r="E164" s="21" t="str">
        <f>IF(csv!E154="","",TRIM(csv!E154))</f>
        <v/>
      </c>
      <c r="F164" s="21" t="s">
        <v>0</v>
      </c>
      <c r="G164" s="53" t="str">
        <f>IF(csv!M154="","",TRIM(csv!M154))</f>
        <v/>
      </c>
      <c r="H164" s="53" t="str">
        <f>IF(csv!N154="","",TRIM(csv!N154))</f>
        <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
      </c>
      <c r="R164" s="53" t="str">
        <f>IF(Q164="","",IF(COUNTIF(Q$12:Q163,Q164)=0,R163+1,R163))</f>
        <v/>
      </c>
      <c r="S164" s="53" t="str">
        <f t="shared" si="172"/>
        <v/>
      </c>
      <c r="T164" s="53" t="str">
        <f t="shared" si="173"/>
        <v/>
      </c>
      <c r="U164" s="46" t="str">
        <f t="shared" si="174"/>
        <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
      </c>
      <c r="C165" s="21" t="s">
        <v>0</v>
      </c>
      <c r="D165" s="21" t="str">
        <f>IF(csv!F155="","",TRIM(csv!F155))</f>
        <v/>
      </c>
      <c r="E165" s="21" t="str">
        <f>IF(csv!E155="","",TRIM(csv!E155))</f>
        <v/>
      </c>
      <c r="F165" s="21" t="s">
        <v>0</v>
      </c>
      <c r="G165" s="53" t="str">
        <f>IF(csv!M155="","",TRIM(csv!M155))</f>
        <v/>
      </c>
      <c r="H165" s="53" t="str">
        <f>IF(csv!N155="","",TRIM(csv!N155))</f>
        <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
      </c>
      <c r="R165" s="53" t="str">
        <f>IF(Q165="","",IF(COUNTIF(Q$12:Q164,Q165)=0,R164+1,R164))</f>
        <v/>
      </c>
      <c r="S165" s="53" t="str">
        <f t="shared" si="172"/>
        <v/>
      </c>
      <c r="T165" s="53" t="str">
        <f t="shared" si="173"/>
        <v/>
      </c>
      <c r="U165" s="46" t="str">
        <f t="shared" si="174"/>
        <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
      </c>
      <c r="C166" s="21" t="s">
        <v>0</v>
      </c>
      <c r="D166" s="21" t="str">
        <f>IF(csv!F156="","",TRIM(csv!F156))</f>
        <v/>
      </c>
      <c r="E166" s="21" t="str">
        <f>IF(csv!E156="","",TRIM(csv!E156))</f>
        <v/>
      </c>
      <c r="F166" s="21" t="s">
        <v>0</v>
      </c>
      <c r="G166" s="53" t="str">
        <f>IF(csv!M156="","",TRIM(csv!M156))</f>
        <v/>
      </c>
      <c r="H166" s="53" t="str">
        <f>IF(csv!N156="","",TRIM(csv!N156))</f>
        <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
      </c>
      <c r="R166" s="53" t="str">
        <f>IF(Q166="","",IF(COUNTIF(Q$12:Q165,Q166)=0,R165+1,R165))</f>
        <v/>
      </c>
      <c r="S166" s="53" t="str">
        <f t="shared" si="172"/>
        <v/>
      </c>
      <c r="T166" s="53" t="str">
        <f t="shared" si="173"/>
        <v/>
      </c>
      <c r="U166" s="46" t="str">
        <f t="shared" si="174"/>
        <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
      </c>
      <c r="C167" s="21" t="s">
        <v>0</v>
      </c>
      <c r="D167" s="21" t="str">
        <f>IF(csv!F157="","",TRIM(csv!F157))</f>
        <v/>
      </c>
      <c r="E167" s="21" t="str">
        <f>IF(csv!E157="","",TRIM(csv!E157))</f>
        <v/>
      </c>
      <c r="F167" s="21" t="s">
        <v>0</v>
      </c>
      <c r="G167" s="53" t="str">
        <f>IF(csv!M157="","",TRIM(csv!M157))</f>
        <v/>
      </c>
      <c r="H167" s="53" t="str">
        <f>IF(csv!N157="","",TRIM(csv!N157))</f>
        <v/>
      </c>
      <c r="I167" s="21" t="s">
        <v>0</v>
      </c>
      <c r="J167" s="21" t="str">
        <f>IF(csv!P157="","",TRIM(csv!P157))</f>
        <v/>
      </c>
      <c r="K167" s="21" t="str">
        <f>IF(csv!Q157="","",TRIM(csv!Q157))</f>
        <v/>
      </c>
      <c r="L167" s="21" t="s">
        <v>0</v>
      </c>
      <c r="M167" s="46" t="str">
        <f>IF(csv!R157="","",TRIM(csv!R157))</f>
        <v/>
      </c>
      <c r="N167" s="27" t="s">
        <v>0</v>
      </c>
      <c r="O167" s="172" t="str">
        <f t="shared" si="170"/>
        <v/>
      </c>
      <c r="P167" s="27"/>
      <c r="Q167" s="32" t="str">
        <f t="shared" si="171"/>
        <v/>
      </c>
      <c r="R167" s="53" t="str">
        <f>IF(Q167="","",IF(COUNTIF(Q$12:Q166,Q167)=0,R166+1,R166))</f>
        <v/>
      </c>
      <c r="S167" s="53" t="str">
        <f t="shared" si="172"/>
        <v/>
      </c>
      <c r="T167" s="53" t="str">
        <f t="shared" si="173"/>
        <v/>
      </c>
      <c r="U167" s="46" t="str">
        <f t="shared" si="174"/>
        <v/>
      </c>
      <c r="V167" s="27" t="s">
        <v>0</v>
      </c>
      <c r="W167" s="157" t="str">
        <f t="shared" si="175"/>
        <v/>
      </c>
      <c r="X167" s="207" t="str">
        <f t="shared" si="176"/>
        <v/>
      </c>
      <c r="Y167" s="158"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
      </c>
      <c r="AK167" s="108"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
      </c>
      <c r="CL167" s="210" t="str">
        <f>IF(BN167="","",IF(BT167&lt;&gt;BN167,INDEX(regKlub_id,MATCH(BT167,regKlub_naziv,0)),IF(AND(BO167&lt;&gt;"",BO167&lt;&gt;"NEMA"),BO167,IF(CF167&lt;&gt;"",CF167,IF(CB167&lt;&gt;"",CB167,IFERROR(INDEX(CL$12:CL166,MATCH(BN167,BN$12:BN166,0)),"GREŠKA"))))))</f>
        <v/>
      </c>
      <c r="CM167" s="108" t="str">
        <f>IF(BP167="","",IF(BP167&lt;&gt;"NEMA",BP167,IF(CE167&lt;&gt;"",CE167,IFERROR(INDEX(CM$12:CM166,MATCH(BN167,BN$12:BN166,0)),""))))</f>
        <v/>
      </c>
      <c r="CN167" s="27" t="s">
        <v>0</v>
      </c>
      <c r="CO167" s="38" t="str">
        <f t="shared" si="207"/>
        <v/>
      </c>
      <c r="CP167" s="53" t="str">
        <f t="shared" si="208"/>
        <v/>
      </c>
      <c r="CQ167" s="164" t="str">
        <f t="shared" si="209"/>
        <v/>
      </c>
      <c r="CR167" s="165" t="str">
        <f t="shared" si="156"/>
        <v/>
      </c>
      <c r="CS167" s="108" t="str">
        <f t="shared" si="161"/>
        <v/>
      </c>
      <c r="CT167" s="27" t="s">
        <v>0</v>
      </c>
      <c r="CU167" s="224" t="str">
        <f t="shared" si="210"/>
        <v xml:space="preserve">
</v>
      </c>
      <c r="CV167" s="27" t="s">
        <v>0</v>
      </c>
      <c r="CW167" s="184" t="str">
        <f t="shared" si="162"/>
        <v/>
      </c>
      <c r="CX167" t="s">
        <v>0</v>
      </c>
      <c r="CY167" s="86" t="str">
        <f t="shared" si="163"/>
        <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15" t="str">
        <f t="shared" si="233"/>
        <v/>
      </c>
      <c r="EQ167" s="27" t="s">
        <v>0</v>
      </c>
    </row>
    <row r="168" spans="1:147" x14ac:dyDescent="0.25">
      <c r="A168" t="s">
        <v>0</v>
      </c>
      <c r="B168" s="32" t="str">
        <f>IF(csv!F158="","",TRIM(csv!T158))</f>
        <v/>
      </c>
      <c r="C168" s="21" t="s">
        <v>0</v>
      </c>
      <c r="D168" s="21" t="str">
        <f>IF(csv!F158="","",TRIM(csv!F158))</f>
        <v/>
      </c>
      <c r="E168" s="21" t="str">
        <f>IF(csv!E158="","",TRIM(csv!E158))</f>
        <v/>
      </c>
      <c r="F168" s="21" t="s">
        <v>0</v>
      </c>
      <c r="G168" s="53" t="str">
        <f>IF(csv!M158="","",TRIM(csv!M158))</f>
        <v/>
      </c>
      <c r="H168" s="53" t="str">
        <f>IF(csv!N158="","",TRIM(csv!N158))</f>
        <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
      </c>
      <c r="R168" s="53" t="str">
        <f>IF(Q168="","",IF(COUNTIF(Q$12:Q167,Q168)=0,R167+1,R167))</f>
        <v/>
      </c>
      <c r="S168" s="53" t="str">
        <f t="shared" si="172"/>
        <v/>
      </c>
      <c r="T168" s="53" t="str">
        <f t="shared" si="173"/>
        <v/>
      </c>
      <c r="U168" s="46" t="str">
        <f t="shared" si="174"/>
        <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
      </c>
      <c r="C169" s="21" t="s">
        <v>0</v>
      </c>
      <c r="D169" s="21" t="str">
        <f>IF(csv!F159="","",TRIM(csv!F159))</f>
        <v/>
      </c>
      <c r="E169" s="21" t="str">
        <f>IF(csv!E159="","",TRIM(csv!E159))</f>
        <v/>
      </c>
      <c r="F169" s="21" t="s">
        <v>0</v>
      </c>
      <c r="G169" s="53" t="str">
        <f>IF(csv!M159="","",TRIM(csv!M159))</f>
        <v/>
      </c>
      <c r="H169" s="53" t="str">
        <f>IF(csv!N159="","",TRIM(csv!N159))</f>
        <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
      </c>
      <c r="R169" s="53" t="str">
        <f>IF(Q169="","",IF(COUNTIF(Q$12:Q168,Q169)=0,R168+1,R168))</f>
        <v/>
      </c>
      <c r="S169" s="53" t="str">
        <f t="shared" si="172"/>
        <v/>
      </c>
      <c r="T169" s="53" t="str">
        <f t="shared" si="173"/>
        <v/>
      </c>
      <c r="U169" s="46" t="str">
        <f t="shared" si="174"/>
        <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
      </c>
      <c r="C170" s="21" t="s">
        <v>0</v>
      </c>
      <c r="D170" s="21" t="str">
        <f>IF(csv!F160="","",TRIM(csv!F160))</f>
        <v/>
      </c>
      <c r="E170" s="21" t="str">
        <f>IF(csv!E160="","",TRIM(csv!E160))</f>
        <v/>
      </c>
      <c r="F170" s="21" t="s">
        <v>0</v>
      </c>
      <c r="G170" s="53" t="str">
        <f>IF(csv!M160="","",TRIM(csv!M160))</f>
        <v/>
      </c>
      <c r="H170" s="53" t="str">
        <f>IF(csv!N160="","",TRIM(csv!N160))</f>
        <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
      </c>
      <c r="R170" s="53" t="str">
        <f>IF(Q170="","",IF(COUNTIF(Q$12:Q169,Q170)=0,R169+1,R169))</f>
        <v/>
      </c>
      <c r="S170" s="53" t="str">
        <f t="shared" si="172"/>
        <v/>
      </c>
      <c r="T170" s="53" t="str">
        <f t="shared" si="173"/>
        <v/>
      </c>
      <c r="U170" s="46" t="str">
        <f t="shared" si="174"/>
        <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
      </c>
      <c r="R171" s="53" t="str">
        <f>IF(Q171="","",IF(COUNTIF(Q$12:Q170,Q171)=0,R170+1,R170))</f>
        <v/>
      </c>
      <c r="S171" s="53" t="str">
        <f t="shared" si="172"/>
        <v/>
      </c>
      <c r="T171" s="53" t="str">
        <f t="shared" si="173"/>
        <v/>
      </c>
      <c r="U171" s="46" t="str">
        <f t="shared" si="174"/>
        <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
      </c>
      <c r="R172" s="53" t="str">
        <f>IF(Q172="","",IF(COUNTIF(Q$12:Q171,Q172)=0,R171+1,R171))</f>
        <v/>
      </c>
      <c r="S172" s="53" t="str">
        <f t="shared" si="172"/>
        <v/>
      </c>
      <c r="T172" s="53" t="str">
        <f t="shared" si="173"/>
        <v/>
      </c>
      <c r="U172" s="46" t="str">
        <f t="shared" si="174"/>
        <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O10" sqref="O10"/>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t="str">
        <f>data_max_id_staza</f>
        <v/>
      </c>
      <c r="O7" s="177" t="str">
        <f>data_max_id_staza</f>
        <v/>
      </c>
      <c r="Q7" s="178"/>
      <c r="R7" s="178"/>
      <c r="S7" s="178"/>
      <c r="T7" s="178"/>
      <c r="W7" s="176"/>
      <c r="X7" t="s">
        <v>0</v>
      </c>
      <c r="Y7" s="179"/>
      <c r="Z7" t="s">
        <v>0</v>
      </c>
    </row>
    <row r="8" spans="1:26" ht="16.5" thickTop="1" thickBot="1" x14ac:dyDescent="0.3">
      <c r="B8" s="30" t="str">
        <f>IF(csv!F3="","",csv!T3)</f>
        <v/>
      </c>
      <c r="C8" s="19" t="str">
        <f>IF(csv!F3="","",csv!AO3)</f>
        <v/>
      </c>
      <c r="D8" s="19" t="str">
        <f>IF(csv!F3="","",csv!AP3&amp;"–"&amp;csv!AQ3&amp;"–"&amp;csv!AR3)</f>
        <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
      </c>
      <c r="F8" t="s">
        <v>0</v>
      </c>
      <c r="G8" s="77"/>
      <c r="H8" s="78"/>
      <c r="J8" s="180" t="str">
        <f t="shared" ref="J8:J39" si="0">IF(U8="","",IF(H8=H7,J7,U8))</f>
        <v/>
      </c>
      <c r="L8" s="30" t="str">
        <f t="shared" ref="L8:L39" si="1">IF(G8="","",INDEX(regKategorija_oznaka,MATCH(INDEX(natKategorija_katRegId,MATCH(G8,natKategorija_kategorija,0)),regKategorija_id,0)))</f>
        <v/>
      </c>
      <c r="M8" s="52" t="str">
        <f t="shared" ref="M8:M39" si="2">IF(L8="","",INDEX(regKategorija_rbr,MATCH(L8,regKategorija_oznaka,0)))</f>
        <v/>
      </c>
      <c r="N8" s="52" t="str">
        <f>IF(H8="","",IF(COUNTIF(H$7:H7,H8)=0,MAX(N$7:N7)+1,MAX(N$7:N7)))</f>
        <v/>
      </c>
      <c r="O8" s="52" t="str">
        <f>IF(N8="","",IF(N8&lt;&gt;N7,N8,""))</f>
        <v/>
      </c>
      <c r="P8" s="19" t="str">
        <f t="shared" ref="P8:P39" si="3">IF(L8="","",IF(H8&lt;&gt;H9,L8,L8&amp;" – "&amp;P9))</f>
        <v/>
      </c>
      <c r="Q8" s="181" t="str">
        <f t="shared" ref="Q8:Q39" si="4">IF(O8="","",INDEX(csv,MATCH($G8,nat_kategorija,0),41))</f>
        <v/>
      </c>
      <c r="R8" s="181" t="str">
        <f>IF(Q8="","",VALUE(SUBSTITUTE(Q8,".",","))*1000)</f>
        <v/>
      </c>
      <c r="S8" s="181" t="str">
        <f t="shared" ref="S8:S39" si="5">IF(O8="","",INDEX(csv,MATCH($G8,nat_kategorija,0),42))</f>
        <v/>
      </c>
      <c r="T8" s="181" t="str">
        <f t="shared" ref="T8:T39" si="6">IF(O8="","",INDEX(csv,MATCH($G8,nat_kategorija,0),43))</f>
        <v/>
      </c>
      <c r="U8" s="20" t="str">
        <f t="shared" ref="U8:U39" si="7">IF(L8="","",IF(H8&lt;&gt;H9,M8,MIN(M8,IF(U9="",9999,U9))))</f>
        <v/>
      </c>
      <c r="W8" s="182" t="str">
        <f t="shared" ref="W8:W39" si="8">IF(O8="","","INSERT INTO staza (id,trka_id,naziv,duljina,uspon,broj_kontrola,rbr) VALUES ("&amp;O8&amp;","&amp;data_trka_id&amp;",'"&amp;P8&amp;"',"&amp;R8&amp;","&amp;S8&amp;","&amp;T8&amp;","&amp;U8&amp;");")</f>
        <v/>
      </c>
      <c r="X8" t="s">
        <v>0</v>
      </c>
      <c r="Y8" s="183" t="str">
        <f t="shared" ref="Y8:Y56" si="9">W8&amp;IF(Y9="","","
"&amp;Y9)</f>
        <v/>
      </c>
      <c r="Z8" t="s">
        <v>0</v>
      </c>
    </row>
    <row r="9" spans="1:26" ht="15.75" thickTop="1" x14ac:dyDescent="0.25">
      <c r="B9" s="32" t="str">
        <f>IF(csv!F4="","",csv!T4)</f>
        <v/>
      </c>
      <c r="C9" s="21" t="str">
        <f>IF(csv!F4="","",csv!AO4)</f>
        <v/>
      </c>
      <c r="D9" s="21" t="str">
        <f>IF(csv!F4="","",csv!AP4&amp;"–"&amp;csv!AQ4&amp;"–"&amp;csv!AR4)</f>
        <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
      </c>
      <c r="F9" t="s">
        <v>0</v>
      </c>
      <c r="G9" s="79"/>
      <c r="H9" s="80"/>
      <c r="J9" s="184" t="str">
        <f t="shared" si="0"/>
        <v/>
      </c>
      <c r="L9" s="32" t="str">
        <f t="shared" si="1"/>
        <v/>
      </c>
      <c r="M9" s="53" t="str">
        <f t="shared" si="2"/>
        <v/>
      </c>
      <c r="N9" s="53" t="str">
        <f>IF(H9="","",IF(COUNTIF(H$7:H8,H9)=0,MAX(N$7:N8)+1,MAX(N$7:N8)))</f>
        <v/>
      </c>
      <c r="O9" s="53" t="str">
        <f t="shared" ref="O9:O72" si="10">IF(N9="","",IF(N9&lt;&gt;N8,N9,""))</f>
        <v/>
      </c>
      <c r="P9" s="21" t="str">
        <f t="shared" si="3"/>
        <v/>
      </c>
      <c r="Q9" s="185" t="str">
        <f t="shared" si="4"/>
        <v/>
      </c>
      <c r="R9" s="185" t="str">
        <f t="shared" ref="R9:R57" si="11">IF(Q9="","",VALUE(SUBSTITUTE(Q9,".",","))*1000)</f>
        <v/>
      </c>
      <c r="S9" s="185" t="str">
        <f t="shared" si="5"/>
        <v/>
      </c>
      <c r="T9" s="185" t="str">
        <f t="shared" si="6"/>
        <v/>
      </c>
      <c r="U9" s="22" t="str">
        <f t="shared" si="7"/>
        <v/>
      </c>
      <c r="W9" s="14" t="str">
        <f t="shared" si="8"/>
        <v/>
      </c>
      <c r="X9" t="s">
        <v>0</v>
      </c>
      <c r="Y9" s="186" t="str">
        <f t="shared" si="9"/>
        <v/>
      </c>
      <c r="Z9" t="s">
        <v>0</v>
      </c>
    </row>
    <row r="10" spans="1:26" x14ac:dyDescent="0.25">
      <c r="A10" s="16"/>
      <c r="B10" s="32" t="str">
        <f>IF(csv!F5="","",csv!T5)</f>
        <v/>
      </c>
      <c r="C10" s="21" t="str">
        <f>IF(csv!F5="","",csv!AO5)</f>
        <v/>
      </c>
      <c r="D10" s="21" t="str">
        <f>IF(csv!F5="","",csv!AP5&amp;"–"&amp;csv!AQ5&amp;"–"&amp;csv!AR5)</f>
        <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
      </c>
      <c r="F10" t="s">
        <v>0</v>
      </c>
      <c r="G10" s="79"/>
      <c r="H10" s="80"/>
      <c r="J10" s="184" t="str">
        <f t="shared" si="0"/>
        <v/>
      </c>
      <c r="L10" s="32" t="str">
        <f t="shared" si="1"/>
        <v/>
      </c>
      <c r="M10" s="53" t="str">
        <f t="shared" si="2"/>
        <v/>
      </c>
      <c r="N10" s="53" t="str">
        <f>IF(H10="","",IF(COUNTIF(H$7:H9,H10)=0,MAX(N$7:N9)+1,MAX(N$7:N9)))</f>
        <v/>
      </c>
      <c r="O10" s="53" t="str">
        <f t="shared" si="10"/>
        <v/>
      </c>
      <c r="P10" s="21" t="str">
        <f t="shared" si="3"/>
        <v/>
      </c>
      <c r="Q10" s="185" t="str">
        <f t="shared" si="4"/>
        <v/>
      </c>
      <c r="R10" s="185" t="str">
        <f t="shared" si="11"/>
        <v/>
      </c>
      <c r="S10" s="185" t="str">
        <f t="shared" si="5"/>
        <v/>
      </c>
      <c r="T10" s="185" t="str">
        <f t="shared" si="6"/>
        <v/>
      </c>
      <c r="U10" s="22" t="str">
        <f t="shared" si="7"/>
        <v/>
      </c>
      <c r="W10" s="14" t="str">
        <f t="shared" si="8"/>
        <v/>
      </c>
      <c r="X10" t="s">
        <v>0</v>
      </c>
      <c r="Y10" s="14" t="str">
        <f t="shared" si="9"/>
        <v/>
      </c>
      <c r="Z10" t="s">
        <v>0</v>
      </c>
    </row>
    <row r="11" spans="1:26" x14ac:dyDescent="0.25">
      <c r="B11" s="32" t="str">
        <f>IF(csv!F6="","",csv!T6)</f>
        <v/>
      </c>
      <c r="C11" s="21" t="str">
        <f>IF(csv!F6="","",csv!AO6)</f>
        <v/>
      </c>
      <c r="D11" s="21" t="str">
        <f>IF(csv!F6="","",csv!AP6&amp;"–"&amp;csv!AQ6&amp;"–"&amp;csv!AR6)</f>
        <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
      </c>
      <c r="F11" t="s">
        <v>0</v>
      </c>
      <c r="G11" s="79"/>
      <c r="H11" s="80"/>
      <c r="J11" s="184" t="str">
        <f t="shared" si="0"/>
        <v/>
      </c>
      <c r="L11" s="32" t="str">
        <f t="shared" si="1"/>
        <v/>
      </c>
      <c r="M11" s="53" t="str">
        <f t="shared" si="2"/>
        <v/>
      </c>
      <c r="N11" s="53" t="str">
        <f>IF(H11="","",IF(COUNTIF(H$7:H10,H11)=0,MAX(N$7:N10)+1,MAX(N$7:N10)))</f>
        <v/>
      </c>
      <c r="O11" s="53" t="str">
        <f t="shared" si="10"/>
        <v/>
      </c>
      <c r="P11" s="21" t="str">
        <f t="shared" si="3"/>
        <v/>
      </c>
      <c r="Q11" s="185" t="str">
        <f>IF(O11="","",INDEX(csv,MATCH($G11,nat_kategorija,0),41))</f>
        <v/>
      </c>
      <c r="R11" s="185" t="str">
        <f>IF(Q11="","",VALUE(SUBSTITUTE(Q11,".",","))*1000)</f>
        <v/>
      </c>
      <c r="S11" s="185" t="str">
        <f>IF(O11="","",INDEX(csv,MATCH($G11,nat_kategorija,0),42))</f>
        <v/>
      </c>
      <c r="T11" s="185" t="str">
        <f t="shared" si="6"/>
        <v/>
      </c>
      <c r="U11" s="22" t="str">
        <f t="shared" si="7"/>
        <v/>
      </c>
      <c r="W11" s="14" t="str">
        <f t="shared" si="8"/>
        <v/>
      </c>
      <c r="X11" t="s">
        <v>0</v>
      </c>
      <c r="Y11" s="14" t="str">
        <f t="shared" si="9"/>
        <v/>
      </c>
      <c r="Z11" t="s">
        <v>0</v>
      </c>
    </row>
    <row r="12" spans="1:26" x14ac:dyDescent="0.25">
      <c r="A12" t="s">
        <v>0</v>
      </c>
      <c r="B12" s="32" t="str">
        <f>IF(csv!F7="","",csv!T7)</f>
        <v/>
      </c>
      <c r="C12" s="21" t="str">
        <f>IF(csv!F7="","",csv!AO7)</f>
        <v/>
      </c>
      <c r="D12" s="21" t="str">
        <f>IF(csv!F7="","",csv!AP7&amp;"–"&amp;csv!AQ7&amp;"–"&amp;csv!AR7)</f>
        <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
      </c>
      <c r="F12" t="s">
        <v>0</v>
      </c>
      <c r="G12" s="79"/>
      <c r="H12" s="80"/>
      <c r="J12" s="184" t="str">
        <f t="shared" si="0"/>
        <v/>
      </c>
      <c r="L12" s="32" t="str">
        <f t="shared" si="1"/>
        <v/>
      </c>
      <c r="M12" s="53" t="str">
        <f t="shared" si="2"/>
        <v/>
      </c>
      <c r="N12" s="53" t="str">
        <f>IF(H12="","",IF(COUNTIF(H$7:H11,H12)=0,MAX(N$7:N11)+1,MAX(N$7:N11)))</f>
        <v/>
      </c>
      <c r="O12" s="53" t="str">
        <f t="shared" si="10"/>
        <v/>
      </c>
      <c r="P12" s="21" t="str">
        <f t="shared" si="3"/>
        <v/>
      </c>
      <c r="Q12" s="185" t="str">
        <f>IF(O12="","",INDEX(csv,MATCH($G12,nat_kategorija,0),41))</f>
        <v/>
      </c>
      <c r="R12" s="185" t="str">
        <f>IF(Q12="","",VALUE(SUBSTITUTE(Q12,".",","))*1000)</f>
        <v/>
      </c>
      <c r="S12" s="185" t="str">
        <f>IF(O12="","",INDEX(csv,MATCH($G12,nat_kategorija,0),42))</f>
        <v/>
      </c>
      <c r="T12" s="185" t="str">
        <f t="shared" si="6"/>
        <v/>
      </c>
      <c r="U12" s="22" t="str">
        <f t="shared" si="7"/>
        <v/>
      </c>
      <c r="W12" s="14" t="str">
        <f t="shared" si="8"/>
        <v/>
      </c>
      <c r="X12" t="s">
        <v>0</v>
      </c>
      <c r="Y12" s="14" t="str">
        <f t="shared" si="9"/>
        <v/>
      </c>
      <c r="Z12" t="s">
        <v>0</v>
      </c>
    </row>
    <row r="13" spans="1:26" x14ac:dyDescent="0.25">
      <c r="A13" t="s">
        <v>0</v>
      </c>
      <c r="B13" s="32" t="str">
        <f>IF(csv!F8="","",csv!T8)</f>
        <v/>
      </c>
      <c r="C13" s="21" t="str">
        <f>IF(csv!F8="","",csv!AO8)</f>
        <v/>
      </c>
      <c r="D13" s="21" t="str">
        <f>IF(csv!F8="","",csv!AP8&amp;"–"&amp;csv!AQ8&amp;"–"&amp;csv!AR8)</f>
        <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c r="H13" s="80"/>
      <c r="J13" s="184" t="str">
        <f t="shared" si="0"/>
        <v/>
      </c>
      <c r="L13" s="32" t="str">
        <f t="shared" si="1"/>
        <v/>
      </c>
      <c r="M13" s="53" t="str">
        <f t="shared" si="2"/>
        <v/>
      </c>
      <c r="N13" s="53" t="str">
        <f>IF(H13="","",IF(COUNTIF(H$7:H12,H13)=0,MAX(N$7:N12)+1,MAX(N$7:N12)))</f>
        <v/>
      </c>
      <c r="O13" s="53" t="str">
        <f t="shared" si="10"/>
        <v/>
      </c>
      <c r="P13" s="21" t="str">
        <f t="shared" si="3"/>
        <v/>
      </c>
      <c r="Q13" s="185" t="str">
        <f>IF(O13="","",INDEX(csv,MATCH($G13,nat_kategorija,0),41))</f>
        <v/>
      </c>
      <c r="R13" s="185" t="str">
        <f>IF(Q13="","",VALUE(SUBSTITUTE(Q13,".",","))*1000)</f>
        <v/>
      </c>
      <c r="S13" s="185" t="str">
        <f>IF(O13="","",INDEX(csv,MATCH($G13,nat_kategorija,0),42))</f>
        <v/>
      </c>
      <c r="T13" s="185" t="str">
        <f t="shared" si="6"/>
        <v/>
      </c>
      <c r="U13" s="22" t="str">
        <f t="shared" si="7"/>
        <v/>
      </c>
      <c r="W13" s="14" t="str">
        <f t="shared" si="8"/>
        <v/>
      </c>
      <c r="X13" t="s">
        <v>0</v>
      </c>
      <c r="Y13" s="14" t="str">
        <f t="shared" si="9"/>
        <v/>
      </c>
      <c r="Z13" t="s">
        <v>0</v>
      </c>
    </row>
    <row r="14" spans="1:26" x14ac:dyDescent="0.25">
      <c r="A14" t="s">
        <v>0</v>
      </c>
      <c r="B14" s="32" t="str">
        <f>IF(csv!F9="","",csv!T9)</f>
        <v/>
      </c>
      <c r="C14" s="21" t="str">
        <f>IF(csv!F9="","",csv!AO9)</f>
        <v/>
      </c>
      <c r="D14" s="21" t="str">
        <f>IF(csv!F9="","",csv!AP9&amp;"–"&amp;csv!AQ9&amp;"–"&amp;csv!AR9)</f>
        <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c r="H14" s="80"/>
      <c r="J14" s="184" t="str">
        <f t="shared" si="0"/>
        <v/>
      </c>
      <c r="L14" s="32" t="str">
        <f t="shared" si="1"/>
        <v/>
      </c>
      <c r="M14" s="53" t="str">
        <f t="shared" si="2"/>
        <v/>
      </c>
      <c r="N14" s="53" t="str">
        <f>IF(H14="","",IF(COUNTIF(H$7:H13,H14)=0,MAX(N$7:N13)+1,MAX(N$7:N13)))</f>
        <v/>
      </c>
      <c r="O14" s="53" t="str">
        <f t="shared" si="10"/>
        <v/>
      </c>
      <c r="P14" s="21" t="str">
        <f t="shared" si="3"/>
        <v/>
      </c>
      <c r="Q14" s="185" t="str">
        <f>IF(O14="","",INDEX(csv,MATCH($G14,nat_kategorija,0),41))</f>
        <v/>
      </c>
      <c r="R14" s="185" t="str">
        <f>IF(Q14="","",VALUE(SUBSTITUTE(Q14,".",","))*1000)</f>
        <v/>
      </c>
      <c r="S14" s="185" t="str">
        <f>IF(O14="","",INDEX(csv,MATCH($G14,nat_kategorija,0),42))</f>
        <v/>
      </c>
      <c r="T14" s="185" t="str">
        <f t="shared" si="6"/>
        <v/>
      </c>
      <c r="U14" s="22" t="str">
        <f t="shared" si="7"/>
        <v/>
      </c>
      <c r="W14" s="14" t="str">
        <f t="shared" si="8"/>
        <v/>
      </c>
      <c r="X14" t="s">
        <v>0</v>
      </c>
      <c r="Y14" s="14" t="str">
        <f t="shared" si="9"/>
        <v/>
      </c>
      <c r="Z14" t="s">
        <v>0</v>
      </c>
    </row>
    <row r="15" spans="1:26" x14ac:dyDescent="0.25">
      <c r="A15" t="s">
        <v>0</v>
      </c>
      <c r="B15" s="32" t="str">
        <f>IF(csv!F10="","",csv!T10)</f>
        <v/>
      </c>
      <c r="C15" s="21" t="str">
        <f>IF(csv!F10="","",csv!AO10)</f>
        <v/>
      </c>
      <c r="D15" s="21" t="str">
        <f>IF(csv!F10="","",csv!AP10&amp;"–"&amp;csv!AQ10&amp;"–"&amp;csv!AR10)</f>
        <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c r="H15" s="80"/>
      <c r="J15" s="184" t="str">
        <f t="shared" si="0"/>
        <v/>
      </c>
      <c r="L15" s="32" t="str">
        <f t="shared" si="1"/>
        <v/>
      </c>
      <c r="M15" s="53" t="str">
        <f t="shared" si="2"/>
        <v/>
      </c>
      <c r="N15" s="53" t="str">
        <f>IF(H15="","",IF(COUNTIF(H$7:H14,H15)=0,MAX(N$7:N14)+1,MAX(N$7:N14)))</f>
        <v/>
      </c>
      <c r="O15" s="53" t="str">
        <f t="shared" si="10"/>
        <v/>
      </c>
      <c r="P15" s="21" t="str">
        <f t="shared" si="3"/>
        <v/>
      </c>
      <c r="Q15" s="185" t="str">
        <f>IF(O15="","",INDEX(csv,MATCH($G15,nat_kategorija,0),41))</f>
        <v/>
      </c>
      <c r="R15" s="185" t="str">
        <f>IF(Q15="","",VALUE(SUBSTITUTE(Q15,".",","))*1000)</f>
        <v/>
      </c>
      <c r="S15" s="185" t="str">
        <f>IF(O15="","",INDEX(csv,MATCH($G15,nat_kategorija,0),42))</f>
        <v/>
      </c>
      <c r="T15" s="185" t="str">
        <f t="shared" si="6"/>
        <v/>
      </c>
      <c r="U15" s="22" t="str">
        <f t="shared" si="7"/>
        <v/>
      </c>
      <c r="W15" s="14" t="str">
        <f t="shared" si="8"/>
        <v/>
      </c>
      <c r="X15" t="s">
        <v>0</v>
      </c>
      <c r="Y15" s="14" t="str">
        <f t="shared" si="9"/>
        <v/>
      </c>
      <c r="Z15" t="s">
        <v>0</v>
      </c>
    </row>
    <row r="16" spans="1:26" x14ac:dyDescent="0.25">
      <c r="A16" t="s">
        <v>0</v>
      </c>
      <c r="B16" s="32" t="str">
        <f>IF(csv!F11="","",csv!T11)</f>
        <v/>
      </c>
      <c r="C16" s="21" t="str">
        <f>IF(csv!F11="","",csv!AO11)</f>
        <v/>
      </c>
      <c r="D16" s="21" t="str">
        <f>IF(csv!F11="","",csv!AP11&amp;"–"&amp;csv!AQ11&amp;"–"&amp;csv!AR11)</f>
        <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c r="H16" s="80"/>
      <c r="J16" s="184" t="str">
        <f t="shared" si="0"/>
        <v/>
      </c>
      <c r="L16" s="32" t="str">
        <f t="shared" si="1"/>
        <v/>
      </c>
      <c r="M16" s="53" t="str">
        <f t="shared" si="2"/>
        <v/>
      </c>
      <c r="N16" s="53" t="str">
        <f>IF(H16="","",IF(COUNTIF(H$7:H15,H16)=0,MAX(N$7:N15)+1,MAX(N$7:N15)))</f>
        <v/>
      </c>
      <c r="O16" s="53" t="str">
        <f t="shared" si="10"/>
        <v/>
      </c>
      <c r="P16" s="21" t="str">
        <f t="shared" si="3"/>
        <v/>
      </c>
      <c r="Q16" s="185" t="str">
        <f t="shared" si="4"/>
        <v/>
      </c>
      <c r="R16" s="185" t="str">
        <f t="shared" si="11"/>
        <v/>
      </c>
      <c r="S16" s="185" t="str">
        <f t="shared" si="5"/>
        <v/>
      </c>
      <c r="T16" s="185" t="str">
        <f t="shared" si="6"/>
        <v/>
      </c>
      <c r="U16" s="22" t="str">
        <f t="shared" si="7"/>
        <v/>
      </c>
      <c r="W16" s="14" t="str">
        <f t="shared" si="8"/>
        <v/>
      </c>
      <c r="X16" t="s">
        <v>0</v>
      </c>
      <c r="Y16" s="14" t="str">
        <f t="shared" si="9"/>
        <v/>
      </c>
      <c r="Z16" t="s">
        <v>0</v>
      </c>
    </row>
    <row r="17" spans="1:26" x14ac:dyDescent="0.25">
      <c r="A17" t="s">
        <v>0</v>
      </c>
      <c r="B17" s="32" t="str">
        <f>IF(csv!F12="","",csv!T12)</f>
        <v/>
      </c>
      <c r="C17" s="21" t="str">
        <f>IF(csv!F12="","",csv!AO12)</f>
        <v/>
      </c>
      <c r="D17" s="21" t="str">
        <f>IF(csv!F12="","",csv!AP12&amp;"–"&amp;csv!AQ12&amp;"–"&amp;csv!AR12)</f>
        <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c r="H17" s="80"/>
      <c r="J17" s="184" t="str">
        <f t="shared" si="0"/>
        <v/>
      </c>
      <c r="L17" s="32" t="str">
        <f t="shared" si="1"/>
        <v/>
      </c>
      <c r="M17" s="53" t="str">
        <f t="shared" si="2"/>
        <v/>
      </c>
      <c r="N17" s="53" t="str">
        <f>IF(H17="","",IF(COUNTIF(H$7:H16,H17)=0,MAX(N$7:N16)+1,MAX(N$7:N16)))</f>
        <v/>
      </c>
      <c r="O17" s="53" t="str">
        <f t="shared" si="10"/>
        <v/>
      </c>
      <c r="P17" s="21" t="str">
        <f t="shared" si="3"/>
        <v/>
      </c>
      <c r="Q17" s="185" t="str">
        <f t="shared" si="4"/>
        <v/>
      </c>
      <c r="R17" s="185" t="str">
        <f t="shared" si="11"/>
        <v/>
      </c>
      <c r="S17" s="185" t="str">
        <f t="shared" si="5"/>
        <v/>
      </c>
      <c r="T17" s="185" t="str">
        <f t="shared" si="6"/>
        <v/>
      </c>
      <c r="U17" s="22" t="str">
        <f t="shared" si="7"/>
        <v/>
      </c>
      <c r="W17" s="14" t="str">
        <f t="shared" si="8"/>
        <v/>
      </c>
      <c r="X17" t="s">
        <v>0</v>
      </c>
      <c r="Y17" s="14" t="str">
        <f t="shared" si="9"/>
        <v/>
      </c>
      <c r="Z17" t="s">
        <v>0</v>
      </c>
    </row>
    <row r="18" spans="1:26" x14ac:dyDescent="0.25">
      <c r="A18" t="s">
        <v>0</v>
      </c>
      <c r="B18" s="32" t="str">
        <f>IF(csv!F13="","",csv!T13)</f>
        <v/>
      </c>
      <c r="C18" s="21" t="str">
        <f>IF(csv!F13="","",csv!AO13)</f>
        <v/>
      </c>
      <c r="D18" s="21" t="str">
        <f>IF(csv!F13="","",csv!AP13&amp;"–"&amp;csv!AQ13&amp;"–"&amp;csv!AR13)</f>
        <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c r="H18" s="80"/>
      <c r="J18" s="184" t="str">
        <f t="shared" si="0"/>
        <v/>
      </c>
      <c r="L18" s="32" t="str">
        <f t="shared" si="1"/>
        <v/>
      </c>
      <c r="M18" s="53" t="str">
        <f t="shared" si="2"/>
        <v/>
      </c>
      <c r="N18" s="53" t="str">
        <f>IF(H18="","",IF(COUNTIF(H$7:H17,H18)=0,MAX(N$7:N17)+1,MAX(N$7:N17)))</f>
        <v/>
      </c>
      <c r="O18" s="53" t="str">
        <f t="shared" si="10"/>
        <v/>
      </c>
      <c r="P18" s="21" t="str">
        <f t="shared" si="3"/>
        <v/>
      </c>
      <c r="Q18" s="185" t="str">
        <f t="shared" si="4"/>
        <v/>
      </c>
      <c r="R18" s="185" t="str">
        <f t="shared" si="11"/>
        <v/>
      </c>
      <c r="S18" s="185" t="str">
        <f t="shared" si="5"/>
        <v/>
      </c>
      <c r="T18" s="185" t="str">
        <f t="shared" si="6"/>
        <v/>
      </c>
      <c r="U18" s="22" t="str">
        <f t="shared" si="7"/>
        <v/>
      </c>
      <c r="W18" s="14" t="str">
        <f t="shared" si="8"/>
        <v/>
      </c>
      <c r="X18" t="s">
        <v>0</v>
      </c>
      <c r="Y18" s="14" t="str">
        <f t="shared" si="9"/>
        <v/>
      </c>
      <c r="Z18" t="s">
        <v>0</v>
      </c>
    </row>
    <row r="19" spans="1:26" x14ac:dyDescent="0.25">
      <c r="A19" t="s">
        <v>0</v>
      </c>
      <c r="B19" s="32" t="str">
        <f>IF(csv!F14="","",csv!T14)</f>
        <v/>
      </c>
      <c r="C19" s="21" t="str">
        <f>IF(csv!F14="","",csv!AO14)</f>
        <v/>
      </c>
      <c r="D19" s="21" t="str">
        <f>IF(csv!F14="","",csv!AP14&amp;"–"&amp;csv!AQ14&amp;"–"&amp;csv!AR14)</f>
        <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c r="H19" s="80"/>
      <c r="J19" s="184" t="str">
        <f t="shared" si="0"/>
        <v/>
      </c>
      <c r="L19" s="32" t="str">
        <f t="shared" si="1"/>
        <v/>
      </c>
      <c r="M19" s="53" t="str">
        <f t="shared" si="2"/>
        <v/>
      </c>
      <c r="N19" s="53" t="str">
        <f>IF(H19="","",IF(COUNTIF(H$7:H18,H19)=0,MAX(N$7:N18)+1,MAX(N$7:N18)))</f>
        <v/>
      </c>
      <c r="O19" s="53" t="str">
        <f t="shared" si="10"/>
        <v/>
      </c>
      <c r="P19" s="21" t="str">
        <f t="shared" si="3"/>
        <v/>
      </c>
      <c r="Q19" s="185" t="str">
        <f t="shared" si="4"/>
        <v/>
      </c>
      <c r="R19" s="185" t="str">
        <f t="shared" si="11"/>
        <v/>
      </c>
      <c r="S19" s="185" t="str">
        <f t="shared" si="5"/>
        <v/>
      </c>
      <c r="T19" s="185" t="str">
        <f t="shared" si="6"/>
        <v/>
      </c>
      <c r="U19" s="22" t="str">
        <f t="shared" si="7"/>
        <v/>
      </c>
      <c r="W19" s="14" t="str">
        <f t="shared" si="8"/>
        <v/>
      </c>
      <c r="X19" t="s">
        <v>0</v>
      </c>
      <c r="Y19" s="14" t="str">
        <f t="shared" si="9"/>
        <v/>
      </c>
      <c r="Z19" t="s">
        <v>0</v>
      </c>
    </row>
    <row r="20" spans="1:26" x14ac:dyDescent="0.25">
      <c r="A20" t="s">
        <v>0</v>
      </c>
      <c r="B20" s="32" t="str">
        <f>IF(csv!F15="","",csv!T15)</f>
        <v/>
      </c>
      <c r="C20" s="21" t="str">
        <f>IF(csv!F15="","",csv!AO15)</f>
        <v/>
      </c>
      <c r="D20" s="21" t="str">
        <f>IF(csv!F15="","",csv!AP15&amp;"–"&amp;csv!AQ15&amp;"–"&amp;csv!AR15)</f>
        <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c r="H20" s="80"/>
      <c r="J20" s="184" t="str">
        <f t="shared" si="0"/>
        <v/>
      </c>
      <c r="L20" s="32" t="str">
        <f t="shared" si="1"/>
        <v/>
      </c>
      <c r="M20" s="53" t="str">
        <f t="shared" si="2"/>
        <v/>
      </c>
      <c r="N20" s="53" t="str">
        <f>IF(H20="","",IF(COUNTIF(H$7:H19,H20)=0,MAX(N$7:N19)+1,MAX(N$7:N19)))</f>
        <v/>
      </c>
      <c r="O20" s="53" t="str">
        <f t="shared" si="10"/>
        <v/>
      </c>
      <c r="P20" s="21" t="str">
        <f t="shared" si="3"/>
        <v/>
      </c>
      <c r="Q20" s="185" t="str">
        <f t="shared" si="4"/>
        <v/>
      </c>
      <c r="R20" s="185" t="str">
        <f t="shared" si="11"/>
        <v/>
      </c>
      <c r="S20" s="185" t="str">
        <f t="shared" si="5"/>
        <v/>
      </c>
      <c r="T20" s="185" t="str">
        <f t="shared" si="6"/>
        <v/>
      </c>
      <c r="U20" s="22" t="str">
        <f t="shared" si="7"/>
        <v/>
      </c>
      <c r="W20" s="14" t="str">
        <f t="shared" si="8"/>
        <v/>
      </c>
      <c r="X20" t="s">
        <v>0</v>
      </c>
      <c r="Y20" s="14" t="str">
        <f t="shared" si="9"/>
        <v/>
      </c>
      <c r="Z20" t="s">
        <v>0</v>
      </c>
    </row>
    <row r="21" spans="1:26" x14ac:dyDescent="0.25">
      <c r="A21" t="s">
        <v>0</v>
      </c>
      <c r="B21" s="32" t="str">
        <f>IF(csv!F16="","",csv!T16)</f>
        <v/>
      </c>
      <c r="C21" s="21" t="str">
        <f>IF(csv!F16="","",csv!AO16)</f>
        <v/>
      </c>
      <c r="D21" s="21" t="str">
        <f>IF(csv!F16="","",csv!AP16&amp;"–"&amp;csv!AQ16&amp;"–"&amp;csv!AR16)</f>
        <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79"/>
      <c r="H21" s="80"/>
      <c r="J21" s="184" t="str">
        <f t="shared" si="0"/>
        <v/>
      </c>
      <c r="L21" s="32" t="str">
        <f t="shared" si="1"/>
        <v/>
      </c>
      <c r="M21" s="53" t="str">
        <f t="shared" si="2"/>
        <v/>
      </c>
      <c r="N21" s="53" t="str">
        <f>IF(H21="","",IF(COUNTIF(H$7:H20,H21)=0,MAX(N$7:N20)+1,MAX(N$7:N20)))</f>
        <v/>
      </c>
      <c r="O21" s="53" t="str">
        <f t="shared" si="10"/>
        <v/>
      </c>
      <c r="P21" s="21" t="str">
        <f t="shared" si="3"/>
        <v/>
      </c>
      <c r="Q21" s="185" t="str">
        <f t="shared" si="4"/>
        <v/>
      </c>
      <c r="R21" s="185" t="str">
        <f t="shared" si="11"/>
        <v/>
      </c>
      <c r="S21" s="185" t="str">
        <f t="shared" si="5"/>
        <v/>
      </c>
      <c r="T21" s="185" t="str">
        <f t="shared" si="6"/>
        <v/>
      </c>
      <c r="U21" s="22" t="str">
        <f t="shared" si="7"/>
        <v/>
      </c>
      <c r="W21" s="14" t="str">
        <f t="shared" si="8"/>
        <v/>
      </c>
      <c r="X21" t="s">
        <v>0</v>
      </c>
      <c r="Y21" s="14" t="str">
        <f t="shared" si="9"/>
        <v/>
      </c>
      <c r="Z21" t="s">
        <v>0</v>
      </c>
    </row>
    <row r="22" spans="1:26" x14ac:dyDescent="0.25">
      <c r="A22" t="s">
        <v>0</v>
      </c>
      <c r="B22" s="32" t="str">
        <f>IF(csv!F17="","",csv!T17)</f>
        <v/>
      </c>
      <c r="C22" s="21" t="str">
        <f>IF(csv!F17="","",csv!AO17)</f>
        <v/>
      </c>
      <c r="D22" s="21" t="str">
        <f>IF(csv!F17="","",csv!AP17&amp;"–"&amp;csv!AQ17&amp;"–"&amp;csv!AR17)</f>
        <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79"/>
      <c r="H22" s="80"/>
      <c r="J22" s="184" t="str">
        <f t="shared" si="0"/>
        <v/>
      </c>
      <c r="L22" s="32" t="str">
        <f t="shared" si="1"/>
        <v/>
      </c>
      <c r="M22" s="53" t="str">
        <f t="shared" si="2"/>
        <v/>
      </c>
      <c r="N22" s="53" t="str">
        <f>IF(H22="","",IF(COUNTIF(H$7:H21,H22)=0,MAX(N$7:N21)+1,MAX(N$7:N21)))</f>
        <v/>
      </c>
      <c r="O22" s="53" t="str">
        <f t="shared" si="10"/>
        <v/>
      </c>
      <c r="P22" s="21" t="str">
        <f t="shared" si="3"/>
        <v/>
      </c>
      <c r="Q22" s="185" t="str">
        <f t="shared" si="4"/>
        <v/>
      </c>
      <c r="R22" s="185" t="str">
        <f t="shared" si="11"/>
        <v/>
      </c>
      <c r="S22" s="185" t="str">
        <f t="shared" si="5"/>
        <v/>
      </c>
      <c r="T22" s="185" t="str">
        <f t="shared" si="6"/>
        <v/>
      </c>
      <c r="U22" s="22" t="str">
        <f t="shared" si="7"/>
        <v/>
      </c>
      <c r="W22" s="14" t="str">
        <f t="shared" si="8"/>
        <v/>
      </c>
      <c r="X22" t="s">
        <v>0</v>
      </c>
      <c r="Y22" s="14" t="str">
        <f t="shared" si="9"/>
        <v/>
      </c>
      <c r="Z22" t="s">
        <v>0</v>
      </c>
    </row>
    <row r="23" spans="1:26" x14ac:dyDescent="0.25">
      <c r="A23" t="s">
        <v>0</v>
      </c>
      <c r="B23" s="32" t="str">
        <f>IF(csv!F18="","",csv!T18)</f>
        <v/>
      </c>
      <c r="C23" s="21" t="str">
        <f>IF(csv!F18="","",csv!AO18)</f>
        <v/>
      </c>
      <c r="D23" s="21" t="str">
        <f>IF(csv!F18="","",csv!AP18&amp;"–"&amp;csv!AQ18&amp;"–"&amp;csv!AR18)</f>
        <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79"/>
      <c r="H23" s="80"/>
      <c r="J23" s="184" t="str">
        <f t="shared" si="0"/>
        <v/>
      </c>
      <c r="L23" s="32" t="str">
        <f t="shared" si="1"/>
        <v/>
      </c>
      <c r="M23" s="53" t="str">
        <f t="shared" si="2"/>
        <v/>
      </c>
      <c r="N23" s="53" t="str">
        <f>IF(H23="","",IF(COUNTIF(H$7:H22,H23)=0,MAX(N$7:N22)+1,MAX(N$7:N22)))</f>
        <v/>
      </c>
      <c r="O23" s="53" t="str">
        <f t="shared" si="10"/>
        <v/>
      </c>
      <c r="P23" s="21" t="str">
        <f t="shared" si="3"/>
        <v/>
      </c>
      <c r="Q23" s="185" t="str">
        <f t="shared" si="4"/>
        <v/>
      </c>
      <c r="R23" s="185" t="str">
        <f t="shared" si="11"/>
        <v/>
      </c>
      <c r="S23" s="185" t="str">
        <f t="shared" si="5"/>
        <v/>
      </c>
      <c r="T23" s="185" t="str">
        <f t="shared" si="6"/>
        <v/>
      </c>
      <c r="U23" s="22" t="str">
        <f t="shared" si="7"/>
        <v/>
      </c>
      <c r="W23" s="14" t="str">
        <f t="shared" si="8"/>
        <v/>
      </c>
      <c r="X23" t="s">
        <v>0</v>
      </c>
      <c r="Y23" s="14" t="str">
        <f t="shared" si="9"/>
        <v/>
      </c>
      <c r="Z23" t="s">
        <v>0</v>
      </c>
    </row>
    <row r="24" spans="1:26" x14ac:dyDescent="0.25">
      <c r="A24" t="s">
        <v>0</v>
      </c>
      <c r="B24" s="32" t="str">
        <f>IF(csv!F19="","",csv!T19)</f>
        <v/>
      </c>
      <c r="C24" s="21" t="str">
        <f>IF(csv!F19="","",csv!AO19)</f>
        <v/>
      </c>
      <c r="D24" s="21" t="str">
        <f>IF(csv!F19="","",csv!AP19&amp;"–"&amp;csv!AQ19&amp;"–"&amp;csv!AR19)</f>
        <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79"/>
      <c r="H24" s="80"/>
      <c r="J24" s="184" t="str">
        <f t="shared" si="0"/>
        <v/>
      </c>
      <c r="L24" s="32" t="str">
        <f t="shared" si="1"/>
        <v/>
      </c>
      <c r="M24" s="53" t="str">
        <f t="shared" si="2"/>
        <v/>
      </c>
      <c r="N24" s="53" t="str">
        <f>IF(H24="","",IF(COUNTIF(H$7:H23,H24)=0,MAX(N$7:N23)+1,MAX(N$7:N23)))</f>
        <v/>
      </c>
      <c r="O24" s="53" t="str">
        <f t="shared" si="10"/>
        <v/>
      </c>
      <c r="P24" s="21" t="str">
        <f t="shared" si="3"/>
        <v/>
      </c>
      <c r="Q24" s="185" t="str">
        <f t="shared" si="4"/>
        <v/>
      </c>
      <c r="R24" s="185" t="str">
        <f t="shared" si="11"/>
        <v/>
      </c>
      <c r="S24" s="185" t="str">
        <f t="shared" si="5"/>
        <v/>
      </c>
      <c r="T24" s="185" t="str">
        <f t="shared" si="6"/>
        <v/>
      </c>
      <c r="U24" s="22" t="str">
        <f t="shared" si="7"/>
        <v/>
      </c>
      <c r="W24" s="14" t="str">
        <f t="shared" si="8"/>
        <v/>
      </c>
      <c r="X24" t="s">
        <v>0</v>
      </c>
      <c r="Y24" s="14" t="str">
        <f t="shared" si="9"/>
        <v/>
      </c>
      <c r="Z24" t="s">
        <v>0</v>
      </c>
    </row>
    <row r="25" spans="1:26" x14ac:dyDescent="0.25">
      <c r="A25" t="s">
        <v>0</v>
      </c>
      <c r="B25" s="32" t="str">
        <f>IF(csv!F20="","",csv!T20)</f>
        <v/>
      </c>
      <c r="C25" s="21" t="str">
        <f>IF(csv!F20="","",csv!AO20)</f>
        <v/>
      </c>
      <c r="D25" s="21" t="str">
        <f>IF(csv!F20="","",csv!AP20&amp;"–"&amp;csv!AQ20&amp;"–"&amp;csv!AR20)</f>
        <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
      </c>
      <c r="C26" s="21" t="str">
        <f>IF(csv!F21="","",csv!AO21)</f>
        <v/>
      </c>
      <c r="D26" s="21" t="str">
        <f>IF(csv!F21="","",csv!AP21&amp;"–"&amp;csv!AQ21&amp;"–"&amp;csv!AR21)</f>
        <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
      </c>
      <c r="C27" s="21" t="str">
        <f>IF(csv!F22="","",csv!AO22)</f>
        <v/>
      </c>
      <c r="D27" s="21" t="str">
        <f>IF(csv!F22="","",csv!AP22&amp;"–"&amp;csv!AQ22&amp;"–"&amp;csv!AR22)</f>
        <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
      </c>
      <c r="C28" s="21" t="str">
        <f>IF(csv!F23="","",csv!AO23)</f>
        <v/>
      </c>
      <c r="D28" s="21" t="str">
        <f>IF(csv!F23="","",csv!AP23&amp;"–"&amp;csv!AQ23&amp;"–"&amp;csv!AR23)</f>
        <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
      </c>
      <c r="C29" s="21" t="str">
        <f>IF(csv!F24="","",csv!AO24)</f>
        <v/>
      </c>
      <c r="D29" s="21" t="str">
        <f>IF(csv!F24="","",csv!AP24&amp;"–"&amp;csv!AQ24&amp;"–"&amp;csv!AR24)</f>
        <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
      </c>
      <c r="C30" s="21" t="str">
        <f>IF(csv!F25="","",csv!AO25)</f>
        <v/>
      </c>
      <c r="D30" s="21" t="str">
        <f>IF(csv!F25="","",csv!AP25&amp;"–"&amp;csv!AQ25&amp;"–"&amp;csv!AR25)</f>
        <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
      </c>
      <c r="C31" s="21" t="str">
        <f>IF(csv!F26="","",csv!AO26)</f>
        <v/>
      </c>
      <c r="D31" s="21" t="str">
        <f>IF(csv!F26="","",csv!AP26&amp;"–"&amp;csv!AQ26&amp;"–"&amp;csv!AR26)</f>
        <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
      </c>
      <c r="C32" s="21" t="str">
        <f>IF(csv!F27="","",csv!AO27)</f>
        <v/>
      </c>
      <c r="D32" s="21" t="str">
        <f>IF(csv!F27="","",csv!AP27&amp;"–"&amp;csv!AQ27&amp;"–"&amp;csv!AR27)</f>
        <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
      </c>
      <c r="C33" s="21" t="str">
        <f>IF(csv!F28="","",csv!AO28)</f>
        <v/>
      </c>
      <c r="D33" s="21" t="str">
        <f>IF(csv!F28="","",csv!AP28&amp;"–"&amp;csv!AQ28&amp;"–"&amp;csv!AR28)</f>
        <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
      </c>
      <c r="C34" s="21" t="str">
        <f>IF(csv!F29="","",csv!AO29)</f>
        <v/>
      </c>
      <c r="D34" s="21" t="str">
        <f>IF(csv!F29="","",csv!AP29&amp;"–"&amp;csv!AQ29&amp;"–"&amp;csv!AR29)</f>
        <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
      </c>
      <c r="C35" s="21" t="str">
        <f>IF(csv!F30="","",csv!AO30)</f>
        <v/>
      </c>
      <c r="D35" s="21" t="str">
        <f>IF(csv!F30="","",csv!AP30&amp;"–"&amp;csv!AQ30&amp;"–"&amp;csv!AR30)</f>
        <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
      </c>
      <c r="C36" s="21" t="str">
        <f>IF(csv!F31="","",csv!AO31)</f>
        <v/>
      </c>
      <c r="D36" s="21" t="str">
        <f>IF(csv!F31="","",csv!AP31&amp;"–"&amp;csv!AQ31&amp;"–"&amp;csv!AR31)</f>
        <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
      </c>
      <c r="C37" s="21" t="str">
        <f>IF(csv!F32="","",csv!AO32)</f>
        <v/>
      </c>
      <c r="D37" s="21" t="str">
        <f>IF(csv!F32="","",csv!AP32&amp;"–"&amp;csv!AQ32&amp;"–"&amp;csv!AR32)</f>
        <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
      </c>
      <c r="C38" s="21" t="str">
        <f>IF(csv!F33="","",csv!AO33)</f>
        <v/>
      </c>
      <c r="D38" s="21" t="str">
        <f>IF(csv!F33="","",csv!AP33&amp;"–"&amp;csv!AQ33&amp;"–"&amp;csv!AR33)</f>
        <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
      </c>
      <c r="C39" s="21" t="str">
        <f>IF(csv!F34="","",csv!AO34)</f>
        <v/>
      </c>
      <c r="D39" s="21" t="str">
        <f>IF(csv!F34="","",csv!AP34&amp;"–"&amp;csv!AQ34&amp;"–"&amp;csv!AR34)</f>
        <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
      </c>
      <c r="C40" s="21" t="str">
        <f>IF(csv!F35="","",csv!AO35)</f>
        <v/>
      </c>
      <c r="D40" s="21" t="str">
        <f>IF(csv!F35="","",csv!AP35&amp;"–"&amp;csv!AQ35&amp;"–"&amp;csv!AR35)</f>
        <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
      </c>
      <c r="C41" s="21" t="str">
        <f>IF(csv!F36="","",csv!AO36)</f>
        <v/>
      </c>
      <c r="D41" s="21" t="str">
        <f>IF(csv!F36="","",csv!AP36&amp;"–"&amp;csv!AQ36&amp;"–"&amp;csv!AR36)</f>
        <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
      </c>
      <c r="C42" s="21" t="str">
        <f>IF(csv!F37="","",csv!AO37)</f>
        <v/>
      </c>
      <c r="D42" s="21" t="str">
        <f>IF(csv!F37="","",csv!AP37&amp;"–"&amp;csv!AQ37&amp;"–"&amp;csv!AR37)</f>
        <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
      </c>
      <c r="C43" s="21" t="str">
        <f>IF(csv!F38="","",csv!AO38)</f>
        <v/>
      </c>
      <c r="D43" s="21" t="str">
        <f>IF(csv!F38="","",csv!AP38&amp;"–"&amp;csv!AQ38&amp;"–"&amp;csv!AR38)</f>
        <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
      </c>
      <c r="C44" s="21" t="str">
        <f>IF(csv!F39="","",csv!AO39)</f>
        <v/>
      </c>
      <c r="D44" s="21" t="str">
        <f>IF(csv!F39="","",csv!AP39&amp;"–"&amp;csv!AQ39&amp;"–"&amp;csv!AR39)</f>
        <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
      </c>
      <c r="C45" s="21" t="str">
        <f>IF(csv!F40="","",csv!AO40)</f>
        <v/>
      </c>
      <c r="D45" s="21" t="str">
        <f>IF(csv!F40="","",csv!AP40&amp;"–"&amp;csv!AQ40&amp;"–"&amp;csv!AR40)</f>
        <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
      </c>
      <c r="C46" s="21" t="str">
        <f>IF(csv!F41="","",csv!AO41)</f>
        <v/>
      </c>
      <c r="D46" s="21" t="str">
        <f>IF(csv!F41="","",csv!AP41&amp;"–"&amp;csv!AQ41&amp;"–"&amp;csv!AR41)</f>
        <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
      </c>
      <c r="C47" s="21" t="str">
        <f>IF(csv!F42="","",csv!AO42)</f>
        <v/>
      </c>
      <c r="D47" s="21" t="str">
        <f>IF(csv!F42="","",csv!AP42&amp;"–"&amp;csv!AQ42&amp;"–"&amp;csv!AR42)</f>
        <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
      </c>
      <c r="C48" s="21" t="str">
        <f>IF(csv!F43="","",csv!AO43)</f>
        <v/>
      </c>
      <c r="D48" s="21" t="str">
        <f>IF(csv!F43="","",csv!AP43&amp;"–"&amp;csv!AQ43&amp;"–"&amp;csv!AR43)</f>
        <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
      </c>
      <c r="C49" s="21" t="str">
        <f>IF(csv!F44="","",csv!AO44)</f>
        <v/>
      </c>
      <c r="D49" s="21" t="str">
        <f>IF(csv!F44="","",csv!AP44&amp;"–"&amp;csv!AQ44&amp;"–"&amp;csv!AR44)</f>
        <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
      </c>
      <c r="C50" s="21" t="str">
        <f>IF(csv!F45="","",csv!AO45)</f>
        <v/>
      </c>
      <c r="D50" s="21" t="str">
        <f>IF(csv!F45="","",csv!AP45&amp;"–"&amp;csv!AQ45&amp;"–"&amp;csv!AR45)</f>
        <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
      </c>
      <c r="C51" s="21" t="str">
        <f>IF(csv!F46="","",csv!AO46)</f>
        <v/>
      </c>
      <c r="D51" s="21" t="str">
        <f>IF(csv!F46="","",csv!AP46&amp;"–"&amp;csv!AQ46&amp;"–"&amp;csv!AR46)</f>
        <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
      </c>
      <c r="C52" s="21" t="str">
        <f>IF(csv!F47="","",csv!AO47)</f>
        <v/>
      </c>
      <c r="D52" s="21" t="str">
        <f>IF(csv!F47="","",csv!AP47&amp;"–"&amp;csv!AQ47&amp;"–"&amp;csv!AR47)</f>
        <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
      </c>
      <c r="C53" s="21" t="str">
        <f>IF(csv!F48="","",csv!AO48)</f>
        <v/>
      </c>
      <c r="D53" s="21" t="str">
        <f>IF(csv!F48="","",csv!AP48&amp;"–"&amp;csv!AQ48&amp;"–"&amp;csv!AR48)</f>
        <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
      </c>
      <c r="C54" s="21" t="str">
        <f>IF(csv!F49="","",csv!AO49)</f>
        <v/>
      </c>
      <c r="D54" s="21" t="str">
        <f>IF(csv!F49="","",csv!AP49&amp;"–"&amp;csv!AQ49&amp;"–"&amp;csv!AR49)</f>
        <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
      </c>
      <c r="C55" s="21" t="str">
        <f>IF(csv!F50="","",csv!AO50)</f>
        <v/>
      </c>
      <c r="D55" s="21" t="str">
        <f>IF(csv!F50="","",csv!AP50&amp;"–"&amp;csv!AQ50&amp;"–"&amp;csv!AR50)</f>
        <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
      </c>
      <c r="C56" s="21" t="str">
        <f>IF(csv!F51="","",csv!AO51)</f>
        <v/>
      </c>
      <c r="D56" s="21" t="str">
        <f>IF(csv!F51="","",csv!AP51&amp;"–"&amp;csv!AQ51&amp;"–"&amp;csv!AR51)</f>
        <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
      </c>
      <c r="C57" s="21" t="str">
        <f>IF(csv!F52="","",csv!AO52)</f>
        <v/>
      </c>
      <c r="D57" s="21" t="str">
        <f>IF(csv!F52="","",csv!AP52&amp;"–"&amp;csv!AQ52&amp;"–"&amp;csv!AR52)</f>
        <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
      </c>
      <c r="C58" s="21" t="str">
        <f>IF(csv!F53="","",csv!AO53)</f>
        <v/>
      </c>
      <c r="D58" s="21" t="str">
        <f>IF(csv!F53="","",csv!AP53&amp;"–"&amp;csv!AQ53&amp;"–"&amp;csv!AR53)</f>
        <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
      </c>
      <c r="C59" s="21" t="str">
        <f>IF(csv!F54="","",csv!AO54)</f>
        <v/>
      </c>
      <c r="D59" s="21" t="str">
        <f>IF(csv!F54="","",csv!AP54&amp;"–"&amp;csv!AQ54&amp;"–"&amp;csv!AR54)</f>
        <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
      </c>
      <c r="C60" s="21" t="str">
        <f>IF(csv!F55="","",csv!AO55)</f>
        <v/>
      </c>
      <c r="D60" s="21" t="str">
        <f>IF(csv!F55="","",csv!AP55&amp;"–"&amp;csv!AQ55&amp;"–"&amp;csv!AR55)</f>
        <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
      </c>
      <c r="C61" s="21" t="str">
        <f>IF(csv!F56="","",csv!AO56)</f>
        <v/>
      </c>
      <c r="D61" s="21" t="str">
        <f>IF(csv!F56="","",csv!AP56&amp;"–"&amp;csv!AQ56&amp;"–"&amp;csv!AR56)</f>
        <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
      </c>
      <c r="C62" s="21" t="str">
        <f>IF(csv!F57="","",csv!AO57)</f>
        <v/>
      </c>
      <c r="D62" s="21" t="str">
        <f>IF(csv!F57="","",csv!AP57&amp;"–"&amp;csv!AQ57&amp;"–"&amp;csv!AR57)</f>
        <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
      </c>
      <c r="C63" s="21" t="str">
        <f>IF(csv!F58="","",csv!AO58)</f>
        <v/>
      </c>
      <c r="D63" s="21" t="str">
        <f>IF(csv!F58="","",csv!AP58&amp;"–"&amp;csv!AQ58&amp;"–"&amp;csv!AR58)</f>
        <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
      </c>
      <c r="C64" s="21" t="str">
        <f>IF(csv!F59="","",csv!AO59)</f>
        <v/>
      </c>
      <c r="D64" s="21" t="str">
        <f>IF(csv!F59="","",csv!AP59&amp;"–"&amp;csv!AQ59&amp;"–"&amp;csv!AR59)</f>
        <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
      </c>
      <c r="F64" t="s">
        <v>0</v>
      </c>
      <c r="O64" s="1" t="str">
        <f t="shared" si="10"/>
        <v/>
      </c>
      <c r="X64" t="s">
        <v>0</v>
      </c>
    </row>
    <row r="65" spans="1:24" x14ac:dyDescent="0.25">
      <c r="A65" t="s">
        <v>0</v>
      </c>
      <c r="B65" s="32" t="str">
        <f>IF(csv!F60="","",csv!T60)</f>
        <v/>
      </c>
      <c r="C65" s="21" t="str">
        <f>IF(csv!F60="","",csv!AO60)</f>
        <v/>
      </c>
      <c r="D65" s="21" t="str">
        <f>IF(csv!F60="","",csv!AP60&amp;"–"&amp;csv!AQ60&amp;"–"&amp;csv!AR60)</f>
        <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
      </c>
      <c r="C66" s="21" t="str">
        <f>IF(csv!F61="","",csv!AO61)</f>
        <v/>
      </c>
      <c r="D66" s="21" t="str">
        <f>IF(csv!F61="","",csv!AP61&amp;"–"&amp;csv!AQ61&amp;"–"&amp;csv!AR61)</f>
        <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
      </c>
      <c r="C67" s="21" t="str">
        <f>IF(csv!F62="","",csv!AO62)</f>
        <v/>
      </c>
      <c r="D67" s="21" t="str">
        <f>IF(csv!F62="","",csv!AP62&amp;"–"&amp;csv!AQ62&amp;"–"&amp;csv!AR62)</f>
        <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
      </c>
      <c r="C68" s="21" t="str">
        <f>IF(csv!F63="","",csv!AO63)</f>
        <v/>
      </c>
      <c r="D68" s="21" t="str">
        <f>IF(csv!F63="","",csv!AP63&amp;"–"&amp;csv!AQ63&amp;"–"&amp;csv!AR63)</f>
        <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
      </c>
      <c r="C69" s="21" t="str">
        <f>IF(csv!F64="","",csv!AO64)</f>
        <v/>
      </c>
      <c r="D69" s="21" t="str">
        <f>IF(csv!F64="","",csv!AP64&amp;"–"&amp;csv!AQ64&amp;"–"&amp;csv!AR64)</f>
        <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
      </c>
      <c r="C70" s="21" t="str">
        <f>IF(csv!F65="","",csv!AO65)</f>
        <v/>
      </c>
      <c r="D70" s="21" t="str">
        <f>IF(csv!F65="","",csv!AP65&amp;"–"&amp;csv!AQ65&amp;"–"&amp;csv!AR65)</f>
        <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
      </c>
      <c r="C71" s="21" t="str">
        <f>IF(csv!F66="","",csv!AO66)</f>
        <v/>
      </c>
      <c r="D71" s="21" t="str">
        <f>IF(csv!F66="","",csv!AP66&amp;"–"&amp;csv!AQ66&amp;"–"&amp;csv!AR66)</f>
        <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
      </c>
      <c r="C72" s="21" t="str">
        <f>IF(csv!F67="","",csv!AO67)</f>
        <v/>
      </c>
      <c r="D72" s="21" t="str">
        <f>IF(csv!F67="","",csv!AP67&amp;"–"&amp;csv!AQ67&amp;"–"&amp;csv!AR67)</f>
        <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
      </c>
      <c r="C73" s="21" t="str">
        <f>IF(csv!F68="","",csv!AO68)</f>
        <v/>
      </c>
      <c r="D73" s="21" t="str">
        <f>IF(csv!F68="","",csv!AP68&amp;"–"&amp;csv!AQ68&amp;"–"&amp;csv!AR68)</f>
        <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
      </c>
      <c r="C74" s="21" t="str">
        <f>IF(csv!F69="","",csv!AO69)</f>
        <v/>
      </c>
      <c r="D74" s="21" t="str">
        <f>IF(csv!F69="","",csv!AP69&amp;"–"&amp;csv!AQ69&amp;"–"&amp;csv!AR69)</f>
        <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
      </c>
      <c r="C75" s="21" t="str">
        <f>IF(csv!F70="","",csv!AO70)</f>
        <v/>
      </c>
      <c r="D75" s="21" t="str">
        <f>IF(csv!F70="","",csv!AP70&amp;"–"&amp;csv!AQ70&amp;"–"&amp;csv!AR70)</f>
        <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
      </c>
      <c r="C76" s="21" t="str">
        <f>IF(csv!F71="","",csv!AO71)</f>
        <v/>
      </c>
      <c r="D76" s="21" t="str">
        <f>IF(csv!F71="","",csv!AP71&amp;"–"&amp;csv!AQ71&amp;"–"&amp;csv!AR71)</f>
        <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
      </c>
      <c r="C77" s="21" t="str">
        <f>IF(csv!F72="","",csv!AO72)</f>
        <v/>
      </c>
      <c r="D77" s="21" t="str">
        <f>IF(csv!F72="","",csv!AP72&amp;"–"&amp;csv!AQ72&amp;"–"&amp;csv!AR72)</f>
        <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
      </c>
      <c r="C78" s="21" t="str">
        <f>IF(csv!F73="","",csv!AO73)</f>
        <v/>
      </c>
      <c r="D78" s="21" t="str">
        <f>IF(csv!F73="","",csv!AP73&amp;"–"&amp;csv!AQ73&amp;"–"&amp;csv!AR73)</f>
        <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
      </c>
      <c r="C79" s="21" t="str">
        <f>IF(csv!F74="","",csv!AO74)</f>
        <v/>
      </c>
      <c r="D79" s="21" t="str">
        <f>IF(csv!F74="","",csv!AP74&amp;"–"&amp;csv!AQ74&amp;"–"&amp;csv!AR74)</f>
        <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
      </c>
      <c r="C80" s="21" t="str">
        <f>IF(csv!F75="","",csv!AO75)</f>
        <v/>
      </c>
      <c r="D80" s="21" t="str">
        <f>IF(csv!F75="","",csv!AP75&amp;"–"&amp;csv!AQ75&amp;"–"&amp;csv!AR75)</f>
        <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
      </c>
      <c r="C81" s="21" t="str">
        <f>IF(csv!F76="","",csv!AO76)</f>
        <v/>
      </c>
      <c r="D81" s="21" t="str">
        <f>IF(csv!F76="","",csv!AP76&amp;"–"&amp;csv!AQ76&amp;"–"&amp;csv!AR76)</f>
        <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
      </c>
      <c r="C82" s="21" t="str">
        <f>IF(csv!F77="","",csv!AO77)</f>
        <v/>
      </c>
      <c r="D82" s="21" t="str">
        <f>IF(csv!F77="","",csv!AP77&amp;"–"&amp;csv!AQ77&amp;"–"&amp;csv!AR77)</f>
        <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
      </c>
      <c r="C83" s="21" t="str">
        <f>IF(csv!F78="","",csv!AO78)</f>
        <v/>
      </c>
      <c r="D83" s="21" t="str">
        <f>IF(csv!F78="","",csv!AP78&amp;"–"&amp;csv!AQ78&amp;"–"&amp;csv!AR78)</f>
        <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
      </c>
      <c r="C84" s="21" t="str">
        <f>IF(csv!F79="","",csv!AO79)</f>
        <v/>
      </c>
      <c r="D84" s="21" t="str">
        <f>IF(csv!F79="","",csv!AP79&amp;"–"&amp;csv!AQ79&amp;"–"&amp;csv!AR79)</f>
        <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
      </c>
      <c r="C85" s="21" t="str">
        <f>IF(csv!F80="","",csv!AO80)</f>
        <v/>
      </c>
      <c r="D85" s="21" t="str">
        <f>IF(csv!F80="","",csv!AP80&amp;"–"&amp;csv!AQ80&amp;"–"&amp;csv!AR80)</f>
        <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
      </c>
      <c r="C86" s="21" t="str">
        <f>IF(csv!F81="","",csv!AO81)</f>
        <v/>
      </c>
      <c r="D86" s="21" t="str">
        <f>IF(csv!F81="","",csv!AP81&amp;"–"&amp;csv!AQ81&amp;"–"&amp;csv!AR81)</f>
        <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
      </c>
      <c r="C87" s="21" t="str">
        <f>IF(csv!F82="","",csv!AO82)</f>
        <v/>
      </c>
      <c r="D87" s="21" t="str">
        <f>IF(csv!F82="","",csv!AP82&amp;"–"&amp;csv!AQ82&amp;"–"&amp;csv!AR82)</f>
        <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
      </c>
      <c r="C88" s="21" t="str">
        <f>IF(csv!F83="","",csv!AO83)</f>
        <v/>
      </c>
      <c r="D88" s="21" t="str">
        <f>IF(csv!F83="","",csv!AP83&amp;"–"&amp;csv!AQ83&amp;"–"&amp;csv!AR83)</f>
        <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
      </c>
      <c r="C89" s="21" t="str">
        <f>IF(csv!F84="","",csv!AO84)</f>
        <v/>
      </c>
      <c r="D89" s="21" t="str">
        <f>IF(csv!F84="","",csv!AP84&amp;"–"&amp;csv!AQ84&amp;"–"&amp;csv!AR84)</f>
        <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
      </c>
      <c r="C90" s="21" t="str">
        <f>IF(csv!F85="","",csv!AO85)</f>
        <v/>
      </c>
      <c r="D90" s="21" t="str">
        <f>IF(csv!F85="","",csv!AP85&amp;"–"&amp;csv!AQ85&amp;"–"&amp;csv!AR85)</f>
        <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
      </c>
      <c r="F90" t="s">
        <v>0</v>
      </c>
      <c r="O90" s="1" t="str">
        <f t="shared" si="21"/>
        <v/>
      </c>
      <c r="X90" t="s">
        <v>0</v>
      </c>
    </row>
    <row r="91" spans="1:24" x14ac:dyDescent="0.25">
      <c r="A91" t="s">
        <v>0</v>
      </c>
      <c r="B91" s="32" t="str">
        <f>IF(csv!F86="","",csv!T86)</f>
        <v/>
      </c>
      <c r="C91" s="21" t="str">
        <f>IF(csv!F86="","",csv!AO86)</f>
        <v/>
      </c>
      <c r="D91" s="21" t="str">
        <f>IF(csv!F86="","",csv!AP86&amp;"–"&amp;csv!AQ86&amp;"–"&amp;csv!AR86)</f>
        <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
      </c>
      <c r="F91" t="s">
        <v>0</v>
      </c>
      <c r="O91" s="1" t="str">
        <f t="shared" si="21"/>
        <v/>
      </c>
      <c r="X91" t="s">
        <v>0</v>
      </c>
    </row>
    <row r="92" spans="1:24" x14ac:dyDescent="0.25">
      <c r="A92" t="s">
        <v>0</v>
      </c>
      <c r="B92" s="32" t="str">
        <f>IF(csv!F87="","",csv!T87)</f>
        <v/>
      </c>
      <c r="C92" s="21" t="str">
        <f>IF(csv!F87="","",csv!AO87)</f>
        <v/>
      </c>
      <c r="D92" s="21" t="str">
        <f>IF(csv!F87="","",csv!AP87&amp;"–"&amp;csv!AQ87&amp;"–"&amp;csv!AR87)</f>
        <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
      </c>
      <c r="F92" t="s">
        <v>0</v>
      </c>
      <c r="O92" s="1" t="str">
        <f t="shared" si="21"/>
        <v/>
      </c>
      <c r="X92" t="s">
        <v>0</v>
      </c>
    </row>
    <row r="93" spans="1:24" x14ac:dyDescent="0.25">
      <c r="A93" t="s">
        <v>0</v>
      </c>
      <c r="B93" s="32" t="str">
        <f>IF(csv!F88="","",csv!T88)</f>
        <v/>
      </c>
      <c r="C93" s="21" t="str">
        <f>IF(csv!F88="","",csv!AO88)</f>
        <v/>
      </c>
      <c r="D93" s="21" t="str">
        <f>IF(csv!F88="","",csv!AP88&amp;"–"&amp;csv!AQ88&amp;"–"&amp;csv!AR88)</f>
        <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
      </c>
      <c r="C94" s="21" t="str">
        <f>IF(csv!F89="","",csv!AO89)</f>
        <v/>
      </c>
      <c r="D94" s="21" t="str">
        <f>IF(csv!F89="","",csv!AP89&amp;"–"&amp;csv!AQ89&amp;"–"&amp;csv!AR89)</f>
        <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
      </c>
      <c r="C95" s="21" t="str">
        <f>IF(csv!F90="","",csv!AO90)</f>
        <v/>
      </c>
      <c r="D95" s="21" t="str">
        <f>IF(csv!F90="","",csv!AP90&amp;"–"&amp;csv!AQ90&amp;"–"&amp;csv!AR90)</f>
        <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
      </c>
      <c r="C96" s="21" t="str">
        <f>IF(csv!F91="","",csv!AO91)</f>
        <v/>
      </c>
      <c r="D96" s="21" t="str">
        <f>IF(csv!F91="","",csv!AP91&amp;"–"&amp;csv!AQ91&amp;"–"&amp;csv!AR91)</f>
        <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
      </c>
      <c r="C97" s="21" t="str">
        <f>IF(csv!F92="","",csv!AO92)</f>
        <v/>
      </c>
      <c r="D97" s="21" t="str">
        <f>IF(csv!F92="","",csv!AP92&amp;"–"&amp;csv!AQ92&amp;"–"&amp;csv!AR92)</f>
        <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
      </c>
      <c r="C98" s="21" t="str">
        <f>IF(csv!F93="","",csv!AO93)</f>
        <v/>
      </c>
      <c r="D98" s="21" t="str">
        <f>IF(csv!F93="","",csv!AP93&amp;"–"&amp;csv!AQ93&amp;"–"&amp;csv!AR93)</f>
        <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
      </c>
      <c r="C99" s="21" t="str">
        <f>IF(csv!F94="","",csv!AO94)</f>
        <v/>
      </c>
      <c r="D99" s="21" t="str">
        <f>IF(csv!F94="","",csv!AP94&amp;"–"&amp;csv!AQ94&amp;"–"&amp;csv!AR94)</f>
        <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
      </c>
      <c r="C100" s="21" t="str">
        <f>IF(csv!F95="","",csv!AO95)</f>
        <v/>
      </c>
      <c r="D100" s="21" t="str">
        <f>IF(csv!F95="","",csv!AP95&amp;"–"&amp;csv!AQ95&amp;"–"&amp;csv!AR95)</f>
        <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
      </c>
      <c r="C101" s="21" t="str">
        <f>IF(csv!F96="","",csv!AO96)</f>
        <v/>
      </c>
      <c r="D101" s="21" t="str">
        <f>IF(csv!F96="","",csv!AP96&amp;"–"&amp;csv!AQ96&amp;"–"&amp;csv!AR96)</f>
        <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
      </c>
      <c r="C102" s="21" t="str">
        <f>IF(csv!F97="","",csv!AO97)</f>
        <v/>
      </c>
      <c r="D102" s="21" t="str">
        <f>IF(csv!F97="","",csv!AP97&amp;"–"&amp;csv!AQ97&amp;"–"&amp;csv!AR97)</f>
        <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
      </c>
      <c r="C103" s="21" t="str">
        <f>IF(csv!F98="","",csv!AO98)</f>
        <v/>
      </c>
      <c r="D103" s="21" t="str">
        <f>IF(csv!F98="","",csv!AP98&amp;"–"&amp;csv!AQ98&amp;"–"&amp;csv!AR98)</f>
        <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
      </c>
      <c r="C104" s="21" t="str">
        <f>IF(csv!F99="","",csv!AO99)</f>
        <v/>
      </c>
      <c r="D104" s="21" t="str">
        <f>IF(csv!F99="","",csv!AP99&amp;"–"&amp;csv!AQ99&amp;"–"&amp;csv!AR99)</f>
        <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
      </c>
      <c r="C105" s="21" t="str">
        <f>IF(csv!F100="","",csv!AO100)</f>
        <v/>
      </c>
      <c r="D105" s="21" t="str">
        <f>IF(csv!F100="","",csv!AP100&amp;"–"&amp;csv!AQ100&amp;"–"&amp;csv!AR100)</f>
        <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
      </c>
      <c r="C106" s="21" t="str">
        <f>IF(csv!F101="","",csv!AO101)</f>
        <v/>
      </c>
      <c r="D106" s="21" t="str">
        <f>IF(csv!F101="","",csv!AP101&amp;"–"&amp;csv!AQ101&amp;"–"&amp;csv!AR101)</f>
        <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
      </c>
      <c r="C107" s="21" t="str">
        <f>IF(csv!F102="","",csv!AO102)</f>
        <v/>
      </c>
      <c r="D107" s="21" t="str">
        <f>IF(csv!F102="","",csv!AP102&amp;"–"&amp;csv!AQ102&amp;"–"&amp;csv!AR102)</f>
        <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
      </c>
      <c r="C108" s="21" t="str">
        <f>IF(csv!F103="","",csv!AO103)</f>
        <v/>
      </c>
      <c r="D108" s="21" t="str">
        <f>IF(csv!F103="","",csv!AP103&amp;"–"&amp;csv!AQ103&amp;"–"&amp;csv!AR103)</f>
        <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
      </c>
      <c r="C109" s="21" t="str">
        <f>IF(csv!F104="","",csv!AO104)</f>
        <v/>
      </c>
      <c r="D109" s="21" t="str">
        <f>IF(csv!F104="","",csv!AP104&amp;"–"&amp;csv!AQ104&amp;"–"&amp;csv!AR104)</f>
        <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
      </c>
      <c r="C110" s="21" t="str">
        <f>IF(csv!F105="","",csv!AO105)</f>
        <v/>
      </c>
      <c r="D110" s="21" t="str">
        <f>IF(csv!F105="","",csv!AP105&amp;"–"&amp;csv!AQ105&amp;"–"&amp;csv!AR105)</f>
        <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
      </c>
      <c r="C111" s="21" t="str">
        <f>IF(csv!F106="","",csv!AO106)</f>
        <v/>
      </c>
      <c r="D111" s="21" t="str">
        <f>IF(csv!F106="","",csv!AP106&amp;"–"&amp;csv!AQ106&amp;"–"&amp;csv!AR106)</f>
        <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
      </c>
      <c r="C112" s="21" t="str">
        <f>IF(csv!F107="","",csv!AO107)</f>
        <v/>
      </c>
      <c r="D112" s="21" t="str">
        <f>IF(csv!F107="","",csv!AP107&amp;"–"&amp;csv!AQ107&amp;"–"&amp;csv!AR107)</f>
        <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
      </c>
      <c r="C113" s="21" t="str">
        <f>IF(csv!F108="","",csv!AO108)</f>
        <v/>
      </c>
      <c r="D113" s="21" t="str">
        <f>IF(csv!F108="","",csv!AP108&amp;"–"&amp;csv!AQ108&amp;"–"&amp;csv!AR108)</f>
        <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
      </c>
      <c r="C114" s="21" t="str">
        <f>IF(csv!F109="","",csv!AO109)</f>
        <v/>
      </c>
      <c r="D114" s="21" t="str">
        <f>IF(csv!F109="","",csv!AP109&amp;"–"&amp;csv!AQ109&amp;"–"&amp;csv!AR109)</f>
        <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
      </c>
      <c r="C115" s="21" t="str">
        <f>IF(csv!F110="","",csv!AO110)</f>
        <v/>
      </c>
      <c r="D115" s="21" t="str">
        <f>IF(csv!F110="","",csv!AP110&amp;"–"&amp;csv!AQ110&amp;"–"&amp;csv!AR110)</f>
        <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
      </c>
      <c r="C116" s="21" t="str">
        <f>IF(csv!F111="","",csv!AO111)</f>
        <v/>
      </c>
      <c r="D116" s="21" t="str">
        <f>IF(csv!F111="","",csv!AP111&amp;"–"&amp;csv!AQ111&amp;"–"&amp;csv!AR111)</f>
        <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
      </c>
      <c r="C117" s="21" t="str">
        <f>IF(csv!F112="","",csv!AO112)</f>
        <v/>
      </c>
      <c r="D117" s="21" t="str">
        <f>IF(csv!F112="","",csv!AP112&amp;"–"&amp;csv!AQ112&amp;"–"&amp;csv!AR112)</f>
        <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
      </c>
      <c r="C118" s="21" t="str">
        <f>IF(csv!F113="","",csv!AO113)</f>
        <v/>
      </c>
      <c r="D118" s="21" t="str">
        <f>IF(csv!F113="","",csv!AP113&amp;"–"&amp;csv!AQ113&amp;"–"&amp;csv!AR113)</f>
        <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
      </c>
      <c r="C119" s="21" t="str">
        <f>IF(csv!F114="","",csv!AO114)</f>
        <v/>
      </c>
      <c r="D119" s="21" t="str">
        <f>IF(csv!F114="","",csv!AP114&amp;"–"&amp;csv!AQ114&amp;"–"&amp;csv!AR114)</f>
        <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
      </c>
      <c r="C120" s="21" t="str">
        <f>IF(csv!F115="","",csv!AO115)</f>
        <v/>
      </c>
      <c r="D120" s="21" t="str">
        <f>IF(csv!F115="","",csv!AP115&amp;"–"&amp;csv!AQ115&amp;"–"&amp;csv!AR115)</f>
        <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
      </c>
      <c r="C121" s="21" t="str">
        <f>IF(csv!F116="","",csv!AO116)</f>
        <v/>
      </c>
      <c r="D121" s="21" t="str">
        <f>IF(csv!F116="","",csv!AP116&amp;"–"&amp;csv!AQ116&amp;"–"&amp;csv!AR116)</f>
        <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
      </c>
      <c r="C122" s="21" t="str">
        <f>IF(csv!F117="","",csv!AO117)</f>
        <v/>
      </c>
      <c r="D122" s="21" t="str">
        <f>IF(csv!F117="","",csv!AP117&amp;"–"&amp;csv!AQ117&amp;"–"&amp;csv!AR117)</f>
        <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
      </c>
      <c r="C123" s="21" t="str">
        <f>IF(csv!F118="","",csv!AO118)</f>
        <v/>
      </c>
      <c r="D123" s="21" t="str">
        <f>IF(csv!F118="","",csv!AP118&amp;"–"&amp;csv!AQ118&amp;"–"&amp;csv!AR118)</f>
        <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
      </c>
      <c r="C124" s="21" t="str">
        <f>IF(csv!F119="","",csv!AO119)</f>
        <v/>
      </c>
      <c r="D124" s="21" t="str">
        <f>IF(csv!F119="","",csv!AP119&amp;"–"&amp;csv!AQ119&amp;"–"&amp;csv!AR119)</f>
        <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
      </c>
      <c r="C125" s="21" t="str">
        <f>IF(csv!F120="","",csv!AO120)</f>
        <v/>
      </c>
      <c r="D125" s="21" t="str">
        <f>IF(csv!F120="","",csv!AP120&amp;"–"&amp;csv!AQ120&amp;"–"&amp;csv!AR120)</f>
        <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
      </c>
      <c r="C126" s="21" t="str">
        <f>IF(csv!F121="","",csv!AO121)</f>
        <v/>
      </c>
      <c r="D126" s="21" t="str">
        <f>IF(csv!F121="","",csv!AP121&amp;"–"&amp;csv!AQ121&amp;"–"&amp;csv!AR121)</f>
        <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
      </c>
      <c r="C127" s="21" t="str">
        <f>IF(csv!F122="","",csv!AO122)</f>
        <v/>
      </c>
      <c r="D127" s="21" t="str">
        <f>IF(csv!F122="","",csv!AP122&amp;"–"&amp;csv!AQ122&amp;"–"&amp;csv!AR122)</f>
        <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
      </c>
      <c r="C128" s="21" t="str">
        <f>IF(csv!F123="","",csv!AO123)</f>
        <v/>
      </c>
      <c r="D128" s="21" t="str">
        <f>IF(csv!F123="","",csv!AP123&amp;"–"&amp;csv!AQ123&amp;"–"&amp;csv!AR123)</f>
        <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
      </c>
      <c r="C129" s="21" t="str">
        <f>IF(csv!F124="","",csv!AO124)</f>
        <v/>
      </c>
      <c r="D129" s="21" t="str">
        <f>IF(csv!F124="","",csv!AP124&amp;"–"&amp;csv!AQ124&amp;"–"&amp;csv!AR124)</f>
        <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
      </c>
      <c r="C130" s="21" t="str">
        <f>IF(csv!F125="","",csv!AO125)</f>
        <v/>
      </c>
      <c r="D130" s="21" t="str">
        <f>IF(csv!F125="","",csv!AP125&amp;"–"&amp;csv!AQ125&amp;"–"&amp;csv!AR125)</f>
        <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
      </c>
      <c r="C131" s="21" t="str">
        <f>IF(csv!F126="","",csv!AO126)</f>
        <v/>
      </c>
      <c r="D131" s="21" t="str">
        <f>IF(csv!F126="","",csv!AP126&amp;"–"&amp;csv!AQ126&amp;"–"&amp;csv!AR126)</f>
        <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
      </c>
      <c r="C132" s="21" t="str">
        <f>IF(csv!F127="","",csv!AO127)</f>
        <v/>
      </c>
      <c r="D132" s="21" t="str">
        <f>IF(csv!F127="","",csv!AP127&amp;"–"&amp;csv!AQ127&amp;"–"&amp;csv!AR127)</f>
        <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
      </c>
      <c r="C133" s="21" t="str">
        <f>IF(csv!F128="","",csv!AO128)</f>
        <v/>
      </c>
      <c r="D133" s="21" t="str">
        <f>IF(csv!F128="","",csv!AP128&amp;"–"&amp;csv!AQ128&amp;"–"&amp;csv!AR128)</f>
        <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
      </c>
      <c r="C134" s="21" t="str">
        <f>IF(csv!F129="","",csv!AO129)</f>
        <v/>
      </c>
      <c r="D134" s="21" t="str">
        <f>IF(csv!F129="","",csv!AP129&amp;"–"&amp;csv!AQ129&amp;"–"&amp;csv!AR129)</f>
        <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
      </c>
      <c r="C135" s="21" t="str">
        <f>IF(csv!F130="","",csv!AO130)</f>
        <v/>
      </c>
      <c r="D135" s="21" t="str">
        <f>IF(csv!F130="","",csv!AP130&amp;"–"&amp;csv!AQ130&amp;"–"&amp;csv!AR130)</f>
        <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
      </c>
      <c r="C136" s="21" t="str">
        <f>IF(csv!F131="","",csv!AO131)</f>
        <v/>
      </c>
      <c r="D136" s="21" t="str">
        <f>IF(csv!F131="","",csv!AP131&amp;"–"&amp;csv!AQ131&amp;"–"&amp;csv!AR131)</f>
        <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
      </c>
      <c r="C137" s="21" t="str">
        <f>IF(csv!F132="","",csv!AO132)</f>
        <v/>
      </c>
      <c r="D137" s="21" t="str">
        <f>IF(csv!F132="","",csv!AP132&amp;"–"&amp;csv!AQ132&amp;"–"&amp;csv!AR132)</f>
        <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
      </c>
      <c r="C138" s="21" t="str">
        <f>IF(csv!F133="","",csv!AO133)</f>
        <v/>
      </c>
      <c r="D138" s="21" t="str">
        <f>IF(csv!F133="","",csv!AP133&amp;"–"&amp;csv!AQ133&amp;"–"&amp;csv!AR133)</f>
        <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
      </c>
      <c r="C139" s="21" t="str">
        <f>IF(csv!F134="","",csv!AO134)</f>
        <v/>
      </c>
      <c r="D139" s="21" t="str">
        <f>IF(csv!F134="","",csv!AP134&amp;"–"&amp;csv!AQ134&amp;"–"&amp;csv!AR134)</f>
        <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
      </c>
      <c r="C140" s="21" t="str">
        <f>IF(csv!F135="","",csv!AO135)</f>
        <v/>
      </c>
      <c r="D140" s="21" t="str">
        <f>IF(csv!F135="","",csv!AP135&amp;"–"&amp;csv!AQ135&amp;"–"&amp;csv!AR135)</f>
        <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
      </c>
      <c r="C141" s="21" t="str">
        <f>IF(csv!F136="","",csv!AO136)</f>
        <v/>
      </c>
      <c r="D141" s="21" t="str">
        <f>IF(csv!F136="","",csv!AP136&amp;"–"&amp;csv!AQ136&amp;"–"&amp;csv!AR136)</f>
        <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
      </c>
      <c r="C142" s="21" t="str">
        <f>IF(csv!F137="","",csv!AO137)</f>
        <v/>
      </c>
      <c r="D142" s="21" t="str">
        <f>IF(csv!F137="","",csv!AP137&amp;"–"&amp;csv!AQ137&amp;"–"&amp;csv!AR137)</f>
        <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
      </c>
      <c r="C143" s="21" t="str">
        <f>IF(csv!F138="","",csv!AO138)</f>
        <v/>
      </c>
      <c r="D143" s="21" t="str">
        <f>IF(csv!F138="","",csv!AP138&amp;"–"&amp;csv!AQ138&amp;"–"&amp;csv!AR138)</f>
        <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
      </c>
      <c r="C144" s="21" t="str">
        <f>IF(csv!F139="","",csv!AO139)</f>
        <v/>
      </c>
      <c r="D144" s="21" t="str">
        <f>IF(csv!F139="","",csv!AP139&amp;"–"&amp;csv!AQ139&amp;"–"&amp;csv!AR139)</f>
        <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
      </c>
      <c r="C145" s="21" t="str">
        <f>IF(csv!F140="","",csv!AO140)</f>
        <v/>
      </c>
      <c r="D145" s="21" t="str">
        <f>IF(csv!F140="","",csv!AP140&amp;"–"&amp;csv!AQ140&amp;"–"&amp;csv!AR140)</f>
        <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
      </c>
      <c r="C146" s="21" t="str">
        <f>IF(csv!F141="","",csv!AO141)</f>
        <v/>
      </c>
      <c r="D146" s="21" t="str">
        <f>IF(csv!F141="","",csv!AP141&amp;"–"&amp;csv!AQ141&amp;"–"&amp;csv!AR141)</f>
        <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
      </c>
      <c r="C147" s="21" t="str">
        <f>IF(csv!F142="","",csv!AO142)</f>
        <v/>
      </c>
      <c r="D147" s="21" t="str">
        <f>IF(csv!F142="","",csv!AP142&amp;"–"&amp;csv!AQ142&amp;"–"&amp;csv!AR142)</f>
        <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
      </c>
      <c r="C148" s="21" t="str">
        <f>IF(csv!F143="","",csv!AO143)</f>
        <v/>
      </c>
      <c r="D148" s="21" t="str">
        <f>IF(csv!F143="","",csv!AP143&amp;"–"&amp;csv!AQ143&amp;"–"&amp;csv!AR143)</f>
        <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
      </c>
      <c r="C149" s="21" t="str">
        <f>IF(csv!F144="","",csv!AO144)</f>
        <v/>
      </c>
      <c r="D149" s="21" t="str">
        <f>IF(csv!F144="","",csv!AP144&amp;"–"&amp;csv!AQ144&amp;"–"&amp;csv!AR144)</f>
        <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
      </c>
      <c r="C150" s="21" t="str">
        <f>IF(csv!F145="","",csv!AO145)</f>
        <v/>
      </c>
      <c r="D150" s="21" t="str">
        <f>IF(csv!F145="","",csv!AP145&amp;"–"&amp;csv!AQ145&amp;"–"&amp;csv!AR145)</f>
        <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
      </c>
      <c r="C151" s="21" t="str">
        <f>IF(csv!F146="","",csv!AO146)</f>
        <v/>
      </c>
      <c r="D151" s="21" t="str">
        <f>IF(csv!F146="","",csv!AP146&amp;"–"&amp;csv!AQ146&amp;"–"&amp;csv!AR146)</f>
        <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
      </c>
      <c r="C152" s="21" t="str">
        <f>IF(csv!F147="","",csv!AO147)</f>
        <v/>
      </c>
      <c r="D152" s="21" t="str">
        <f>IF(csv!F147="","",csv!AP147&amp;"–"&amp;csv!AQ147&amp;"–"&amp;csv!AR147)</f>
        <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
      </c>
      <c r="C153" s="21" t="str">
        <f>IF(csv!F148="","",csv!AO148)</f>
        <v/>
      </c>
      <c r="D153" s="21" t="str">
        <f>IF(csv!F148="","",csv!AP148&amp;"–"&amp;csv!AQ148&amp;"–"&amp;csv!AR148)</f>
        <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
      </c>
      <c r="C154" s="21" t="str">
        <f>IF(csv!F149="","",csv!AO149)</f>
        <v/>
      </c>
      <c r="D154" s="21" t="str">
        <f>IF(csv!F149="","",csv!AP149&amp;"–"&amp;csv!AQ149&amp;"–"&amp;csv!AR149)</f>
        <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
      </c>
      <c r="C155" s="21" t="str">
        <f>IF(csv!F150="","",csv!AO150)</f>
        <v/>
      </c>
      <c r="D155" s="21" t="str">
        <f>IF(csv!F150="","",csv!AP150&amp;"–"&amp;csv!AQ150&amp;"–"&amp;csv!AR150)</f>
        <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
      </c>
      <c r="C156" s="21" t="str">
        <f>IF(csv!F151="","",csv!AO151)</f>
        <v/>
      </c>
      <c r="D156" s="21" t="str">
        <f>IF(csv!F151="","",csv!AP151&amp;"–"&amp;csv!AQ151&amp;"–"&amp;csv!AR151)</f>
        <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
      </c>
      <c r="C157" s="21" t="str">
        <f>IF(csv!F152="","",csv!AO152)</f>
        <v/>
      </c>
      <c r="D157" s="21" t="str">
        <f>IF(csv!F152="","",csv!AP152&amp;"–"&amp;csv!AQ152&amp;"–"&amp;csv!AR152)</f>
        <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
      </c>
      <c r="C158" s="21" t="str">
        <f>IF(csv!F153="","",csv!AO153)</f>
        <v/>
      </c>
      <c r="D158" s="21" t="str">
        <f>IF(csv!F153="","",csv!AP153&amp;"–"&amp;csv!AQ153&amp;"–"&amp;csv!AR153)</f>
        <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
      </c>
      <c r="C159" s="21" t="str">
        <f>IF(csv!F154="","",csv!AO154)</f>
        <v/>
      </c>
      <c r="D159" s="21" t="str">
        <f>IF(csv!F154="","",csv!AP154&amp;"–"&amp;csv!AQ154&amp;"–"&amp;csv!AR154)</f>
        <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
      </c>
      <c r="C160" s="21" t="str">
        <f>IF(csv!F155="","",csv!AO155)</f>
        <v/>
      </c>
      <c r="D160" s="21" t="str">
        <f>IF(csv!F155="","",csv!AP155&amp;"–"&amp;csv!AQ155&amp;"–"&amp;csv!AR155)</f>
        <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
      </c>
      <c r="C161" s="21" t="str">
        <f>IF(csv!F156="","",csv!AO156)</f>
        <v/>
      </c>
      <c r="D161" s="21" t="str">
        <f>IF(csv!F156="","",csv!AP156&amp;"–"&amp;csv!AQ156&amp;"–"&amp;csv!AR156)</f>
        <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
      </c>
      <c r="C162" s="21" t="str">
        <f>IF(csv!F157="","",csv!AO157)</f>
        <v/>
      </c>
      <c r="D162" s="21" t="str">
        <f>IF(csv!F157="","",csv!AP157&amp;"–"&amp;csv!AQ157&amp;"–"&amp;csv!AR157)</f>
        <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
      </c>
      <c r="C163" s="21" t="str">
        <f>IF(csv!F158="","",csv!AO158)</f>
        <v/>
      </c>
      <c r="D163" s="21" t="str">
        <f>IF(csv!F158="","",csv!AP158&amp;"–"&amp;csv!AQ158&amp;"–"&amp;csv!AR158)</f>
        <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
      </c>
      <c r="C164" s="21" t="str">
        <f>IF(csv!F159="","",csv!AO159)</f>
        <v/>
      </c>
      <c r="D164" s="21" t="str">
        <f>IF(csv!F159="","",csv!AP159&amp;"–"&amp;csv!AQ159&amp;"–"&amp;csv!AR159)</f>
        <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
      </c>
      <c r="C165" s="21" t="str">
        <f>IF(csv!F160="","",csv!AO160)</f>
        <v/>
      </c>
      <c r="D165" s="21" t="str">
        <f>IF(csv!F160="","",csv!AP160&amp;"–"&amp;csv!AQ160&amp;"–"&amp;csv!AR160)</f>
        <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t="str">
        <f>data_max_id_kategorija_alias</f>
        <v/>
      </c>
      <c r="M7" s="127" t="s">
        <v>0</v>
      </c>
      <c r="O7" s="127" t="s">
        <v>0</v>
      </c>
      <c r="P7" s="133" t="str">
        <f>data_max_id_staza_kategorija</f>
        <v/>
      </c>
      <c r="U7" s="127" t="s">
        <v>0</v>
      </c>
      <c r="V7" s="93"/>
      <c r="W7" s="127" t="s">
        <v>0</v>
      </c>
      <c r="X7" s="93"/>
      <c r="Y7" s="127" t="s">
        <v>0</v>
      </c>
    </row>
    <row r="8" spans="1:25" ht="16.5" thickTop="1" thickBot="1" x14ac:dyDescent="0.3">
      <c r="A8" s="127" t="s">
        <v>0</v>
      </c>
      <c r="B8" s="134">
        <v>1</v>
      </c>
      <c r="C8" s="135" t="str">
        <f>IF(D8="","",B8)</f>
        <v/>
      </c>
      <c r="D8" s="97" t="str">
        <f t="shared" ref="D8:D39" si="0">IFERROR(INDEX(nat_kategorija,MATCH(B8,nat_katnatid,0)),"")</f>
        <v/>
      </c>
      <c r="E8" s="136" t="str">
        <f t="shared" ref="E8:E39" si="1">IF(D8="","",IFERROR(INDEX(regKategorija_id,MATCH(D8,regKategorija_oznaka,0)),"NEMA"))</f>
        <v/>
      </c>
      <c r="F8" s="136" t="str">
        <f>IF(E8&lt;&gt;"NEMA","",IFERROR(INDEX(regKategorija_alias_kategorijaId,MATCH(D8,regKategorija_alias_oznaka,0)),"NEMA"))</f>
        <v/>
      </c>
      <c r="G8" s="137" t="str">
        <f>IF(E8="NEMA",F8,E8)</f>
        <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t="str">
        <f>IF(G8="","",MAX(P$7:P7)+1)</f>
        <v/>
      </c>
      <c r="Q8" s="214" t="str">
        <f t="shared" ref="Q8:Q39" si="3">IF(G8="","",IFERROR(INDEX(natStaza_id,MATCH(D8,natStaza_kategorija,0)),"NEMA"))</f>
        <v/>
      </c>
      <c r="R8" s="214" t="str">
        <f>IF(G8="","",IF(G8&lt;&gt;"NEMA",G8,L8))</f>
        <v/>
      </c>
      <c r="S8" s="214" t="str">
        <f t="shared" ref="S8:S39" si="4">IF(G8="","",INDEX(regKategorija_rbr,MATCH(R8,regKategorija_id,0)))</f>
        <v/>
      </c>
      <c r="T8" s="215" t="str">
        <f t="shared" ref="T8:T39" si="5">IF(F8="","",IF(F8="NEMA",K8,INDEX(regKategorija_alias_id,MATCH(F8,regKategorija_alias_kategorijaId,0))))</f>
        <v/>
      </c>
      <c r="U8" s="127" t="s">
        <v>0</v>
      </c>
      <c r="V8" s="98" t="str">
        <f>IF(D8="","",IF(Q8="NEMA","","INSERT INTO staza_kategorija(id, staza_id,kategorija_id,rbr) VALUES ("&amp;P8&amp;","&amp;Q8&amp;","&amp;R8&amp;","&amp;S8&amp;");"))</f>
        <v/>
      </c>
      <c r="W8" s="127" t="s">
        <v>0</v>
      </c>
      <c r="X8" s="117" t="str">
        <f t="shared" ref="X8:X39" si="6">N8&amp;IF(OR(N8="",V8=""),"","
")&amp;V8&amp;IF(X9="","","
"&amp;X9)</f>
        <v/>
      </c>
      <c r="Y8" s="127" t="s">
        <v>0</v>
      </c>
    </row>
    <row r="9" spans="1:25" ht="15.75" thickTop="1" x14ac:dyDescent="0.25">
      <c r="A9" s="127" t="s">
        <v>0</v>
      </c>
      <c r="B9" s="140">
        <f>B8+1</f>
        <v>2</v>
      </c>
      <c r="C9" s="141" t="str">
        <f t="shared" ref="C9:C57" si="7">IF(D9="","",B9)</f>
        <v/>
      </c>
      <c r="D9" s="99" t="str">
        <f t="shared" si="0"/>
        <v/>
      </c>
      <c r="E9" s="142" t="str">
        <f t="shared" si="1"/>
        <v/>
      </c>
      <c r="F9" s="142" t="str">
        <f>IF(E9&lt;&gt;"NEMA","",IFERROR(INDEX(regKategorija_alias_kategorijaId,MATCH(D9,regKategorija_alias_oznaka,0)),"NEMA"))</f>
        <v/>
      </c>
      <c r="G9" s="143" t="str">
        <f>IF(E9="NEMA",F9,E9)</f>
        <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t="str">
        <f>IF(G9="","",MAX(P$7:P8)+1)</f>
        <v/>
      </c>
      <c r="Q9" s="217" t="str">
        <f t="shared" si="3"/>
        <v/>
      </c>
      <c r="R9" s="217" t="str">
        <f t="shared" ref="R9:R57" si="9">IF(G9="","",IF(G9&lt;&gt;"NEMA",G9,L9))</f>
        <v/>
      </c>
      <c r="S9" s="217" t="str">
        <f t="shared" si="4"/>
        <v/>
      </c>
      <c r="T9" s="218" t="str">
        <f t="shared" si="5"/>
        <v/>
      </c>
      <c r="U9" s="127" t="s">
        <v>0</v>
      </c>
      <c r="V9" s="100" t="str">
        <f t="shared" ref="V9:V57" si="10">IF(D9="","",IF(Q9="NEMA","","INSERT INTO staza_kategorija(id, staza_id,kategorija_id,rbr) VALUES ("&amp;P9&amp;","&amp;Q9&amp;","&amp;R9&amp;","&amp;S9&amp;");"))</f>
        <v/>
      </c>
      <c r="W9" s="127" t="s">
        <v>0</v>
      </c>
      <c r="X9" s="100" t="str">
        <f t="shared" si="6"/>
        <v/>
      </c>
      <c r="Y9" s="127" t="s">
        <v>0</v>
      </c>
    </row>
    <row r="10" spans="1:25" x14ac:dyDescent="0.25">
      <c r="A10" s="127" t="s">
        <v>0</v>
      </c>
      <c r="B10" s="140">
        <f t="shared" ref="B10:B57" si="11">B9+1</f>
        <v>3</v>
      </c>
      <c r="C10" s="141" t="str">
        <f t="shared" si="7"/>
        <v/>
      </c>
      <c r="D10" s="99" t="str">
        <f t="shared" si="0"/>
        <v/>
      </c>
      <c r="E10" s="142" t="str">
        <f t="shared" si="1"/>
        <v/>
      </c>
      <c r="F10" s="142" t="str">
        <f>IF(E10&lt;&gt;"NEMA","",IFERROR(INDEX(regKategorija_alias_kategorijaId,MATCH(D10,regKategorija_alias_oznaka,0)),"NEMA"))</f>
        <v/>
      </c>
      <c r="G10" s="143" t="str">
        <f>IF(E10="NEMA",F10,E10)</f>
        <v/>
      </c>
      <c r="H10" s="127" t="s">
        <v>0</v>
      </c>
      <c r="I10" s="84"/>
      <c r="J10" s="127" t="s">
        <v>0</v>
      </c>
      <c r="K10" s="144" t="str">
        <f>IF(I10="","",MAX(K$7:K9)+1)</f>
        <v/>
      </c>
      <c r="L10" s="143" t="str">
        <f t="shared" si="2"/>
        <v/>
      </c>
      <c r="M10" s="127" t="s">
        <v>0</v>
      </c>
      <c r="N10" s="145" t="str">
        <f t="shared" si="8"/>
        <v/>
      </c>
      <c r="O10" s="127" t="s">
        <v>0</v>
      </c>
      <c r="P10" s="216" t="str">
        <f>IF(G10="","",MAX(P$7:P9)+1)</f>
        <v/>
      </c>
      <c r="Q10" s="217" t="str">
        <f t="shared" si="3"/>
        <v/>
      </c>
      <c r="R10" s="217" t="str">
        <f t="shared" si="9"/>
        <v/>
      </c>
      <c r="S10" s="217" t="str">
        <f t="shared" si="4"/>
        <v/>
      </c>
      <c r="T10" s="218" t="str">
        <f t="shared" si="5"/>
        <v/>
      </c>
      <c r="U10" s="127" t="s">
        <v>0</v>
      </c>
      <c r="V10" s="100" t="str">
        <f t="shared" si="10"/>
        <v/>
      </c>
      <c r="W10" s="127" t="s">
        <v>0</v>
      </c>
      <c r="X10" s="100" t="str">
        <f t="shared" si="6"/>
        <v/>
      </c>
      <c r="Y10" s="127" t="s">
        <v>0</v>
      </c>
    </row>
    <row r="11" spans="1:25" x14ac:dyDescent="0.25">
      <c r="A11" s="127" t="s">
        <v>0</v>
      </c>
      <c r="B11" s="140">
        <f t="shared" si="11"/>
        <v>4</v>
      </c>
      <c r="C11" s="141" t="str">
        <f t="shared" si="7"/>
        <v/>
      </c>
      <c r="D11" s="99" t="str">
        <f t="shared" si="0"/>
        <v/>
      </c>
      <c r="E11" s="142" t="str">
        <f t="shared" si="1"/>
        <v/>
      </c>
      <c r="F11" s="142" t="str">
        <f>IF(E11&lt;&gt;"NEMA","",IFERROR(INDEX(regKategorija_alias_kategorijaId,MATCH(D11,regKategorija_alias_oznaka,0)),"NEMA"))</f>
        <v/>
      </c>
      <c r="G11" s="143" t="str">
        <f>IF(E11="NEMA",F11,E11)</f>
        <v/>
      </c>
      <c r="H11" s="127" t="s">
        <v>0</v>
      </c>
      <c r="I11" s="84"/>
      <c r="J11" s="127" t="s">
        <v>0</v>
      </c>
      <c r="K11" s="144" t="str">
        <f>IF(I11="","",MAX(K$7:K10)+1)</f>
        <v/>
      </c>
      <c r="L11" s="143" t="str">
        <f t="shared" si="2"/>
        <v/>
      </c>
      <c r="M11" s="127" t="s">
        <v>0</v>
      </c>
      <c r="N11" s="145" t="str">
        <f t="shared" si="8"/>
        <v/>
      </c>
      <c r="O11" s="127" t="s">
        <v>0</v>
      </c>
      <c r="P11" s="216" t="str">
        <f>IF(G11="","",MAX(P$7:P10)+1)</f>
        <v/>
      </c>
      <c r="Q11" s="217" t="str">
        <f t="shared" si="3"/>
        <v/>
      </c>
      <c r="R11" s="217" t="str">
        <f t="shared" si="9"/>
        <v/>
      </c>
      <c r="S11" s="217" t="str">
        <f t="shared" si="4"/>
        <v/>
      </c>
      <c r="T11" s="218" t="str">
        <f t="shared" si="5"/>
        <v/>
      </c>
      <c r="U11" s="127" t="s">
        <v>0</v>
      </c>
      <c r="V11" s="100" t="str">
        <f t="shared" si="10"/>
        <v/>
      </c>
      <c r="W11" s="127" t="s">
        <v>0</v>
      </c>
      <c r="X11" s="100" t="str">
        <f t="shared" si="6"/>
        <v/>
      </c>
      <c r="Y11" s="127" t="s">
        <v>0</v>
      </c>
    </row>
    <row r="12" spans="1:25" x14ac:dyDescent="0.25">
      <c r="A12" s="127" t="s">
        <v>0</v>
      </c>
      <c r="B12" s="140">
        <f t="shared" si="11"/>
        <v>5</v>
      </c>
      <c r="C12" s="141" t="str">
        <f t="shared" si="7"/>
        <v/>
      </c>
      <c r="D12" s="99" t="str">
        <f t="shared" si="0"/>
        <v/>
      </c>
      <c r="E12" s="142" t="str">
        <f t="shared" si="1"/>
        <v/>
      </c>
      <c r="F12" s="142" t="str">
        <f t="shared" ref="F12:F39" si="12">IF(E12&lt;&gt;"NEMA","",IFERROR(INDEX(regKategorija_alias_kategorijaId,MATCH(D12,regKategorija_alias_oznaka,0)),"NEMA"))</f>
        <v/>
      </c>
      <c r="G12" s="143" t="str">
        <f t="shared" ref="G12:G57" si="13">IF(E12="NEMA",F12,E12)</f>
        <v/>
      </c>
      <c r="H12" s="127" t="s">
        <v>0</v>
      </c>
      <c r="I12" s="84"/>
      <c r="J12" s="127" t="s">
        <v>0</v>
      </c>
      <c r="K12" s="144" t="str">
        <f>IF(I12="","",MAX(K$7:K11)+1)</f>
        <v/>
      </c>
      <c r="L12" s="143" t="str">
        <f t="shared" si="2"/>
        <v/>
      </c>
      <c r="M12" s="127" t="s">
        <v>0</v>
      </c>
      <c r="N12" s="145" t="str">
        <f t="shared" si="8"/>
        <v/>
      </c>
      <c r="O12" s="127" t="s">
        <v>0</v>
      </c>
      <c r="P12" s="216" t="str">
        <f>IF(G12="","",MAX(P$7:P11)+1)</f>
        <v/>
      </c>
      <c r="Q12" s="217" t="str">
        <f t="shared" si="3"/>
        <v/>
      </c>
      <c r="R12" s="217" t="str">
        <f t="shared" si="9"/>
        <v/>
      </c>
      <c r="S12" s="217" t="str">
        <f t="shared" si="4"/>
        <v/>
      </c>
      <c r="T12" s="218" t="str">
        <f t="shared" si="5"/>
        <v/>
      </c>
      <c r="U12" s="127" t="s">
        <v>0</v>
      </c>
      <c r="V12" s="100" t="str">
        <f t="shared" si="10"/>
        <v/>
      </c>
      <c r="W12" s="127" t="s">
        <v>0</v>
      </c>
      <c r="X12" s="100" t="str">
        <f t="shared" si="6"/>
        <v/>
      </c>
      <c r="Y12" s="127" t="s">
        <v>0</v>
      </c>
    </row>
    <row r="13" spans="1:25" x14ac:dyDescent="0.25">
      <c r="A13" s="127" t="s">
        <v>0</v>
      </c>
      <c r="B13" s="140">
        <f t="shared" si="11"/>
        <v>6</v>
      </c>
      <c r="C13" s="141" t="str">
        <f t="shared" si="7"/>
        <v/>
      </c>
      <c r="D13" s="99" t="str">
        <f t="shared" si="0"/>
        <v/>
      </c>
      <c r="E13" s="142" t="str">
        <f t="shared" si="1"/>
        <v/>
      </c>
      <c r="F13" s="142" t="str">
        <f t="shared" si="12"/>
        <v/>
      </c>
      <c r="G13" s="143" t="str">
        <f t="shared" si="13"/>
        <v/>
      </c>
      <c r="H13" s="127" t="s">
        <v>0</v>
      </c>
      <c r="I13" s="84"/>
      <c r="J13" s="127" t="s">
        <v>0</v>
      </c>
      <c r="K13" s="144" t="str">
        <f>IF(I13="","",MAX(K$7:K12)+1)</f>
        <v/>
      </c>
      <c r="L13" s="143" t="str">
        <f t="shared" si="2"/>
        <v/>
      </c>
      <c r="M13" s="127" t="s">
        <v>0</v>
      </c>
      <c r="N13" s="145" t="str">
        <f t="shared" si="8"/>
        <v/>
      </c>
      <c r="O13" s="127" t="s">
        <v>0</v>
      </c>
      <c r="P13" s="216" t="str">
        <f>IF(G13="","",MAX(P$7:P12)+1)</f>
        <v/>
      </c>
      <c r="Q13" s="217" t="str">
        <f t="shared" si="3"/>
        <v/>
      </c>
      <c r="R13" s="217" t="str">
        <f t="shared" si="9"/>
        <v/>
      </c>
      <c r="S13" s="217" t="str">
        <f t="shared" si="4"/>
        <v/>
      </c>
      <c r="T13" s="218" t="str">
        <f t="shared" si="5"/>
        <v/>
      </c>
      <c r="U13" s="127" t="s">
        <v>0</v>
      </c>
      <c r="V13" s="100" t="str">
        <f t="shared" si="10"/>
        <v/>
      </c>
      <c r="W13" s="127" t="s">
        <v>0</v>
      </c>
      <c r="X13" s="100" t="str">
        <f t="shared" si="6"/>
        <v/>
      </c>
      <c r="Y13" s="127" t="s">
        <v>0</v>
      </c>
    </row>
    <row r="14" spans="1:25" x14ac:dyDescent="0.25">
      <c r="A14" s="127" t="s">
        <v>0</v>
      </c>
      <c r="B14" s="140">
        <f t="shared" si="11"/>
        <v>7</v>
      </c>
      <c r="C14" s="141" t="str">
        <f t="shared" si="7"/>
        <v/>
      </c>
      <c r="D14" s="99" t="str">
        <f t="shared" si="0"/>
        <v/>
      </c>
      <c r="E14" s="142" t="str">
        <f t="shared" si="1"/>
        <v/>
      </c>
      <c r="F14" s="142" t="str">
        <f t="shared" si="12"/>
        <v/>
      </c>
      <c r="G14" s="143" t="str">
        <f t="shared" si="13"/>
        <v/>
      </c>
      <c r="H14" s="127" t="s">
        <v>0</v>
      </c>
      <c r="I14" s="84"/>
      <c r="J14" s="127" t="s">
        <v>0</v>
      </c>
      <c r="K14" s="144" t="str">
        <f>IF(I14="","",MAX(K$7:K13)+1)</f>
        <v/>
      </c>
      <c r="L14" s="143" t="str">
        <f t="shared" si="2"/>
        <v/>
      </c>
      <c r="M14" s="127" t="s">
        <v>0</v>
      </c>
      <c r="N14" s="145" t="str">
        <f t="shared" si="8"/>
        <v/>
      </c>
      <c r="O14" s="127" t="s">
        <v>0</v>
      </c>
      <c r="P14" s="216" t="str">
        <f>IF(G14="","",MAX(P$7:P13)+1)</f>
        <v/>
      </c>
      <c r="Q14" s="217" t="str">
        <f t="shared" si="3"/>
        <v/>
      </c>
      <c r="R14" s="217" t="str">
        <f t="shared" si="9"/>
        <v/>
      </c>
      <c r="S14" s="217" t="str">
        <f t="shared" si="4"/>
        <v/>
      </c>
      <c r="T14" s="218" t="str">
        <f t="shared" si="5"/>
        <v/>
      </c>
      <c r="U14" s="127" t="s">
        <v>0</v>
      </c>
      <c r="V14" s="100" t="str">
        <f t="shared" si="10"/>
        <v/>
      </c>
      <c r="W14" s="127" t="s">
        <v>0</v>
      </c>
      <c r="X14" s="100" t="str">
        <f t="shared" si="6"/>
        <v/>
      </c>
      <c r="Y14" s="127" t="s">
        <v>0</v>
      </c>
    </row>
    <row r="15" spans="1:25" x14ac:dyDescent="0.25">
      <c r="A15" s="127" t="s">
        <v>0</v>
      </c>
      <c r="B15" s="140">
        <f t="shared" si="11"/>
        <v>8</v>
      </c>
      <c r="C15" s="141" t="str">
        <f t="shared" si="7"/>
        <v/>
      </c>
      <c r="D15" s="99" t="str">
        <f t="shared" si="0"/>
        <v/>
      </c>
      <c r="E15" s="142" t="str">
        <f t="shared" si="1"/>
        <v/>
      </c>
      <c r="F15" s="142" t="str">
        <f t="shared" si="12"/>
        <v/>
      </c>
      <c r="G15" s="143" t="str">
        <f t="shared" si="13"/>
        <v/>
      </c>
      <c r="H15" s="127" t="s">
        <v>0</v>
      </c>
      <c r="I15" s="84"/>
      <c r="J15" s="127" t="s">
        <v>0</v>
      </c>
      <c r="K15" s="144" t="str">
        <f>IF(I15="","",MAX(K$7:K14)+1)</f>
        <v/>
      </c>
      <c r="L15" s="143" t="str">
        <f t="shared" si="2"/>
        <v/>
      </c>
      <c r="M15" s="127" t="s">
        <v>0</v>
      </c>
      <c r="N15" s="145" t="str">
        <f t="shared" si="8"/>
        <v/>
      </c>
      <c r="O15" s="127" t="s">
        <v>0</v>
      </c>
      <c r="P15" s="216" t="str">
        <f>IF(G15="","",MAX(P$7:P14)+1)</f>
        <v/>
      </c>
      <c r="Q15" s="217" t="str">
        <f t="shared" si="3"/>
        <v/>
      </c>
      <c r="R15" s="217" t="str">
        <f t="shared" si="9"/>
        <v/>
      </c>
      <c r="S15" s="217" t="str">
        <f t="shared" si="4"/>
        <v/>
      </c>
      <c r="T15" s="218" t="str">
        <f t="shared" si="5"/>
        <v/>
      </c>
      <c r="U15" s="127" t="s">
        <v>0</v>
      </c>
      <c r="V15" s="100" t="str">
        <f t="shared" si="10"/>
        <v/>
      </c>
      <c r="W15" s="127" t="s">
        <v>0</v>
      </c>
      <c r="X15" s="100" t="str">
        <f t="shared" si="6"/>
        <v/>
      </c>
      <c r="Y15" s="127" t="s">
        <v>0</v>
      </c>
    </row>
    <row r="16" spans="1:25" x14ac:dyDescent="0.25">
      <c r="A16" s="127" t="s">
        <v>0</v>
      </c>
      <c r="B16" s="140">
        <f t="shared" si="11"/>
        <v>9</v>
      </c>
      <c r="C16" s="141" t="str">
        <f t="shared" si="7"/>
        <v/>
      </c>
      <c r="D16" s="99" t="str">
        <f t="shared" si="0"/>
        <v/>
      </c>
      <c r="E16" s="142" t="str">
        <f t="shared" si="1"/>
        <v/>
      </c>
      <c r="F16" s="142" t="str">
        <f t="shared" si="12"/>
        <v/>
      </c>
      <c r="G16" s="143" t="str">
        <f t="shared" si="13"/>
        <v/>
      </c>
      <c r="H16" s="127" t="s">
        <v>0</v>
      </c>
      <c r="I16" s="84"/>
      <c r="J16" s="127" t="s">
        <v>0</v>
      </c>
      <c r="K16" s="144" t="str">
        <f>IF(I16="","",MAX(K$7:K15)+1)</f>
        <v/>
      </c>
      <c r="L16" s="143" t="str">
        <f t="shared" si="2"/>
        <v/>
      </c>
      <c r="M16" s="127" t="s">
        <v>0</v>
      </c>
      <c r="N16" s="145" t="str">
        <f t="shared" si="8"/>
        <v/>
      </c>
      <c r="O16" s="127" t="s">
        <v>0</v>
      </c>
      <c r="P16" s="216" t="str">
        <f>IF(G16="","",MAX(P$7:P15)+1)</f>
        <v/>
      </c>
      <c r="Q16" s="217" t="str">
        <f t="shared" si="3"/>
        <v/>
      </c>
      <c r="R16" s="217" t="str">
        <f t="shared" si="9"/>
        <v/>
      </c>
      <c r="S16" s="217" t="str">
        <f t="shared" si="4"/>
        <v/>
      </c>
      <c r="T16" s="218" t="str">
        <f t="shared" si="5"/>
        <v/>
      </c>
      <c r="U16" s="127" t="s">
        <v>0</v>
      </c>
      <c r="V16" s="100" t="str">
        <f t="shared" si="10"/>
        <v/>
      </c>
      <c r="W16" s="127" t="s">
        <v>0</v>
      </c>
      <c r="X16" s="100" t="str">
        <f t="shared" si="6"/>
        <v/>
      </c>
      <c r="Y16" s="127" t="s">
        <v>0</v>
      </c>
    </row>
    <row r="17" spans="1:25" x14ac:dyDescent="0.25">
      <c r="A17" s="127" t="s">
        <v>0</v>
      </c>
      <c r="B17" s="140">
        <f t="shared" si="11"/>
        <v>10</v>
      </c>
      <c r="C17" s="141" t="str">
        <f t="shared" si="7"/>
        <v/>
      </c>
      <c r="D17" s="99" t="str">
        <f t="shared" si="0"/>
        <v/>
      </c>
      <c r="E17" s="142" t="str">
        <f t="shared" si="1"/>
        <v/>
      </c>
      <c r="F17" s="142" t="str">
        <f t="shared" si="12"/>
        <v/>
      </c>
      <c r="G17" s="143" t="str">
        <f t="shared" si="13"/>
        <v/>
      </c>
      <c r="H17" s="127" t="s">
        <v>0</v>
      </c>
      <c r="I17" s="84"/>
      <c r="J17" s="127" t="s">
        <v>0</v>
      </c>
      <c r="K17" s="144" t="str">
        <f>IF(I17="","",MAX(K$7:K16)+1)</f>
        <v/>
      </c>
      <c r="L17" s="143" t="str">
        <f t="shared" si="2"/>
        <v/>
      </c>
      <c r="M17" s="127" t="s">
        <v>0</v>
      </c>
      <c r="N17" s="145" t="str">
        <f t="shared" si="8"/>
        <v/>
      </c>
      <c r="O17" s="127" t="s">
        <v>0</v>
      </c>
      <c r="P17" s="216" t="str">
        <f>IF(G17="","",MAX(P$7:P16)+1)</f>
        <v/>
      </c>
      <c r="Q17" s="217" t="str">
        <f t="shared" si="3"/>
        <v/>
      </c>
      <c r="R17" s="217" t="str">
        <f t="shared" si="9"/>
        <v/>
      </c>
      <c r="S17" s="217" t="str">
        <f t="shared" si="4"/>
        <v/>
      </c>
      <c r="T17" s="218" t="str">
        <f t="shared" si="5"/>
        <v/>
      </c>
      <c r="U17" s="127" t="s">
        <v>0</v>
      </c>
      <c r="V17" s="100" t="str">
        <f t="shared" si="10"/>
        <v/>
      </c>
      <c r="W17" s="127" t="s">
        <v>0</v>
      </c>
      <c r="X17" s="100" t="str">
        <f t="shared" si="6"/>
        <v/>
      </c>
      <c r="Y17" s="127" t="s">
        <v>0</v>
      </c>
    </row>
    <row r="18" spans="1:25" x14ac:dyDescent="0.25">
      <c r="A18" s="127" t="s">
        <v>0</v>
      </c>
      <c r="B18" s="140">
        <f t="shared" si="11"/>
        <v>11</v>
      </c>
      <c r="C18" s="141" t="str">
        <f t="shared" si="7"/>
        <v/>
      </c>
      <c r="D18" s="99" t="str">
        <f t="shared" si="0"/>
        <v/>
      </c>
      <c r="E18" s="142" t="str">
        <f t="shared" si="1"/>
        <v/>
      </c>
      <c r="F18" s="142" t="str">
        <f t="shared" si="12"/>
        <v/>
      </c>
      <c r="G18" s="143" t="str">
        <f t="shared" si="13"/>
        <v/>
      </c>
      <c r="H18" s="127" t="s">
        <v>0</v>
      </c>
      <c r="I18" s="84"/>
      <c r="J18" s="127" t="s">
        <v>0</v>
      </c>
      <c r="K18" s="144" t="str">
        <f>IF(I18="","",MAX(K$7:K17)+1)</f>
        <v/>
      </c>
      <c r="L18" s="143" t="str">
        <f t="shared" si="2"/>
        <v/>
      </c>
      <c r="M18" s="127" t="s">
        <v>0</v>
      </c>
      <c r="N18" s="145" t="str">
        <f t="shared" si="8"/>
        <v/>
      </c>
      <c r="O18" s="127" t="s">
        <v>0</v>
      </c>
      <c r="P18" s="216" t="str">
        <f>IF(G18="","",MAX(P$7:P17)+1)</f>
        <v/>
      </c>
      <c r="Q18" s="217" t="str">
        <f t="shared" si="3"/>
        <v/>
      </c>
      <c r="R18" s="217" t="str">
        <f t="shared" si="9"/>
        <v/>
      </c>
      <c r="S18" s="217" t="str">
        <f t="shared" si="4"/>
        <v/>
      </c>
      <c r="T18" s="218" t="str">
        <f t="shared" si="5"/>
        <v/>
      </c>
      <c r="U18" s="127" t="s">
        <v>0</v>
      </c>
      <c r="V18" s="100" t="str">
        <f t="shared" si="10"/>
        <v/>
      </c>
      <c r="W18" s="127" t="s">
        <v>0</v>
      </c>
      <c r="X18" s="100" t="str">
        <f t="shared" si="6"/>
        <v/>
      </c>
      <c r="Y18" s="127" t="s">
        <v>0</v>
      </c>
    </row>
    <row r="19" spans="1:25" x14ac:dyDescent="0.25">
      <c r="A19" s="127" t="s">
        <v>0</v>
      </c>
      <c r="B19" s="140">
        <f t="shared" si="11"/>
        <v>12</v>
      </c>
      <c r="C19" s="141" t="str">
        <f t="shared" si="7"/>
        <v/>
      </c>
      <c r="D19" s="99" t="str">
        <f t="shared" si="0"/>
        <v/>
      </c>
      <c r="E19" s="142" t="str">
        <f t="shared" si="1"/>
        <v/>
      </c>
      <c r="F19" s="142" t="str">
        <f t="shared" si="12"/>
        <v/>
      </c>
      <c r="G19" s="143" t="str">
        <f t="shared" si="13"/>
        <v/>
      </c>
      <c r="H19" s="127" t="s">
        <v>0</v>
      </c>
      <c r="I19" s="84"/>
      <c r="J19" s="127" t="s">
        <v>0</v>
      </c>
      <c r="K19" s="144" t="str">
        <f>IF(I19="","",MAX(K$7:K18)+1)</f>
        <v/>
      </c>
      <c r="L19" s="143" t="str">
        <f t="shared" si="2"/>
        <v/>
      </c>
      <c r="M19" s="127" t="s">
        <v>0</v>
      </c>
      <c r="N19" s="145" t="str">
        <f t="shared" si="8"/>
        <v/>
      </c>
      <c r="O19" s="127" t="s">
        <v>0</v>
      </c>
      <c r="P19" s="216" t="str">
        <f>IF(G19="","",MAX(P$7:P18)+1)</f>
        <v/>
      </c>
      <c r="Q19" s="217" t="str">
        <f t="shared" si="3"/>
        <v/>
      </c>
      <c r="R19" s="217" t="str">
        <f t="shared" si="9"/>
        <v/>
      </c>
      <c r="S19" s="217" t="str">
        <f t="shared" si="4"/>
        <v/>
      </c>
      <c r="T19" s="218" t="str">
        <f t="shared" si="5"/>
        <v/>
      </c>
      <c r="U19" s="127" t="s">
        <v>0</v>
      </c>
      <c r="V19" s="100" t="str">
        <f t="shared" si="10"/>
        <v/>
      </c>
      <c r="W19" s="127" t="s">
        <v>0</v>
      </c>
      <c r="X19" s="100" t="str">
        <f t="shared" si="6"/>
        <v/>
      </c>
      <c r="Y19" s="127" t="s">
        <v>0</v>
      </c>
    </row>
    <row r="20" spans="1:25" x14ac:dyDescent="0.25">
      <c r="A20" s="127" t="s">
        <v>0</v>
      </c>
      <c r="B20" s="140">
        <f t="shared" si="11"/>
        <v>13</v>
      </c>
      <c r="C20" s="141" t="str">
        <f t="shared" si="7"/>
        <v/>
      </c>
      <c r="D20" s="99" t="str">
        <f t="shared" si="0"/>
        <v/>
      </c>
      <c r="E20" s="142" t="str">
        <f t="shared" si="1"/>
        <v/>
      </c>
      <c r="F20" s="142" t="str">
        <f t="shared" si="12"/>
        <v/>
      </c>
      <c r="G20" s="143" t="str">
        <f t="shared" si="13"/>
        <v/>
      </c>
      <c r="H20" s="127" t="s">
        <v>0</v>
      </c>
      <c r="I20" s="84"/>
      <c r="J20" s="127" t="s">
        <v>0</v>
      </c>
      <c r="K20" s="144" t="str">
        <f>IF(I20="","",MAX(K$7:K19)+1)</f>
        <v/>
      </c>
      <c r="L20" s="143" t="str">
        <f t="shared" si="2"/>
        <v/>
      </c>
      <c r="M20" s="127" t="s">
        <v>0</v>
      </c>
      <c r="N20" s="145" t="str">
        <f t="shared" si="8"/>
        <v/>
      </c>
      <c r="O20" s="127" t="s">
        <v>0</v>
      </c>
      <c r="P20" s="216" t="str">
        <f>IF(G20="","",MAX(P$7:P19)+1)</f>
        <v/>
      </c>
      <c r="Q20" s="217" t="str">
        <f t="shared" si="3"/>
        <v/>
      </c>
      <c r="R20" s="217" t="str">
        <f t="shared" si="9"/>
        <v/>
      </c>
      <c r="S20" s="217" t="str">
        <f t="shared" si="4"/>
        <v/>
      </c>
      <c r="T20" s="218" t="str">
        <f t="shared" si="5"/>
        <v/>
      </c>
      <c r="U20" s="127" t="s">
        <v>0</v>
      </c>
      <c r="V20" s="100" t="str">
        <f t="shared" si="10"/>
        <v/>
      </c>
      <c r="W20" s="127" t="s">
        <v>0</v>
      </c>
      <c r="X20" s="100" t="str">
        <f t="shared" si="6"/>
        <v/>
      </c>
      <c r="Y20" s="127" t="s">
        <v>0</v>
      </c>
    </row>
    <row r="21" spans="1:25" x14ac:dyDescent="0.25">
      <c r="A21" s="127" t="s">
        <v>0</v>
      </c>
      <c r="B21" s="140">
        <f t="shared" si="11"/>
        <v>14</v>
      </c>
      <c r="C21" s="141" t="str">
        <f t="shared" si="7"/>
        <v/>
      </c>
      <c r="D21" s="99" t="str">
        <f t="shared" si="0"/>
        <v/>
      </c>
      <c r="E21" s="142" t="str">
        <f t="shared" si="1"/>
        <v/>
      </c>
      <c r="F21" s="142" t="str">
        <f t="shared" si="12"/>
        <v/>
      </c>
      <c r="G21" s="143" t="str">
        <f t="shared" si="13"/>
        <v/>
      </c>
      <c r="H21" s="127" t="s">
        <v>0</v>
      </c>
      <c r="I21" s="84"/>
      <c r="J21" s="127" t="s">
        <v>0</v>
      </c>
      <c r="K21" s="144" t="str">
        <f>IF(I21="","",MAX(K$7:K20)+1)</f>
        <v/>
      </c>
      <c r="L21" s="143" t="str">
        <f t="shared" si="2"/>
        <v/>
      </c>
      <c r="M21" s="127" t="s">
        <v>0</v>
      </c>
      <c r="N21" s="145" t="str">
        <f t="shared" si="8"/>
        <v/>
      </c>
      <c r="O21" s="127" t="s">
        <v>0</v>
      </c>
      <c r="P21" s="216" t="str">
        <f>IF(G21="","",MAX(P$7:P20)+1)</f>
        <v/>
      </c>
      <c r="Q21" s="217" t="str">
        <f t="shared" si="3"/>
        <v/>
      </c>
      <c r="R21" s="217" t="str">
        <f t="shared" si="9"/>
        <v/>
      </c>
      <c r="S21" s="217" t="str">
        <f t="shared" si="4"/>
        <v/>
      </c>
      <c r="T21" s="218" t="str">
        <f t="shared" si="5"/>
        <v/>
      </c>
      <c r="U21" s="127" t="s">
        <v>0</v>
      </c>
      <c r="V21" s="100" t="str">
        <f t="shared" si="10"/>
        <v/>
      </c>
      <c r="W21" s="127" t="s">
        <v>0</v>
      </c>
      <c r="X21" s="100" t="str">
        <f t="shared" si="6"/>
        <v/>
      </c>
      <c r="Y21" s="127" t="s">
        <v>0</v>
      </c>
    </row>
    <row r="22" spans="1:25" x14ac:dyDescent="0.25">
      <c r="A22" s="127" t="s">
        <v>0</v>
      </c>
      <c r="B22" s="140">
        <f t="shared" si="11"/>
        <v>15</v>
      </c>
      <c r="C22" s="141" t="str">
        <f t="shared" si="7"/>
        <v/>
      </c>
      <c r="D22" s="99" t="str">
        <f t="shared" si="0"/>
        <v/>
      </c>
      <c r="E22" s="142" t="str">
        <f t="shared" si="1"/>
        <v/>
      </c>
      <c r="F22" s="142" t="str">
        <f t="shared" si="12"/>
        <v/>
      </c>
      <c r="G22" s="143" t="str">
        <f t="shared" si="13"/>
        <v/>
      </c>
      <c r="H22" s="127" t="s">
        <v>0</v>
      </c>
      <c r="I22" s="84"/>
      <c r="J22" s="127" t="s">
        <v>0</v>
      </c>
      <c r="K22" s="144" t="str">
        <f>IF(I22="","",MAX(K$7:K21)+1)</f>
        <v/>
      </c>
      <c r="L22" s="143" t="str">
        <f t="shared" si="2"/>
        <v/>
      </c>
      <c r="M22" s="127" t="s">
        <v>0</v>
      </c>
      <c r="N22" s="145" t="str">
        <f t="shared" si="8"/>
        <v/>
      </c>
      <c r="O22" s="127" t="s">
        <v>0</v>
      </c>
      <c r="P22" s="216" t="str">
        <f>IF(G22="","",MAX(P$7:P21)+1)</f>
        <v/>
      </c>
      <c r="Q22" s="217" t="str">
        <f t="shared" si="3"/>
        <v/>
      </c>
      <c r="R22" s="217" t="str">
        <f t="shared" si="9"/>
        <v/>
      </c>
      <c r="S22" s="217" t="str">
        <f t="shared" si="4"/>
        <v/>
      </c>
      <c r="T22" s="218" t="str">
        <f t="shared" si="5"/>
        <v/>
      </c>
      <c r="U22" s="127" t="s">
        <v>0</v>
      </c>
      <c r="V22" s="100" t="str">
        <f t="shared" si="10"/>
        <v/>
      </c>
      <c r="W22" s="127" t="s">
        <v>0</v>
      </c>
      <c r="X22" s="100" t="str">
        <f t="shared" si="6"/>
        <v/>
      </c>
      <c r="Y22" s="127" t="s">
        <v>0</v>
      </c>
    </row>
    <row r="23" spans="1:25" x14ac:dyDescent="0.25">
      <c r="A23" s="127" t="s">
        <v>0</v>
      </c>
      <c r="B23" s="140">
        <f t="shared" si="11"/>
        <v>16</v>
      </c>
      <c r="C23" s="141" t="str">
        <f t="shared" si="7"/>
        <v/>
      </c>
      <c r="D23" s="99" t="str">
        <f t="shared" si="0"/>
        <v/>
      </c>
      <c r="E23" s="142" t="str">
        <f t="shared" si="1"/>
        <v/>
      </c>
      <c r="F23" s="142" t="str">
        <f t="shared" si="12"/>
        <v/>
      </c>
      <c r="G23" s="143" t="str">
        <f t="shared" si="13"/>
        <v/>
      </c>
      <c r="H23" s="127" t="s">
        <v>0</v>
      </c>
      <c r="I23" s="84"/>
      <c r="J23" s="127" t="s">
        <v>0</v>
      </c>
      <c r="K23" s="144" t="str">
        <f>IF(I23="","",MAX(K$7:K22)+1)</f>
        <v/>
      </c>
      <c r="L23" s="143" t="str">
        <f t="shared" si="2"/>
        <v/>
      </c>
      <c r="M23" s="127" t="s">
        <v>0</v>
      </c>
      <c r="N23" s="145" t="str">
        <f t="shared" si="8"/>
        <v/>
      </c>
      <c r="O23" s="127" t="s">
        <v>0</v>
      </c>
      <c r="P23" s="216" t="str">
        <f>IF(G23="","",MAX(P$7:P22)+1)</f>
        <v/>
      </c>
      <c r="Q23" s="217" t="str">
        <f t="shared" si="3"/>
        <v/>
      </c>
      <c r="R23" s="217" t="str">
        <f t="shared" si="9"/>
        <v/>
      </c>
      <c r="S23" s="217" t="str">
        <f t="shared" si="4"/>
        <v/>
      </c>
      <c r="T23" s="218" t="str">
        <f t="shared" si="5"/>
        <v/>
      </c>
      <c r="U23" s="127" t="s">
        <v>0</v>
      </c>
      <c r="V23" s="100" t="str">
        <f t="shared" si="10"/>
        <v/>
      </c>
      <c r="W23" s="127" t="s">
        <v>0</v>
      </c>
      <c r="X23" s="100" t="str">
        <f t="shared" si="6"/>
        <v/>
      </c>
      <c r="Y23" s="127" t="s">
        <v>0</v>
      </c>
    </row>
    <row r="24" spans="1:25" x14ac:dyDescent="0.25">
      <c r="A24" s="127" t="s">
        <v>0</v>
      </c>
      <c r="B24" s="140">
        <f t="shared" si="11"/>
        <v>17</v>
      </c>
      <c r="C24" s="141" t="str">
        <f t="shared" si="7"/>
        <v/>
      </c>
      <c r="D24" s="99" t="str">
        <f t="shared" si="0"/>
        <v/>
      </c>
      <c r="E24" s="142" t="str">
        <f t="shared" si="1"/>
        <v/>
      </c>
      <c r="F24" s="142" t="str">
        <f t="shared" si="12"/>
        <v/>
      </c>
      <c r="G24" s="143" t="str">
        <f t="shared" si="13"/>
        <v/>
      </c>
      <c r="H24" s="127" t="s">
        <v>0</v>
      </c>
      <c r="I24" s="84"/>
      <c r="J24" s="127" t="s">
        <v>0</v>
      </c>
      <c r="K24" s="144" t="str">
        <f>IF(I24="","",MAX(K$7:K23)+1)</f>
        <v/>
      </c>
      <c r="L24" s="143" t="str">
        <f t="shared" si="2"/>
        <v/>
      </c>
      <c r="M24" s="127" t="s">
        <v>0</v>
      </c>
      <c r="N24" s="145" t="str">
        <f t="shared" si="8"/>
        <v/>
      </c>
      <c r="O24" s="127" t="s">
        <v>0</v>
      </c>
      <c r="P24" s="216" t="str">
        <f>IF(G24="","",MAX(P$7:P23)+1)</f>
        <v/>
      </c>
      <c r="Q24" s="217" t="str">
        <f t="shared" si="3"/>
        <v/>
      </c>
      <c r="R24" s="217" t="str">
        <f t="shared" si="9"/>
        <v/>
      </c>
      <c r="S24" s="217" t="str">
        <f t="shared" si="4"/>
        <v/>
      </c>
      <c r="T24" s="218" t="str">
        <f t="shared" si="5"/>
        <v/>
      </c>
      <c r="U24" s="127" t="s">
        <v>0</v>
      </c>
      <c r="V24" s="100" t="str">
        <f t="shared" si="10"/>
        <v/>
      </c>
      <c r="W24" s="127" t="s">
        <v>0</v>
      </c>
      <c r="X24" s="100" t="str">
        <f t="shared" si="6"/>
        <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B2" sqref="B2"/>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
FROM
	trka
		LEFT JOIN
	trka_liga ON trka_liga.trka_id = trka.id
WHERE
	trka.id = 
		And
	(trka_liga.liga_id =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c r="E6" s="250"/>
      <c r="F6" s="250"/>
      <c r="G6" s="250"/>
      <c r="H6" s="250"/>
      <c r="I6" s="250"/>
      <c r="J6" s="250"/>
      <c r="K6" s="250"/>
      <c r="L6" s="250"/>
      <c r="M6" s="250"/>
      <c r="N6" s="251"/>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And 
		 v_registar.datum_od &lt;=  And 
		(v_registar.datum_do &gt;=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And 
		 v_registar.datum_od &lt;= '' And 
		(v_registar.datum_do &gt;= ''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And 
		 v_registar.datum_od &lt;= '' And 
		(v_registar.datum_do &gt;= ''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
      </c>
      <c r="D34" s="252"/>
      <c r="E34" s="253"/>
      <c r="F34" s="253"/>
      <c r="G34" s="253"/>
      <c r="H34" s="253"/>
      <c r="I34" s="253"/>
      <c r="J34" s="253"/>
      <c r="K34" s="253"/>
      <c r="L34" s="253"/>
      <c r="M34" s="253"/>
      <c r="N34" s="254"/>
    </row>
    <row r="35" spans="2:14" x14ac:dyDescent="0.25">
      <c r="B35" s="333" t="str">
        <f>IF(D35="","",D35&amp;"-"&amp;(1+COUNTIF(D$33:D34,D35)))</f>
        <v/>
      </c>
      <c r="D35" s="255"/>
      <c r="E35" s="256"/>
      <c r="F35" s="256"/>
      <c r="G35" s="256"/>
      <c r="H35" s="256"/>
      <c r="I35" s="256"/>
      <c r="J35" s="256"/>
      <c r="K35" s="256"/>
      <c r="L35" s="256"/>
      <c r="M35" s="256"/>
      <c r="N35" s="257"/>
    </row>
    <row r="36" spans="2:14" x14ac:dyDescent="0.25">
      <c r="B36" s="333" t="str">
        <f>IF(D36="","",D36&amp;"-"&amp;(1+COUNTIF(D$33:D35,D36)))</f>
        <v/>
      </c>
      <c r="D36" s="255"/>
      <c r="E36" s="256"/>
      <c r="F36" s="256"/>
      <c r="G36" s="256"/>
      <c r="H36" s="256"/>
      <c r="I36" s="256"/>
      <c r="J36" s="256"/>
      <c r="K36" s="256"/>
      <c r="L36" s="256"/>
      <c r="M36" s="256"/>
      <c r="N36" s="257"/>
    </row>
    <row r="37" spans="2:14" x14ac:dyDescent="0.25">
      <c r="B37" s="333" t="str">
        <f>IF(D37="","",D37&amp;"-"&amp;(1+COUNTIF(D$33:D36,D37)))</f>
        <v/>
      </c>
      <c r="D37" s="255"/>
      <c r="E37" s="256"/>
      <c r="F37" s="256"/>
      <c r="G37" s="256"/>
      <c r="H37" s="256"/>
      <c r="I37" s="256"/>
      <c r="J37" s="256"/>
      <c r="K37" s="256"/>
      <c r="L37" s="256"/>
      <c r="M37" s="256"/>
      <c r="N37" s="257"/>
    </row>
    <row r="38" spans="2:14" x14ac:dyDescent="0.25">
      <c r="B38" s="333" t="str">
        <f>IF(D38="","",D38&amp;"-"&amp;(1+COUNTIF(D$33:D37,D38)))</f>
        <v/>
      </c>
      <c r="D38" s="255"/>
      <c r="E38" s="256"/>
      <c r="F38" s="256"/>
      <c r="G38" s="256"/>
      <c r="H38" s="256"/>
      <c r="I38" s="256"/>
      <c r="J38" s="256"/>
      <c r="K38" s="256"/>
      <c r="L38" s="256"/>
      <c r="M38" s="256"/>
      <c r="N38" s="257"/>
    </row>
    <row r="39" spans="2:14" x14ac:dyDescent="0.25">
      <c r="B39" s="333" t="str">
        <f>IF(D39="","",D39&amp;"-"&amp;(1+COUNTIF(D$33:D38,D39)))</f>
        <v/>
      </c>
      <c r="D39" s="255"/>
      <c r="E39" s="256"/>
      <c r="F39" s="256"/>
      <c r="G39" s="256"/>
      <c r="H39" s="256"/>
      <c r="I39" s="256"/>
      <c r="J39" s="256"/>
      <c r="K39" s="256"/>
      <c r="L39" s="256"/>
      <c r="M39" s="256"/>
      <c r="N39" s="257"/>
    </row>
    <row r="40" spans="2:14" x14ac:dyDescent="0.25">
      <c r="B40" s="333" t="str">
        <f>IF(D40="","",D40&amp;"-"&amp;(1+COUNTIF(D$33:D39,D40)))</f>
        <v/>
      </c>
      <c r="D40" s="255"/>
      <c r="E40" s="256"/>
      <c r="F40" s="256"/>
      <c r="G40" s="256"/>
      <c r="H40" s="256"/>
      <c r="I40" s="256"/>
      <c r="J40" s="256"/>
      <c r="K40" s="256"/>
      <c r="L40" s="256"/>
      <c r="M40" s="256"/>
      <c r="N40" s="257"/>
    </row>
    <row r="41" spans="2:14" ht="15" customHeight="1" x14ac:dyDescent="0.25">
      <c r="B41" s="333" t="str">
        <f>IF(D41="","",D41&amp;"-"&amp;(1+COUNTIF(D$33:D40,D41)))</f>
        <v/>
      </c>
      <c r="D41" s="255"/>
      <c r="E41" s="256"/>
      <c r="F41" s="256"/>
      <c r="G41" s="256"/>
      <c r="H41" s="256"/>
      <c r="I41" s="256"/>
      <c r="J41" s="256"/>
      <c r="K41" s="256"/>
      <c r="L41" s="256"/>
      <c r="M41" s="256"/>
      <c r="N41" s="257"/>
    </row>
    <row r="42" spans="2:14" x14ac:dyDescent="0.25">
      <c r="B42" s="333" t="str">
        <f>IF(D42="","",D42&amp;"-"&amp;(1+COUNTIF(D$33:D41,D42)))</f>
        <v/>
      </c>
      <c r="D42" s="255"/>
      <c r="E42" s="256"/>
      <c r="F42" s="256"/>
      <c r="G42" s="256"/>
      <c r="H42" s="256"/>
      <c r="I42" s="256"/>
      <c r="J42" s="256"/>
      <c r="K42" s="256"/>
      <c r="L42" s="256"/>
      <c r="M42" s="256"/>
      <c r="N42" s="257"/>
    </row>
    <row r="43" spans="2:14" x14ac:dyDescent="0.25">
      <c r="B43" s="333" t="str">
        <f>IF(D43="","",D43&amp;"-"&amp;(1+COUNTIF(D$33:D42,D43)))</f>
        <v/>
      </c>
      <c r="D43" s="255"/>
      <c r="E43" s="256"/>
      <c r="F43" s="256"/>
      <c r="G43" s="256"/>
      <c r="H43" s="256"/>
      <c r="I43" s="256"/>
      <c r="J43" s="256"/>
      <c r="K43" s="256"/>
      <c r="L43" s="256"/>
      <c r="M43" s="256"/>
      <c r="N43" s="257"/>
    </row>
    <row r="44" spans="2:14" x14ac:dyDescent="0.25">
      <c r="B44" s="333" t="str">
        <f>IF(D44="","",D44&amp;"-"&amp;(1+COUNTIF(D$33:D43,D44)))</f>
        <v/>
      </c>
      <c r="D44" s="255"/>
      <c r="E44" s="256"/>
      <c r="F44" s="256"/>
      <c r="G44" s="256"/>
      <c r="H44" s="256"/>
      <c r="I44" s="256"/>
      <c r="J44" s="256"/>
      <c r="K44" s="256"/>
      <c r="L44" s="256"/>
      <c r="M44" s="256"/>
      <c r="N44" s="257"/>
    </row>
    <row r="45" spans="2:14" x14ac:dyDescent="0.25">
      <c r="B45" s="333" t="str">
        <f>IF(D45="","",D45&amp;"-"&amp;(1+COUNTIF(D$33:D44,D45)))</f>
        <v/>
      </c>
      <c r="D45" s="255"/>
      <c r="E45" s="256"/>
      <c r="F45" s="256"/>
      <c r="G45" s="256"/>
      <c r="H45" s="256"/>
      <c r="I45" s="256"/>
      <c r="J45" s="256"/>
      <c r="K45" s="256"/>
      <c r="L45" s="256"/>
      <c r="M45" s="256"/>
      <c r="N45" s="257"/>
    </row>
    <row r="46" spans="2:14" x14ac:dyDescent="0.25">
      <c r="B46" s="333" t="str">
        <f>IF(D46="","",D46&amp;"-"&amp;(1+COUNTIF(D$33:D45,D46)))</f>
        <v/>
      </c>
      <c r="D46" s="255"/>
      <c r="E46" s="256"/>
      <c r="F46" s="256"/>
      <c r="G46" s="256"/>
      <c r="H46" s="256"/>
      <c r="I46" s="256"/>
      <c r="J46" s="256"/>
      <c r="K46" s="256"/>
      <c r="L46" s="256"/>
      <c r="M46" s="256"/>
      <c r="N46" s="257"/>
    </row>
    <row r="47" spans="2:14" x14ac:dyDescent="0.25">
      <c r="B47" s="333" t="str">
        <f>IF(D47="","",D47&amp;"-"&amp;(1+COUNTIF(D$33:D46,D47)))</f>
        <v/>
      </c>
      <c r="D47" s="255"/>
      <c r="E47" s="256"/>
      <c r="F47" s="256"/>
      <c r="G47" s="256"/>
      <c r="H47" s="256"/>
      <c r="I47" s="256"/>
      <c r="J47" s="256"/>
      <c r="K47" s="256"/>
      <c r="L47" s="256"/>
      <c r="M47" s="256"/>
      <c r="N47" s="257"/>
    </row>
    <row r="48" spans="2:14" ht="15" customHeight="1" x14ac:dyDescent="0.25">
      <c r="B48" s="333" t="str">
        <f>IF(D48="","",D48&amp;"-"&amp;(1+COUNTIF(D$33:D47,D48)))</f>
        <v/>
      </c>
      <c r="D48" s="255"/>
      <c r="E48" s="256"/>
      <c r="F48" s="256"/>
      <c r="G48" s="256"/>
      <c r="H48" s="256"/>
      <c r="I48" s="256"/>
      <c r="J48" s="256"/>
      <c r="K48" s="256"/>
      <c r="L48" s="256"/>
      <c r="M48" s="256"/>
      <c r="N48" s="257"/>
    </row>
    <row r="49" spans="2:14" x14ac:dyDescent="0.25">
      <c r="B49" s="333" t="str">
        <f>IF(D49="","",D49&amp;"-"&amp;(1+COUNTIF(D$33:D48,D49)))</f>
        <v/>
      </c>
      <c r="D49" s="255"/>
      <c r="E49" s="256"/>
      <c r="F49" s="256"/>
      <c r="G49" s="256"/>
      <c r="H49" s="256"/>
      <c r="I49" s="256"/>
      <c r="J49" s="256"/>
      <c r="K49" s="256"/>
      <c r="L49" s="256"/>
      <c r="M49" s="256"/>
      <c r="N49" s="257"/>
    </row>
    <row r="50" spans="2:14" x14ac:dyDescent="0.25">
      <c r="B50" s="333" t="str">
        <f>IF(D50="","",D50&amp;"-"&amp;(1+COUNTIF(D$33:D49,D50)))</f>
        <v/>
      </c>
      <c r="D50" s="255"/>
      <c r="E50" s="256"/>
      <c r="F50" s="256"/>
      <c r="G50" s="256"/>
      <c r="H50" s="256"/>
      <c r="I50" s="256"/>
      <c r="J50" s="256"/>
      <c r="K50" s="256"/>
      <c r="L50" s="256"/>
      <c r="M50" s="256"/>
      <c r="N50" s="257"/>
    </row>
    <row r="51" spans="2:14" x14ac:dyDescent="0.25">
      <c r="B51" s="333" t="str">
        <f>IF(D51="","",D51&amp;"-"&amp;(1+COUNTIF(D$33:D50,D51)))</f>
        <v/>
      </c>
      <c r="D51" s="255"/>
      <c r="E51" s="256"/>
      <c r="F51" s="256"/>
      <c r="G51" s="256"/>
      <c r="H51" s="256"/>
      <c r="I51" s="256"/>
      <c r="J51" s="256"/>
      <c r="K51" s="329"/>
      <c r="L51" s="256"/>
      <c r="M51" s="256"/>
      <c r="N51" s="257"/>
    </row>
    <row r="52" spans="2:14" x14ac:dyDescent="0.25">
      <c r="B52" s="333" t="str">
        <f>IF(D52="","",D52&amp;"-"&amp;(1+COUNTIF(D$33:D51,D52)))</f>
        <v/>
      </c>
      <c r="D52" s="255"/>
      <c r="E52" s="256"/>
      <c r="F52" s="256"/>
      <c r="G52" s="256"/>
      <c r="H52" s="256"/>
      <c r="I52" s="256"/>
      <c r="J52" s="256"/>
      <c r="K52" s="329"/>
      <c r="L52" s="256"/>
      <c r="M52" s="256"/>
      <c r="N52" s="257"/>
    </row>
    <row r="53" spans="2:14" x14ac:dyDescent="0.25">
      <c r="B53" s="333" t="str">
        <f>IF(D53="","",D53&amp;"-"&amp;(1+COUNTIF(D$33:D52,D53)))</f>
        <v/>
      </c>
      <c r="D53" s="255"/>
      <c r="E53" s="256"/>
      <c r="F53" s="256"/>
      <c r="G53" s="256"/>
      <c r="H53" s="256"/>
      <c r="I53" s="256"/>
      <c r="J53" s="256"/>
      <c r="K53" s="256"/>
      <c r="L53" s="256"/>
      <c r="M53" s="256"/>
      <c r="N53" s="257"/>
    </row>
    <row r="54" spans="2:14" x14ac:dyDescent="0.25">
      <c r="B54" s="333" t="str">
        <f>IF(D54="","",D54&amp;"-"&amp;(1+COUNTIF(D$33:D53,D54)))</f>
        <v/>
      </c>
      <c r="D54" s="255"/>
      <c r="E54" s="256"/>
      <c r="F54" s="256"/>
      <c r="G54" s="256"/>
      <c r="H54" s="256"/>
      <c r="I54" s="256"/>
      <c r="J54" s="256"/>
      <c r="K54" s="256"/>
      <c r="L54" s="256"/>
      <c r="M54" s="256"/>
      <c r="N54" s="257"/>
    </row>
    <row r="55" spans="2:14" ht="15" customHeight="1" x14ac:dyDescent="0.25">
      <c r="B55" s="333" t="str">
        <f>IF(D55="","",D55&amp;"-"&amp;(1+COUNTIF(D$33:D54,D55)))</f>
        <v/>
      </c>
      <c r="D55" s="255"/>
      <c r="E55" s="256"/>
      <c r="F55" s="256"/>
      <c r="G55" s="256"/>
      <c r="H55" s="256"/>
      <c r="I55" s="256"/>
      <c r="J55" s="256"/>
      <c r="K55" s="329"/>
      <c r="L55" s="256"/>
      <c r="M55" s="256"/>
      <c r="N55" s="257"/>
    </row>
    <row r="56" spans="2:14" x14ac:dyDescent="0.25">
      <c r="B56" s="333" t="str">
        <f>IF(D56="","",D56&amp;"-"&amp;(1+COUNTIF(D$33:D55,D56)))</f>
        <v/>
      </c>
      <c r="D56" s="255"/>
      <c r="E56" s="256"/>
      <c r="F56" s="256"/>
      <c r="G56" s="256"/>
      <c r="H56" s="256"/>
      <c r="I56" s="256"/>
      <c r="J56" s="256"/>
      <c r="K56" s="329"/>
      <c r="L56" s="256"/>
      <c r="M56" s="256"/>
      <c r="N56" s="257"/>
    </row>
    <row r="57" spans="2:14" x14ac:dyDescent="0.25">
      <c r="B57" s="333" t="str">
        <f>IF(D57="","",D57&amp;"-"&amp;(1+COUNTIF(D$33:D56,D57)))</f>
        <v/>
      </c>
      <c r="D57" s="255"/>
      <c r="E57" s="256"/>
      <c r="F57" s="256"/>
      <c r="G57" s="256"/>
      <c r="H57" s="256"/>
      <c r="I57" s="256"/>
      <c r="J57" s="256"/>
      <c r="K57" s="329"/>
      <c r="L57" s="256"/>
      <c r="M57" s="256"/>
      <c r="N57" s="257"/>
    </row>
    <row r="58" spans="2:14" x14ac:dyDescent="0.25">
      <c r="B58" s="333" t="str">
        <f>IF(D58="","",D58&amp;"-"&amp;(1+COUNTIF(D$33:D57,D58)))</f>
        <v/>
      </c>
      <c r="D58" s="255"/>
      <c r="E58" s="256"/>
      <c r="F58" s="256"/>
      <c r="G58" s="256"/>
      <c r="H58" s="256"/>
      <c r="I58" s="256"/>
      <c r="J58" s="256"/>
      <c r="K58" s="256"/>
      <c r="L58" s="256"/>
      <c r="M58" s="256"/>
      <c r="N58" s="257"/>
    </row>
    <row r="59" spans="2:14" x14ac:dyDescent="0.25">
      <c r="B59" s="333" t="str">
        <f>IF(D59="","",D59&amp;"-"&amp;(1+COUNTIF(D$33:D58,D59)))</f>
        <v/>
      </c>
      <c r="D59" s="255"/>
      <c r="E59" s="256"/>
      <c r="F59" s="256"/>
      <c r="G59" s="256"/>
      <c r="H59" s="256"/>
      <c r="I59" s="256"/>
      <c r="J59" s="256"/>
      <c r="K59" s="256"/>
      <c r="L59" s="256"/>
      <c r="M59" s="256"/>
      <c r="N59" s="257"/>
    </row>
    <row r="60" spans="2:14" x14ac:dyDescent="0.25">
      <c r="B60" s="333" t="str">
        <f>IF(D60="","",D60&amp;"-"&amp;(1+COUNTIF(D$33:D59,D60)))</f>
        <v/>
      </c>
      <c r="D60" s="255"/>
      <c r="E60" s="256"/>
      <c r="F60" s="256"/>
      <c r="G60" s="256"/>
      <c r="H60" s="256"/>
      <c r="I60" s="256"/>
      <c r="J60" s="256"/>
      <c r="K60" s="256"/>
      <c r="L60" s="256"/>
      <c r="M60" s="256"/>
      <c r="N60" s="257"/>
    </row>
    <row r="61" spans="2:14" x14ac:dyDescent="0.25">
      <c r="B61" s="333" t="str">
        <f>IF(D61="","",D61&amp;"-"&amp;(1+COUNTIF(D$33:D60,D61)))</f>
        <v/>
      </c>
      <c r="D61" s="255"/>
      <c r="E61" s="256"/>
      <c r="F61" s="256"/>
      <c r="G61" s="256"/>
      <c r="H61" s="256"/>
      <c r="I61" s="256"/>
      <c r="J61" s="256"/>
      <c r="K61" s="329"/>
      <c r="L61" s="256"/>
      <c r="M61" s="256"/>
      <c r="N61" s="257"/>
    </row>
    <row r="62" spans="2:14" ht="15" customHeight="1" x14ac:dyDescent="0.25">
      <c r="B62" s="333" t="str">
        <f>IF(D62="","",D62&amp;"-"&amp;(1+COUNTIF(D$33:D61,D62)))</f>
        <v/>
      </c>
      <c r="D62" s="255"/>
      <c r="E62" s="256"/>
      <c r="F62" s="256"/>
      <c r="G62" s="256"/>
      <c r="H62" s="256"/>
      <c r="I62" s="256"/>
      <c r="J62" s="256"/>
      <c r="K62" s="329"/>
      <c r="L62" s="256"/>
      <c r="M62" s="256"/>
      <c r="N62" s="257"/>
    </row>
    <row r="63" spans="2:14" x14ac:dyDescent="0.25">
      <c r="B63" s="333" t="str">
        <f>IF(D63="","",D63&amp;"-"&amp;(1+COUNTIF(D$33:D62,D63)))</f>
        <v/>
      </c>
      <c r="D63" s="255"/>
      <c r="E63" s="256"/>
      <c r="F63" s="256"/>
      <c r="G63" s="256"/>
      <c r="H63" s="256"/>
      <c r="I63" s="256"/>
      <c r="J63" s="256"/>
      <c r="K63" s="329"/>
      <c r="L63" s="256"/>
      <c r="M63" s="256"/>
      <c r="N63" s="257"/>
    </row>
    <row r="64" spans="2:14" x14ac:dyDescent="0.25">
      <c r="B64" s="333" t="str">
        <f>IF(D64="","",D64&amp;"-"&amp;(1+COUNTIF(D$33:D63,D64)))</f>
        <v/>
      </c>
      <c r="D64" s="255"/>
      <c r="E64" s="256"/>
      <c r="F64" s="256"/>
      <c r="G64" s="256"/>
      <c r="H64" s="256"/>
      <c r="I64" s="256"/>
      <c r="J64" s="256"/>
      <c r="K64" s="329"/>
      <c r="L64" s="256"/>
      <c r="M64" s="256"/>
      <c r="N64" s="257"/>
    </row>
    <row r="65" spans="2:14" x14ac:dyDescent="0.25">
      <c r="B65" s="333" t="str">
        <f>IF(D65="","",D65&amp;"-"&amp;(1+COUNTIF(D$33:D64,D65)))</f>
        <v/>
      </c>
      <c r="D65" s="255"/>
      <c r="E65" s="256"/>
      <c r="F65" s="256"/>
      <c r="G65" s="256"/>
      <c r="H65" s="256"/>
      <c r="I65" s="256"/>
      <c r="J65" s="256"/>
      <c r="K65" s="329"/>
      <c r="L65" s="256"/>
      <c r="M65" s="256"/>
      <c r="N65" s="257"/>
    </row>
    <row r="66" spans="2:14" x14ac:dyDescent="0.25">
      <c r="B66" s="333" t="str">
        <f>IF(D66="","",D66&amp;"-"&amp;(1+COUNTIF(D$33:D65,D66)))</f>
        <v/>
      </c>
      <c r="D66" s="255"/>
      <c r="E66" s="256"/>
      <c r="F66" s="256"/>
      <c r="G66" s="256"/>
      <c r="H66" s="256"/>
      <c r="I66" s="256"/>
      <c r="J66" s="256"/>
      <c r="K66" s="256"/>
      <c r="L66" s="256"/>
      <c r="M66" s="256"/>
      <c r="N66" s="257"/>
    </row>
    <row r="67" spans="2:14" x14ac:dyDescent="0.25">
      <c r="B67" s="333" t="str">
        <f>IF(D67="","",D67&amp;"-"&amp;(1+COUNTIF(D$33:D66,D67)))</f>
        <v/>
      </c>
      <c r="D67" s="255"/>
      <c r="E67" s="256"/>
      <c r="F67" s="256"/>
      <c r="G67" s="256"/>
      <c r="H67" s="256"/>
      <c r="I67" s="256"/>
      <c r="J67" s="256"/>
      <c r="K67" s="256"/>
      <c r="L67" s="256"/>
      <c r="M67" s="256"/>
      <c r="N67" s="257"/>
    </row>
    <row r="68" spans="2:14" x14ac:dyDescent="0.25">
      <c r="B68" s="333" t="str">
        <f>IF(D68="","",D68&amp;"-"&amp;(1+COUNTIF(D$33:D67,D68)))</f>
        <v/>
      </c>
      <c r="D68" s="255"/>
      <c r="E68" s="256"/>
      <c r="F68" s="256"/>
      <c r="G68" s="256"/>
      <c r="H68" s="256"/>
      <c r="I68" s="256"/>
      <c r="J68" s="256"/>
      <c r="K68" s="329"/>
      <c r="L68" s="256"/>
      <c r="M68" s="256"/>
      <c r="N68" s="257"/>
    </row>
    <row r="69" spans="2:14" ht="15" customHeight="1" x14ac:dyDescent="0.25">
      <c r="B69" s="333" t="str">
        <f>IF(D69="","",D69&amp;"-"&amp;(1+COUNTIF(D$33:D68,D69)))</f>
        <v/>
      </c>
      <c r="D69" s="255"/>
      <c r="E69" s="256"/>
      <c r="F69" s="256"/>
      <c r="G69" s="256"/>
      <c r="H69" s="256"/>
      <c r="I69" s="256"/>
      <c r="J69" s="256"/>
      <c r="K69" s="329"/>
      <c r="L69" s="256"/>
      <c r="M69" s="256"/>
      <c r="N69" s="257"/>
    </row>
    <row r="70" spans="2:14" x14ac:dyDescent="0.25">
      <c r="B70" s="333" t="str">
        <f>IF(D70="","",D70&amp;"-"&amp;(1+COUNTIF(D$33:D69,D70)))</f>
        <v/>
      </c>
      <c r="D70" s="255"/>
      <c r="E70" s="256"/>
      <c r="F70" s="256"/>
      <c r="G70" s="256"/>
      <c r="H70" s="256"/>
      <c r="I70" s="256"/>
      <c r="J70" s="256"/>
      <c r="K70" s="256"/>
      <c r="L70" s="256"/>
      <c r="M70" s="256"/>
      <c r="N70" s="257"/>
    </row>
    <row r="71" spans="2:14" x14ac:dyDescent="0.25">
      <c r="B71" s="333" t="str">
        <f>IF(D71="","",D71&amp;"-"&amp;(1+COUNTIF(D$33:D70,D71)))</f>
        <v/>
      </c>
      <c r="D71" s="255"/>
      <c r="E71" s="256"/>
      <c r="F71" s="256"/>
      <c r="G71" s="256"/>
      <c r="H71" s="256"/>
      <c r="I71" s="256"/>
      <c r="J71" s="256"/>
      <c r="K71" s="329"/>
      <c r="L71" s="256"/>
      <c r="M71" s="256"/>
      <c r="N71" s="257"/>
    </row>
    <row r="72" spans="2:14" x14ac:dyDescent="0.25">
      <c r="B72" s="333" t="str">
        <f>IF(D72="","",D72&amp;"-"&amp;(1+COUNTIF(D$33:D71,D72)))</f>
        <v/>
      </c>
      <c r="D72" s="255"/>
      <c r="E72" s="256"/>
      <c r="F72" s="256"/>
      <c r="G72" s="256"/>
      <c r="H72" s="256"/>
      <c r="I72" s="256"/>
      <c r="J72" s="256"/>
      <c r="K72" s="329"/>
      <c r="L72" s="256"/>
      <c r="M72" s="256"/>
      <c r="N72" s="257"/>
    </row>
    <row r="73" spans="2:14" x14ac:dyDescent="0.25">
      <c r="B73" s="333" t="str">
        <f>IF(D73="","",D73&amp;"-"&amp;(1+COUNTIF(D$33:D72,D73)))</f>
        <v/>
      </c>
      <c r="D73" s="255"/>
      <c r="E73" s="256"/>
      <c r="F73" s="256"/>
      <c r="G73" s="256"/>
      <c r="H73" s="256"/>
      <c r="I73" s="256"/>
      <c r="J73" s="256"/>
      <c r="K73" s="329"/>
      <c r="L73" s="256"/>
      <c r="M73" s="256"/>
      <c r="N73" s="257"/>
    </row>
    <row r="74" spans="2:14" x14ac:dyDescent="0.25">
      <c r="B74" s="333" t="str">
        <f>IF(D74="","",D74&amp;"-"&amp;(1+COUNTIF(D$33:D73,D74)))</f>
        <v/>
      </c>
      <c r="D74" s="255"/>
      <c r="E74" s="256"/>
      <c r="F74" s="256"/>
      <c r="G74" s="256"/>
      <c r="H74" s="256"/>
      <c r="I74" s="256"/>
      <c r="J74" s="256"/>
      <c r="K74" s="329"/>
      <c r="L74" s="256"/>
      <c r="M74" s="256"/>
      <c r="N74" s="257"/>
    </row>
    <row r="75" spans="2:14" x14ac:dyDescent="0.25">
      <c r="B75" s="333" t="str">
        <f>IF(D75="","",D75&amp;"-"&amp;(1+COUNTIF(D$33:D74,D75)))</f>
        <v/>
      </c>
      <c r="D75" s="255"/>
      <c r="E75" s="256"/>
      <c r="F75" s="256"/>
      <c r="G75" s="256"/>
      <c r="H75" s="256"/>
      <c r="I75" s="256"/>
      <c r="J75" s="256"/>
      <c r="K75" s="329"/>
      <c r="L75" s="256"/>
      <c r="M75" s="256"/>
      <c r="N75" s="257"/>
    </row>
    <row r="76" spans="2:14" ht="15" customHeight="1" x14ac:dyDescent="0.25">
      <c r="B76" s="333" t="str">
        <f>IF(D76="","",D76&amp;"-"&amp;(1+COUNTIF(D$33:D75,D76)))</f>
        <v/>
      </c>
      <c r="D76" s="255"/>
      <c r="E76" s="256"/>
      <c r="F76" s="256"/>
      <c r="G76" s="256"/>
      <c r="H76" s="256"/>
      <c r="I76" s="256"/>
      <c r="J76" s="256"/>
      <c r="K76" s="329"/>
      <c r="L76" s="256"/>
      <c r="M76" s="256"/>
      <c r="N76" s="257"/>
    </row>
    <row r="77" spans="2:14" x14ac:dyDescent="0.25">
      <c r="B77" s="333" t="str">
        <f>IF(D77="","",D77&amp;"-"&amp;(1+COUNTIF(D$33:D76,D77)))</f>
        <v/>
      </c>
      <c r="D77" s="255"/>
      <c r="E77" s="256"/>
      <c r="F77" s="256"/>
      <c r="G77" s="256"/>
      <c r="H77" s="256"/>
      <c r="I77" s="256"/>
      <c r="J77" s="256"/>
      <c r="K77" s="329"/>
      <c r="L77" s="256"/>
      <c r="M77" s="256"/>
      <c r="N77" s="257"/>
    </row>
    <row r="78" spans="2:14" x14ac:dyDescent="0.25">
      <c r="B78" s="333" t="str">
        <f>IF(D78="","",D78&amp;"-"&amp;(1+COUNTIF(D$33:D77,D78)))</f>
        <v/>
      </c>
      <c r="D78" s="255"/>
      <c r="E78" s="256"/>
      <c r="F78" s="256"/>
      <c r="G78" s="256"/>
      <c r="H78" s="256"/>
      <c r="I78" s="256"/>
      <c r="J78" s="256"/>
      <c r="K78" s="329"/>
      <c r="L78" s="256"/>
      <c r="M78" s="256"/>
      <c r="N78" s="257"/>
    </row>
    <row r="79" spans="2:14" x14ac:dyDescent="0.25">
      <c r="B79" s="333" t="str">
        <f>IF(D79="","",D79&amp;"-"&amp;(1+COUNTIF(D$33:D78,D79)))</f>
        <v/>
      </c>
      <c r="D79" s="255"/>
      <c r="E79" s="256"/>
      <c r="F79" s="256"/>
      <c r="G79" s="256"/>
      <c r="H79" s="256"/>
      <c r="I79" s="256"/>
      <c r="J79" s="256"/>
      <c r="K79" s="329"/>
      <c r="L79" s="256"/>
      <c r="M79" s="256"/>
      <c r="N79" s="257"/>
    </row>
    <row r="80" spans="2:14" x14ac:dyDescent="0.25">
      <c r="B80" s="333" t="str">
        <f>IF(D80="","",D80&amp;"-"&amp;(1+COUNTIF(D$33:D79,D80)))</f>
        <v/>
      </c>
      <c r="D80" s="255"/>
      <c r="E80" s="256"/>
      <c r="F80" s="256"/>
      <c r="G80" s="256"/>
      <c r="H80" s="256"/>
      <c r="I80" s="256"/>
      <c r="J80" s="256"/>
      <c r="K80" s="256"/>
      <c r="L80" s="256"/>
      <c r="M80" s="256"/>
      <c r="N80" s="257"/>
    </row>
    <row r="81" spans="2:14" x14ac:dyDescent="0.25">
      <c r="B81" s="333" t="str">
        <f>IF(D81="","",D81&amp;"-"&amp;(1+COUNTIF(D$33:D80,D81)))</f>
        <v/>
      </c>
      <c r="D81" s="255"/>
      <c r="E81" s="256"/>
      <c r="F81" s="256"/>
      <c r="G81" s="256"/>
      <c r="H81" s="256"/>
      <c r="I81" s="256"/>
      <c r="J81" s="256"/>
      <c r="K81" s="256"/>
      <c r="L81" s="256"/>
      <c r="M81" s="256"/>
      <c r="N81" s="257"/>
    </row>
    <row r="82" spans="2:14" x14ac:dyDescent="0.25">
      <c r="B82" s="333" t="str">
        <f>IF(D82="","",D82&amp;"-"&amp;(1+COUNTIF(D$33:D81,D82)))</f>
        <v/>
      </c>
      <c r="D82" s="255"/>
      <c r="E82" s="256"/>
      <c r="F82" s="256"/>
      <c r="G82" s="256"/>
      <c r="H82" s="256"/>
      <c r="I82" s="256"/>
      <c r="J82" s="256"/>
      <c r="K82" s="329"/>
      <c r="L82" s="256"/>
      <c r="M82" s="256"/>
      <c r="N82" s="257"/>
    </row>
    <row r="83" spans="2:14" ht="15" customHeight="1" x14ac:dyDescent="0.25">
      <c r="B83" s="333" t="str">
        <f>IF(D83="","",D83&amp;"-"&amp;(1+COUNTIF(D$33:D82,D83)))</f>
        <v/>
      </c>
      <c r="D83" s="255"/>
      <c r="E83" s="256"/>
      <c r="F83" s="256"/>
      <c r="G83" s="256"/>
      <c r="H83" s="256"/>
      <c r="I83" s="256"/>
      <c r="J83" s="256"/>
      <c r="K83" s="329"/>
      <c r="L83" s="256"/>
      <c r="M83" s="256"/>
      <c r="N83" s="257"/>
    </row>
    <row r="84" spans="2:14" x14ac:dyDescent="0.25">
      <c r="B84" s="333" t="str">
        <f>IF(D84="","",D84&amp;"-"&amp;(1+COUNTIF(D$33:D83,D84)))</f>
        <v/>
      </c>
      <c r="D84" s="255"/>
      <c r="E84" s="256"/>
      <c r="F84" s="256"/>
      <c r="G84" s="256"/>
      <c r="H84" s="256"/>
      <c r="I84" s="256"/>
      <c r="J84" s="256"/>
      <c r="K84" s="329"/>
      <c r="L84" s="256"/>
      <c r="M84" s="256"/>
      <c r="N84" s="257"/>
    </row>
    <row r="85" spans="2:14" x14ac:dyDescent="0.25">
      <c r="B85" s="333" t="str">
        <f>IF(D85="","",D85&amp;"-"&amp;(1+COUNTIF(D$33:D84,D85)))</f>
        <v/>
      </c>
      <c r="D85" s="255"/>
      <c r="E85" s="256"/>
      <c r="F85" s="256"/>
      <c r="G85" s="256"/>
      <c r="H85" s="256"/>
      <c r="I85" s="256"/>
      <c r="J85" s="256"/>
      <c r="K85" s="329"/>
      <c r="L85" s="256"/>
      <c r="M85" s="256"/>
      <c r="N85" s="257"/>
    </row>
    <row r="86" spans="2:14" x14ac:dyDescent="0.25">
      <c r="B86" s="333" t="str">
        <f>IF(D86="","",D86&amp;"-"&amp;(1+COUNTIF(D$33:D85,D86)))</f>
        <v/>
      </c>
      <c r="D86" s="255"/>
      <c r="E86" s="256"/>
      <c r="F86" s="256"/>
      <c r="G86" s="256"/>
      <c r="H86" s="256"/>
      <c r="I86" s="256"/>
      <c r="J86" s="256"/>
      <c r="K86" s="329"/>
      <c r="L86" s="256"/>
      <c r="M86" s="256"/>
      <c r="N86" s="257"/>
    </row>
    <row r="87" spans="2:14" x14ac:dyDescent="0.25">
      <c r="B87" s="333" t="str">
        <f>IF(D87="","",D87&amp;"-"&amp;(1+COUNTIF(D$33:D86,D87)))</f>
        <v/>
      </c>
      <c r="D87" s="255"/>
      <c r="E87" s="256"/>
      <c r="F87" s="256"/>
      <c r="G87" s="256"/>
      <c r="H87" s="256"/>
      <c r="I87" s="256"/>
      <c r="J87" s="256"/>
      <c r="K87" s="329"/>
      <c r="L87" s="256"/>
      <c r="M87" s="256"/>
      <c r="N87" s="257"/>
    </row>
    <row r="88" spans="2:14" x14ac:dyDescent="0.25">
      <c r="B88" s="333" t="str">
        <f>IF(D88="","",D88&amp;"-"&amp;(1+COUNTIF(D$33:D87,D88)))</f>
        <v/>
      </c>
      <c r="D88" s="255"/>
      <c r="E88" s="256"/>
      <c r="F88" s="256"/>
      <c r="G88" s="256"/>
      <c r="H88" s="256"/>
      <c r="I88" s="256"/>
      <c r="J88" s="256"/>
      <c r="K88" s="329"/>
      <c r="L88" s="256"/>
      <c r="M88" s="256"/>
      <c r="N88" s="257"/>
    </row>
    <row r="89" spans="2:14" x14ac:dyDescent="0.25">
      <c r="B89" s="333" t="str">
        <f>IF(D89="","",D89&amp;"-"&amp;(1+COUNTIF(D$33:D88,D89)))</f>
        <v/>
      </c>
      <c r="D89" s="255"/>
      <c r="E89" s="256"/>
      <c r="F89" s="256"/>
      <c r="G89" s="256"/>
      <c r="H89" s="256"/>
      <c r="I89" s="256"/>
      <c r="J89" s="256"/>
      <c r="K89" s="329"/>
      <c r="L89" s="256"/>
      <c r="M89" s="256"/>
      <c r="N89" s="257"/>
    </row>
    <row r="90" spans="2:14" ht="15" customHeight="1" x14ac:dyDescent="0.25">
      <c r="B90" s="333" t="str">
        <f>IF(D90="","",D90&amp;"-"&amp;(1+COUNTIF(D$33:D89,D90)))</f>
        <v/>
      </c>
      <c r="D90" s="255"/>
      <c r="E90" s="256"/>
      <c r="F90" s="256"/>
      <c r="G90" s="256"/>
      <c r="H90" s="256"/>
      <c r="I90" s="256"/>
      <c r="J90" s="256"/>
      <c r="K90" s="329"/>
      <c r="L90" s="256"/>
      <c r="M90" s="256"/>
      <c r="N90" s="257"/>
    </row>
    <row r="91" spans="2:14" x14ac:dyDescent="0.25">
      <c r="B91" s="333" t="str">
        <f>IF(D91="","",D91&amp;"-"&amp;(1+COUNTIF(D$33:D90,D91)))</f>
        <v/>
      </c>
      <c r="D91" s="255"/>
      <c r="E91" s="256"/>
      <c r="F91" s="256"/>
      <c r="G91" s="256"/>
      <c r="H91" s="256"/>
      <c r="I91" s="256"/>
      <c r="J91" s="256"/>
      <c r="K91" s="329"/>
      <c r="L91" s="256"/>
      <c r="M91" s="256"/>
      <c r="N91" s="257"/>
    </row>
    <row r="92" spans="2:14" x14ac:dyDescent="0.25">
      <c r="B92" s="333" t="str">
        <f>IF(D92="","",D92&amp;"-"&amp;(1+COUNTIF(D$33:D91,D92)))</f>
        <v/>
      </c>
      <c r="D92" s="255"/>
      <c r="E92" s="256"/>
      <c r="F92" s="256"/>
      <c r="G92" s="256"/>
      <c r="H92" s="256"/>
      <c r="I92" s="256"/>
      <c r="J92" s="256"/>
      <c r="K92" s="329"/>
      <c r="L92" s="256"/>
      <c r="M92" s="256"/>
      <c r="N92" s="257"/>
    </row>
    <row r="93" spans="2:14" x14ac:dyDescent="0.25">
      <c r="B93" s="333" t="str">
        <f>IF(D93="","",D93&amp;"-"&amp;(1+COUNTIF(D$33:D92,D93)))</f>
        <v/>
      </c>
      <c r="D93" s="255"/>
      <c r="E93" s="256"/>
      <c r="F93" s="256"/>
      <c r="G93" s="256"/>
      <c r="H93" s="256"/>
      <c r="I93" s="256"/>
      <c r="J93" s="256"/>
      <c r="K93" s="329"/>
      <c r="L93" s="256"/>
      <c r="M93" s="256"/>
      <c r="N93" s="257"/>
    </row>
    <row r="94" spans="2:14" x14ac:dyDescent="0.25">
      <c r="B94" s="333" t="str">
        <f>IF(D94="","",D94&amp;"-"&amp;(1+COUNTIF(D$33:D93,D94)))</f>
        <v/>
      </c>
      <c r="D94" s="255"/>
      <c r="E94" s="256"/>
      <c r="F94" s="256"/>
      <c r="G94" s="256"/>
      <c r="H94" s="256"/>
      <c r="I94" s="256"/>
      <c r="J94" s="256"/>
      <c r="K94" s="329"/>
      <c r="L94" s="256"/>
      <c r="M94" s="256"/>
      <c r="N94" s="257"/>
    </row>
    <row r="95" spans="2:14" x14ac:dyDescent="0.25">
      <c r="B95" s="333" t="str">
        <f>IF(D95="","",D95&amp;"-"&amp;(1+COUNTIF(D$33:D94,D95)))</f>
        <v/>
      </c>
      <c r="D95" s="255"/>
      <c r="E95" s="256"/>
      <c r="F95" s="256"/>
      <c r="G95" s="256"/>
      <c r="H95" s="256"/>
      <c r="I95" s="256"/>
      <c r="J95" s="256"/>
      <c r="K95" s="329"/>
      <c r="L95" s="256"/>
      <c r="M95" s="256"/>
      <c r="N95" s="257"/>
    </row>
    <row r="96" spans="2:14" x14ac:dyDescent="0.25">
      <c r="B96" s="333" t="str">
        <f>IF(D96="","",D96&amp;"-"&amp;(1+COUNTIF(D$33:D95,D96)))</f>
        <v/>
      </c>
      <c r="D96" s="255"/>
      <c r="E96" s="256"/>
      <c r="F96" s="256"/>
      <c r="G96" s="256"/>
      <c r="H96" s="256"/>
      <c r="I96" s="256"/>
      <c r="J96" s="256"/>
      <c r="K96" s="329"/>
      <c r="L96" s="256"/>
      <c r="M96" s="256"/>
      <c r="N96" s="257"/>
    </row>
    <row r="97" spans="2:14" ht="15" customHeight="1" x14ac:dyDescent="0.25">
      <c r="B97" s="333" t="str">
        <f>IF(D97="","",D97&amp;"-"&amp;(1+COUNTIF(D$33:D96,D97)))</f>
        <v/>
      </c>
      <c r="D97" s="255"/>
      <c r="E97" s="256"/>
      <c r="F97" s="256"/>
      <c r="G97" s="256"/>
      <c r="H97" s="256"/>
      <c r="I97" s="256"/>
      <c r="J97" s="256"/>
      <c r="K97" s="329"/>
      <c r="L97" s="256"/>
      <c r="M97" s="256"/>
      <c r="N97" s="257"/>
    </row>
    <row r="98" spans="2:14" x14ac:dyDescent="0.25">
      <c r="B98" s="333" t="str">
        <f>IF(D98="","",D98&amp;"-"&amp;(1+COUNTIF(D$33:D97,D98)))</f>
        <v/>
      </c>
      <c r="D98" s="255"/>
      <c r="E98" s="256"/>
      <c r="F98" s="256"/>
      <c r="G98" s="256"/>
      <c r="H98" s="256"/>
      <c r="I98" s="256"/>
      <c r="J98" s="256"/>
      <c r="K98" s="329"/>
      <c r="L98" s="256"/>
      <c r="M98" s="256"/>
      <c r="N98" s="257"/>
    </row>
    <row r="99" spans="2:14" x14ac:dyDescent="0.25">
      <c r="B99" s="333" t="str">
        <f>IF(D99="","",D99&amp;"-"&amp;(1+COUNTIF(D$33:D98,D99)))</f>
        <v/>
      </c>
      <c r="D99" s="255"/>
      <c r="E99" s="256"/>
      <c r="F99" s="256"/>
      <c r="G99" s="256"/>
      <c r="H99" s="256"/>
      <c r="I99" s="256"/>
      <c r="J99" s="256"/>
      <c r="K99" s="256"/>
      <c r="L99" s="256"/>
      <c r="M99" s="256"/>
      <c r="N99" s="257"/>
    </row>
    <row r="100" spans="2:14" x14ac:dyDescent="0.25">
      <c r="B100" s="333" t="str">
        <f>IF(D100="","",D100&amp;"-"&amp;(1+COUNTIF(D$33:D99,D100)))</f>
        <v/>
      </c>
      <c r="D100" s="255"/>
      <c r="E100" s="256"/>
      <c r="F100" s="256"/>
      <c r="G100" s="256"/>
      <c r="H100" s="256"/>
      <c r="I100" s="256"/>
      <c r="J100" s="256"/>
      <c r="K100" s="329"/>
      <c r="L100" s="256"/>
      <c r="M100" s="256"/>
      <c r="N100" s="257"/>
    </row>
    <row r="101" spans="2:14" x14ac:dyDescent="0.25">
      <c r="B101" s="333" t="str">
        <f>IF(D101="","",D101&amp;"-"&amp;(1+COUNTIF(D$33:D100,D101)))</f>
        <v/>
      </c>
      <c r="D101" s="255"/>
      <c r="E101" s="256"/>
      <c r="F101" s="256"/>
      <c r="G101" s="256"/>
      <c r="H101" s="256"/>
      <c r="I101" s="256"/>
      <c r="J101" s="256"/>
      <c r="K101" s="329"/>
      <c r="L101" s="256"/>
      <c r="M101" s="256"/>
      <c r="N101" s="257"/>
    </row>
    <row r="102" spans="2:14" x14ac:dyDescent="0.25">
      <c r="B102" s="333" t="str">
        <f>IF(D102="","",D102&amp;"-"&amp;(1+COUNTIF(D$33:D101,D102)))</f>
        <v/>
      </c>
      <c r="D102" s="255"/>
      <c r="E102" s="256"/>
      <c r="F102" s="256"/>
      <c r="G102" s="256"/>
      <c r="H102" s="256"/>
      <c r="I102" s="256"/>
      <c r="J102" s="256"/>
      <c r="K102" s="329"/>
      <c r="L102" s="256"/>
      <c r="M102" s="256"/>
      <c r="N102" s="257"/>
    </row>
    <row r="103" spans="2:14" x14ac:dyDescent="0.25">
      <c r="B103" s="333" t="str">
        <f>IF(D103="","",D103&amp;"-"&amp;(1+COUNTIF(D$33:D102,D103)))</f>
        <v/>
      </c>
      <c r="D103" s="255"/>
      <c r="E103" s="256"/>
      <c r="F103" s="256"/>
      <c r="G103" s="256"/>
      <c r="H103" s="256"/>
      <c r="I103" s="256"/>
      <c r="J103" s="256"/>
      <c r="K103" s="329"/>
      <c r="L103" s="256"/>
      <c r="M103" s="256"/>
      <c r="N103" s="257"/>
    </row>
    <row r="104" spans="2:14" x14ac:dyDescent="0.25">
      <c r="B104" s="333" t="str">
        <f>IF(D104="","",D104&amp;"-"&amp;(1+COUNTIF(D$33:D103,D104)))</f>
        <v/>
      </c>
      <c r="D104" s="255"/>
      <c r="E104" s="256"/>
      <c r="F104" s="256"/>
      <c r="G104" s="256"/>
      <c r="H104" s="256"/>
      <c r="I104" s="256"/>
      <c r="J104" s="256"/>
      <c r="K104" s="256"/>
      <c r="L104" s="256"/>
      <c r="M104" s="256"/>
      <c r="N104" s="257"/>
    </row>
    <row r="105" spans="2:14" x14ac:dyDescent="0.25">
      <c r="B105" s="333" t="str">
        <f>IF(D105="","",D105&amp;"-"&amp;(1+COUNTIF(D$33:D104,D105)))</f>
        <v/>
      </c>
      <c r="D105" s="255"/>
      <c r="E105" s="256"/>
      <c r="F105" s="256"/>
      <c r="G105" s="256"/>
      <c r="H105" s="256"/>
      <c r="I105" s="256"/>
      <c r="J105" s="256"/>
      <c r="K105" s="329"/>
      <c r="L105" s="256"/>
      <c r="M105" s="256"/>
      <c r="N105" s="257"/>
    </row>
    <row r="106" spans="2:14" x14ac:dyDescent="0.25">
      <c r="B106" s="333" t="str">
        <f>IF(D106="","",D106&amp;"-"&amp;(1+COUNTIF(D$33:D105,D106)))</f>
        <v/>
      </c>
      <c r="D106" s="255"/>
      <c r="E106" s="256"/>
      <c r="F106" s="256"/>
      <c r="G106" s="256"/>
      <c r="H106" s="256"/>
      <c r="I106" s="256"/>
      <c r="J106" s="256"/>
      <c r="K106" s="329"/>
      <c r="L106" s="256"/>
      <c r="M106" s="256"/>
      <c r="N106" s="257"/>
    </row>
    <row r="107" spans="2:14" x14ac:dyDescent="0.25">
      <c r="B107" s="333" t="str">
        <f>IF(D107="","",D107&amp;"-"&amp;(1+COUNTIF(D$33:D106,D107)))</f>
        <v/>
      </c>
      <c r="D107" s="255"/>
      <c r="E107" s="256"/>
      <c r="F107" s="256"/>
      <c r="G107" s="256"/>
      <c r="H107" s="256"/>
      <c r="I107" s="256"/>
      <c r="J107" s="256"/>
      <c r="K107" s="329"/>
      <c r="L107" s="256"/>
      <c r="M107" s="256"/>
      <c r="N107" s="257"/>
    </row>
    <row r="108" spans="2:14" x14ac:dyDescent="0.25">
      <c r="B108" s="333" t="str">
        <f>IF(D108="","",D108&amp;"-"&amp;(1+COUNTIF(D$33:D107,D108)))</f>
        <v/>
      </c>
      <c r="D108" s="255"/>
      <c r="E108" s="256"/>
      <c r="F108" s="256"/>
      <c r="G108" s="256"/>
      <c r="H108" s="256"/>
      <c r="I108" s="256"/>
      <c r="J108" s="256"/>
      <c r="K108" s="329"/>
      <c r="L108" s="256"/>
      <c r="M108" s="256"/>
      <c r="N108" s="257"/>
    </row>
    <row r="109" spans="2:14" x14ac:dyDescent="0.25">
      <c r="B109" s="333" t="str">
        <f>IF(D109="","",D109&amp;"-"&amp;(1+COUNTIF(D$33:D108,D109)))</f>
        <v/>
      </c>
      <c r="D109" s="255"/>
      <c r="E109" s="256"/>
      <c r="F109" s="256"/>
      <c r="G109" s="256"/>
      <c r="H109" s="256"/>
      <c r="I109" s="256"/>
      <c r="J109" s="256"/>
      <c r="K109" s="256"/>
      <c r="L109" s="256"/>
      <c r="M109" s="256"/>
      <c r="N109" s="257"/>
    </row>
    <row r="110" spans="2:14" x14ac:dyDescent="0.25">
      <c r="B110" s="333" t="str">
        <f>IF(D110="","",D110&amp;"-"&amp;(1+COUNTIF(D$33:D109,D110)))</f>
        <v/>
      </c>
      <c r="D110" s="255"/>
      <c r="E110" s="256"/>
      <c r="F110" s="256"/>
      <c r="G110" s="256"/>
      <c r="H110" s="256"/>
      <c r="I110" s="256"/>
      <c r="J110" s="256"/>
      <c r="K110" s="329"/>
      <c r="L110" s="256"/>
      <c r="M110" s="256"/>
      <c r="N110" s="257"/>
    </row>
    <row r="111" spans="2:14" x14ac:dyDescent="0.25">
      <c r="B111" s="333" t="str">
        <f>IF(D111="","",D111&amp;"-"&amp;(1+COUNTIF(D$33:D110,D111)))</f>
        <v/>
      </c>
      <c r="D111" s="255"/>
      <c r="E111" s="256"/>
      <c r="F111" s="256"/>
      <c r="G111" s="256"/>
      <c r="H111" s="256"/>
      <c r="I111" s="256"/>
      <c r="J111" s="256"/>
      <c r="K111" s="329"/>
      <c r="L111" s="256"/>
      <c r="M111" s="256"/>
      <c r="N111" s="257"/>
    </row>
    <row r="112" spans="2:14" x14ac:dyDescent="0.25">
      <c r="B112" s="333" t="str">
        <f>IF(D112="","",D112&amp;"-"&amp;(1+COUNTIF(D$33:D111,D112)))</f>
        <v/>
      </c>
      <c r="D112" s="255"/>
      <c r="E112" s="256"/>
      <c r="F112" s="256"/>
      <c r="G112" s="256"/>
      <c r="H112" s="256"/>
      <c r="I112" s="256"/>
      <c r="J112" s="256"/>
      <c r="K112" s="329"/>
      <c r="L112" s="256"/>
      <c r="M112" s="256"/>
      <c r="N112" s="257"/>
    </row>
    <row r="113" spans="2:14" x14ac:dyDescent="0.25">
      <c r="B113" s="333" t="str">
        <f>IF(D113="","",D113&amp;"-"&amp;(1+COUNTIF(D$33:D112,D113)))</f>
        <v/>
      </c>
      <c r="D113" s="255"/>
      <c r="E113" s="256"/>
      <c r="F113" s="256"/>
      <c r="G113" s="256"/>
      <c r="H113" s="256"/>
      <c r="I113" s="256"/>
      <c r="J113" s="256"/>
      <c r="K113" s="329"/>
      <c r="L113" s="256"/>
      <c r="M113" s="256"/>
      <c r="N113" s="257"/>
    </row>
    <row r="114" spans="2:14" x14ac:dyDescent="0.25">
      <c r="B114" s="333" t="str">
        <f>IF(D114="","",D114&amp;"-"&amp;(1+COUNTIF(D$33:D113,D114)))</f>
        <v/>
      </c>
      <c r="D114" s="255"/>
      <c r="E114" s="256"/>
      <c r="F114" s="256"/>
      <c r="G114" s="256"/>
      <c r="H114" s="256"/>
      <c r="I114" s="256"/>
      <c r="J114" s="256"/>
      <c r="K114" s="256"/>
      <c r="L114" s="256"/>
      <c r="M114" s="256"/>
      <c r="N114" s="257"/>
    </row>
    <row r="115" spans="2:14" x14ac:dyDescent="0.25">
      <c r="B115" s="333" t="str">
        <f>IF(D115="","",D115&amp;"-"&amp;(1+COUNTIF(D$33:D114,D115)))</f>
        <v/>
      </c>
      <c r="D115" s="255"/>
      <c r="E115" s="256"/>
      <c r="F115" s="256"/>
      <c r="G115" s="256"/>
      <c r="H115" s="256"/>
      <c r="I115" s="256"/>
      <c r="J115" s="256"/>
      <c r="K115" s="329"/>
      <c r="L115" s="256"/>
      <c r="M115" s="256"/>
      <c r="N115" s="257"/>
    </row>
    <row r="116" spans="2:14" x14ac:dyDescent="0.25">
      <c r="B116" s="333" t="str">
        <f>IF(D116="","",D116&amp;"-"&amp;(1+COUNTIF(D$33:D115,D116)))</f>
        <v/>
      </c>
      <c r="D116" s="255"/>
      <c r="E116" s="256"/>
      <c r="F116" s="256"/>
      <c r="G116" s="256"/>
      <c r="H116" s="256"/>
      <c r="I116" s="256"/>
      <c r="J116" s="256"/>
      <c r="K116" s="329"/>
      <c r="L116" s="256"/>
      <c r="M116" s="256"/>
      <c r="N116" s="257"/>
    </row>
    <row r="117" spans="2:14" x14ac:dyDescent="0.25">
      <c r="B117" s="333" t="str">
        <f>IF(D117="","",D117&amp;"-"&amp;(1+COUNTIF(D$33:D116,D117)))</f>
        <v/>
      </c>
      <c r="D117" s="255"/>
      <c r="E117" s="256"/>
      <c r="F117" s="256"/>
      <c r="G117" s="256"/>
      <c r="H117" s="256"/>
      <c r="I117" s="256"/>
      <c r="J117" s="256"/>
      <c r="K117" s="329"/>
      <c r="L117" s="256"/>
      <c r="M117" s="256"/>
      <c r="N117" s="257"/>
    </row>
    <row r="118" spans="2:14" x14ac:dyDescent="0.25">
      <c r="B118" s="333" t="str">
        <f>IF(D118="","",D118&amp;"-"&amp;(1+COUNTIF(D$33:D117,D118)))</f>
        <v/>
      </c>
      <c r="D118" s="255"/>
      <c r="E118" s="256"/>
      <c r="F118" s="256"/>
      <c r="G118" s="256"/>
      <c r="H118" s="256"/>
      <c r="I118" s="256"/>
      <c r="J118" s="256"/>
      <c r="K118" s="329"/>
      <c r="L118" s="256"/>
      <c r="M118" s="256"/>
      <c r="N118" s="257"/>
    </row>
    <row r="119" spans="2:14" x14ac:dyDescent="0.25">
      <c r="B119" s="333" t="str">
        <f>IF(D119="","",D119&amp;"-"&amp;(1+COUNTIF(D$33:D118,D119)))</f>
        <v/>
      </c>
      <c r="D119" s="255"/>
      <c r="E119" s="256"/>
      <c r="F119" s="256"/>
      <c r="G119" s="256"/>
      <c r="H119" s="256"/>
      <c r="I119" s="256"/>
      <c r="J119" s="256"/>
      <c r="K119" s="256"/>
      <c r="L119" s="256"/>
      <c r="M119" s="256"/>
      <c r="N119" s="257"/>
    </row>
    <row r="120" spans="2:14" x14ac:dyDescent="0.25">
      <c r="B120" s="333" t="str">
        <f>IF(D120="","",D120&amp;"-"&amp;(1+COUNTIF(D$33:D119,D120)))</f>
        <v/>
      </c>
      <c r="D120" s="255"/>
      <c r="E120" s="256"/>
      <c r="F120" s="256"/>
      <c r="G120" s="256"/>
      <c r="H120" s="256"/>
      <c r="I120" s="256"/>
      <c r="J120" s="256"/>
      <c r="K120" s="329"/>
      <c r="L120" s="256"/>
      <c r="M120" s="256"/>
      <c r="N120" s="257"/>
    </row>
    <row r="121" spans="2:14" x14ac:dyDescent="0.25">
      <c r="B121" s="333" t="str">
        <f>IF(D121="","",D121&amp;"-"&amp;(1+COUNTIF(D$33:D120,D121)))</f>
        <v/>
      </c>
      <c r="D121" s="255"/>
      <c r="E121" s="256"/>
      <c r="F121" s="256"/>
      <c r="G121" s="256"/>
      <c r="H121" s="256"/>
      <c r="I121" s="256"/>
      <c r="J121" s="256"/>
      <c r="K121" s="256"/>
      <c r="L121" s="256"/>
      <c r="M121" s="256"/>
      <c r="N121" s="257"/>
    </row>
    <row r="122" spans="2:14" x14ac:dyDescent="0.25">
      <c r="B122" s="333" t="str">
        <f>IF(D122="","",D122&amp;"-"&amp;(1+COUNTIF(D$33:D121,D122)))</f>
        <v/>
      </c>
      <c r="D122" s="255"/>
      <c r="E122" s="256"/>
      <c r="F122" s="256"/>
      <c r="G122" s="256"/>
      <c r="H122" s="256"/>
      <c r="I122" s="256"/>
      <c r="J122" s="256"/>
      <c r="K122" s="329"/>
      <c r="L122" s="256"/>
      <c r="M122" s="256"/>
      <c r="N122" s="257"/>
    </row>
    <row r="123" spans="2:14" ht="15" customHeight="1" x14ac:dyDescent="0.25">
      <c r="B123" s="333" t="str">
        <f>IF(D123="","",D123&amp;"-"&amp;(1+COUNTIF(D$33:D122,D123)))</f>
        <v/>
      </c>
      <c r="D123" s="255"/>
      <c r="E123" s="256"/>
      <c r="F123" s="256"/>
      <c r="G123" s="256"/>
      <c r="H123" s="256"/>
      <c r="I123" s="256"/>
      <c r="J123" s="256"/>
      <c r="K123" s="329"/>
      <c r="L123" s="256"/>
      <c r="M123" s="256"/>
      <c r="N123" s="257"/>
    </row>
    <row r="124" spans="2:14" x14ac:dyDescent="0.25">
      <c r="B124" s="333" t="str">
        <f>IF(D124="","",D124&amp;"-"&amp;(1+COUNTIF(D$33:D123,D124)))</f>
        <v/>
      </c>
      <c r="D124" s="255"/>
      <c r="E124" s="256"/>
      <c r="F124" s="256"/>
      <c r="G124" s="256"/>
      <c r="H124" s="256"/>
      <c r="I124" s="256"/>
      <c r="J124" s="256"/>
      <c r="K124" s="256"/>
      <c r="L124" s="256"/>
      <c r="M124" s="256"/>
      <c r="N124" s="257"/>
    </row>
    <row r="125" spans="2:14" x14ac:dyDescent="0.25">
      <c r="B125" s="333" t="str">
        <f>IF(D125="","",D125&amp;"-"&amp;(1+COUNTIF(D$33:D124,D125)))</f>
        <v/>
      </c>
      <c r="D125" s="255"/>
      <c r="E125" s="256"/>
      <c r="F125" s="256"/>
      <c r="G125" s="256"/>
      <c r="H125" s="256"/>
      <c r="I125" s="256"/>
      <c r="J125" s="256"/>
      <c r="K125" s="329"/>
      <c r="L125" s="256"/>
      <c r="M125" s="256"/>
      <c r="N125" s="257"/>
    </row>
    <row r="126" spans="2:14" x14ac:dyDescent="0.25">
      <c r="B126" s="333" t="str">
        <f>IF(D126="","",D126&amp;"-"&amp;(1+COUNTIF(D$33:D125,D126)))</f>
        <v/>
      </c>
      <c r="D126" s="255"/>
      <c r="E126" s="256"/>
      <c r="F126" s="256"/>
      <c r="G126" s="256"/>
      <c r="H126" s="256"/>
      <c r="I126" s="256"/>
      <c r="J126" s="256"/>
      <c r="K126" s="256"/>
      <c r="L126" s="256"/>
      <c r="M126" s="256"/>
      <c r="N126" s="257"/>
    </row>
    <row r="127" spans="2:14" x14ac:dyDescent="0.25">
      <c r="B127" s="333" t="str">
        <f>IF(D127="","",D127&amp;"-"&amp;(1+COUNTIF(D$33:D126,D127)))</f>
        <v/>
      </c>
      <c r="D127" s="255"/>
      <c r="E127" s="256"/>
      <c r="F127" s="256"/>
      <c r="G127" s="256"/>
      <c r="H127" s="256"/>
      <c r="I127" s="256"/>
      <c r="J127" s="256"/>
      <c r="K127" s="256"/>
      <c r="L127" s="256"/>
      <c r="M127" s="256"/>
      <c r="N127" s="257"/>
    </row>
    <row r="128" spans="2:14" x14ac:dyDescent="0.25">
      <c r="B128" s="333" t="str">
        <f>IF(D128="","",D128&amp;"-"&amp;(1+COUNTIF(D$33:D127,D128)))</f>
        <v/>
      </c>
      <c r="D128" s="255"/>
      <c r="E128" s="256"/>
      <c r="F128" s="256"/>
      <c r="G128" s="256"/>
      <c r="H128" s="256"/>
      <c r="I128" s="256"/>
      <c r="J128" s="256"/>
      <c r="K128" s="329"/>
      <c r="L128" s="256"/>
      <c r="M128" s="256"/>
      <c r="N128" s="257"/>
    </row>
    <row r="129" spans="2:14" x14ac:dyDescent="0.25">
      <c r="B129" s="333" t="str">
        <f>IF(D129="","",D129&amp;"-"&amp;(1+COUNTIF(D$33:D128,D129)))</f>
        <v/>
      </c>
      <c r="D129" s="255"/>
      <c r="E129" s="256"/>
      <c r="F129" s="256"/>
      <c r="G129" s="256"/>
      <c r="H129" s="256"/>
      <c r="I129" s="256"/>
      <c r="J129" s="256"/>
      <c r="K129" s="329"/>
      <c r="L129" s="256"/>
      <c r="M129" s="256"/>
      <c r="N129" s="257"/>
    </row>
    <row r="130" spans="2:14" ht="15" customHeight="1" x14ac:dyDescent="0.25">
      <c r="B130" s="333" t="str">
        <f>IF(D130="","",D130&amp;"-"&amp;(1+COUNTIF(D$33:D129,D130)))</f>
        <v/>
      </c>
      <c r="D130" s="255"/>
      <c r="E130" s="256"/>
      <c r="F130" s="256"/>
      <c r="G130" s="256"/>
      <c r="H130" s="256"/>
      <c r="I130" s="256"/>
      <c r="J130" s="256"/>
      <c r="K130" s="329"/>
      <c r="L130" s="256"/>
      <c r="M130" s="256"/>
      <c r="N130" s="257"/>
    </row>
    <row r="131" spans="2:14" x14ac:dyDescent="0.25">
      <c r="B131" s="333" t="str">
        <f>IF(D131="","",D131&amp;"-"&amp;(1+COUNTIF(D$33:D130,D131)))</f>
        <v/>
      </c>
      <c r="D131" s="255"/>
      <c r="E131" s="256"/>
      <c r="F131" s="256"/>
      <c r="G131" s="256"/>
      <c r="H131" s="256"/>
      <c r="I131" s="256"/>
      <c r="J131" s="256"/>
      <c r="K131" s="329"/>
      <c r="L131" s="256"/>
      <c r="M131" s="256"/>
      <c r="N131" s="257"/>
    </row>
    <row r="132" spans="2:14" x14ac:dyDescent="0.25">
      <c r="B132" s="333" t="str">
        <f>IF(D132="","",D132&amp;"-"&amp;(1+COUNTIF(D$33:D131,D132)))</f>
        <v/>
      </c>
      <c r="D132" s="255"/>
      <c r="E132" s="256"/>
      <c r="F132" s="256"/>
      <c r="G132" s="256"/>
      <c r="H132" s="256"/>
      <c r="I132" s="256"/>
      <c r="J132" s="256"/>
      <c r="K132" s="329"/>
      <c r="L132" s="256"/>
      <c r="M132" s="256"/>
      <c r="N132" s="257"/>
    </row>
    <row r="133" spans="2:14" x14ac:dyDescent="0.25">
      <c r="B133" s="333" t="str">
        <f>IF(D133="","",D133&amp;"-"&amp;(1+COUNTIF(D$33:D132,D133)))</f>
        <v/>
      </c>
      <c r="D133" s="255"/>
      <c r="E133" s="256"/>
      <c r="F133" s="256"/>
      <c r="G133" s="256"/>
      <c r="H133" s="256"/>
      <c r="I133" s="256"/>
      <c r="J133" s="256"/>
      <c r="K133" s="329"/>
      <c r="L133" s="256"/>
      <c r="M133" s="256"/>
      <c r="N133" s="257"/>
    </row>
    <row r="134" spans="2:14" x14ac:dyDescent="0.25">
      <c r="B134" s="333" t="str">
        <f>IF(D134="","",D134&amp;"-"&amp;(1+COUNTIF(D$33:D133,D134)))</f>
        <v/>
      </c>
      <c r="D134" s="255"/>
      <c r="E134" s="256"/>
      <c r="F134" s="256"/>
      <c r="G134" s="256"/>
      <c r="H134" s="256"/>
      <c r="I134" s="256"/>
      <c r="J134" s="256"/>
      <c r="K134" s="329"/>
      <c r="L134" s="256"/>
      <c r="M134" s="256"/>
      <c r="N134" s="257"/>
    </row>
    <row r="135" spans="2:14" x14ac:dyDescent="0.25">
      <c r="B135" s="333" t="str">
        <f>IF(D135="","",D135&amp;"-"&amp;(1+COUNTIF(D$33:D134,D135)))</f>
        <v/>
      </c>
      <c r="D135" s="255"/>
      <c r="E135" s="256"/>
      <c r="F135" s="256"/>
      <c r="G135" s="256"/>
      <c r="H135" s="256"/>
      <c r="I135" s="256"/>
      <c r="J135" s="256"/>
      <c r="K135" s="256"/>
      <c r="L135" s="256"/>
      <c r="M135" s="256"/>
      <c r="N135" s="257"/>
    </row>
    <row r="136" spans="2:14" x14ac:dyDescent="0.25">
      <c r="B136" s="333" t="str">
        <f>IF(D136="","",D136&amp;"-"&amp;(1+COUNTIF(D$33:D135,D136)))</f>
        <v/>
      </c>
      <c r="D136" s="255"/>
      <c r="E136" s="256"/>
      <c r="F136" s="256"/>
      <c r="G136" s="256"/>
      <c r="H136" s="256"/>
      <c r="I136" s="256"/>
      <c r="J136" s="256"/>
      <c r="K136" s="329"/>
      <c r="L136" s="256"/>
      <c r="M136" s="256"/>
      <c r="N136" s="257"/>
    </row>
    <row r="137" spans="2:14" ht="15" customHeight="1" x14ac:dyDescent="0.25">
      <c r="B137" s="333" t="str">
        <f>IF(D137="","",D137&amp;"-"&amp;(1+COUNTIF(D$33:D136,D137)))</f>
        <v/>
      </c>
      <c r="D137" s="255"/>
      <c r="E137" s="256"/>
      <c r="F137" s="256"/>
      <c r="G137" s="256"/>
      <c r="H137" s="256"/>
      <c r="I137" s="256"/>
      <c r="J137" s="256"/>
      <c r="K137" s="329"/>
      <c r="L137" s="256"/>
      <c r="M137" s="256"/>
      <c r="N137" s="257"/>
    </row>
    <row r="138" spans="2:14" x14ac:dyDescent="0.25">
      <c r="B138" s="333" t="str">
        <f>IF(D138="","",D138&amp;"-"&amp;(1+COUNTIF(D$33:D137,D138)))</f>
        <v/>
      </c>
      <c r="D138" s="255"/>
      <c r="E138" s="256"/>
      <c r="F138" s="256"/>
      <c r="G138" s="256"/>
      <c r="H138" s="256"/>
      <c r="I138" s="256"/>
      <c r="J138" s="256"/>
      <c r="K138" s="256"/>
      <c r="L138" s="256"/>
      <c r="M138" s="256"/>
      <c r="N138" s="257"/>
    </row>
    <row r="139" spans="2:14" x14ac:dyDescent="0.25">
      <c r="B139" s="333" t="str">
        <f>IF(D139="","",D139&amp;"-"&amp;(1+COUNTIF(D$33:D138,D139)))</f>
        <v/>
      </c>
      <c r="D139" s="255"/>
      <c r="E139" s="256"/>
      <c r="F139" s="256"/>
      <c r="G139" s="256"/>
      <c r="H139" s="256"/>
      <c r="I139" s="256"/>
      <c r="J139" s="256"/>
      <c r="K139" s="329"/>
      <c r="L139" s="256"/>
      <c r="M139" s="256"/>
      <c r="N139" s="257"/>
    </row>
    <row r="140" spans="2:14" x14ac:dyDescent="0.25">
      <c r="B140" s="333" t="str">
        <f>IF(D140="","",D140&amp;"-"&amp;(1+COUNTIF(D$33:D139,D140)))</f>
        <v/>
      </c>
      <c r="D140" s="255"/>
      <c r="E140" s="256"/>
      <c r="F140" s="256"/>
      <c r="G140" s="256"/>
      <c r="H140" s="256"/>
      <c r="I140" s="256"/>
      <c r="J140" s="256"/>
      <c r="K140" s="256"/>
      <c r="L140" s="256"/>
      <c r="M140" s="256"/>
      <c r="N140" s="257"/>
    </row>
    <row r="141" spans="2:14" x14ac:dyDescent="0.25">
      <c r="B141" s="333" t="str">
        <f>IF(D141="","",D141&amp;"-"&amp;(1+COUNTIF(D$33:D140,D141)))</f>
        <v/>
      </c>
      <c r="D141" s="255"/>
      <c r="E141" s="256"/>
      <c r="F141" s="256"/>
      <c r="G141" s="256"/>
      <c r="H141" s="256"/>
      <c r="I141" s="256"/>
      <c r="J141" s="256"/>
      <c r="K141" s="329"/>
      <c r="L141" s="256"/>
      <c r="M141" s="256"/>
      <c r="N141" s="257"/>
    </row>
    <row r="142" spans="2:14" x14ac:dyDescent="0.25">
      <c r="B142" s="333" t="str">
        <f>IF(D142="","",D142&amp;"-"&amp;(1+COUNTIF(D$33:D141,D142)))</f>
        <v/>
      </c>
      <c r="D142" s="255"/>
      <c r="E142" s="256"/>
      <c r="F142" s="256"/>
      <c r="G142" s="256"/>
      <c r="H142" s="256"/>
      <c r="I142" s="256"/>
      <c r="J142" s="256"/>
      <c r="K142" s="329"/>
      <c r="L142" s="256"/>
      <c r="M142" s="256"/>
      <c r="N142" s="257"/>
    </row>
    <row r="143" spans="2:14" x14ac:dyDescent="0.25">
      <c r="B143" s="333" t="str">
        <f>IF(D143="","",D143&amp;"-"&amp;(1+COUNTIF(D$33:D142,D143)))</f>
        <v/>
      </c>
      <c r="D143" s="255"/>
      <c r="E143" s="256"/>
      <c r="F143" s="256"/>
      <c r="G143" s="256"/>
      <c r="H143" s="256"/>
      <c r="I143" s="256"/>
      <c r="J143" s="256"/>
      <c r="K143" s="256"/>
      <c r="L143" s="256"/>
      <c r="M143" s="256"/>
      <c r="N143" s="257"/>
    </row>
    <row r="144" spans="2:14" ht="15" customHeight="1" x14ac:dyDescent="0.25">
      <c r="B144" s="333" t="str">
        <f>IF(D144="","",D144&amp;"-"&amp;(1+COUNTIF(D$33:D143,D144)))</f>
        <v/>
      </c>
      <c r="D144" s="255"/>
      <c r="E144" s="256"/>
      <c r="F144" s="256"/>
      <c r="G144" s="256"/>
      <c r="H144" s="256"/>
      <c r="I144" s="256"/>
      <c r="J144" s="256"/>
      <c r="K144" s="329"/>
      <c r="L144" s="256"/>
      <c r="M144" s="256"/>
      <c r="N144" s="257"/>
    </row>
    <row r="145" spans="2:14" x14ac:dyDescent="0.25">
      <c r="B145" s="333" t="str">
        <f>IF(D145="","",D145&amp;"-"&amp;(1+COUNTIF(D$33:D144,D145)))</f>
        <v/>
      </c>
      <c r="D145" s="255"/>
      <c r="E145" s="256"/>
      <c r="F145" s="256"/>
      <c r="G145" s="256"/>
      <c r="H145" s="256"/>
      <c r="I145" s="256"/>
      <c r="J145" s="256"/>
      <c r="K145" s="329"/>
      <c r="L145" s="256"/>
      <c r="M145" s="256"/>
      <c r="N145" s="257"/>
    </row>
    <row r="146" spans="2:14" x14ac:dyDescent="0.25">
      <c r="B146" s="333" t="str">
        <f>IF(D146="","",D146&amp;"-"&amp;(1+COUNTIF(D$33:D145,D146)))</f>
        <v/>
      </c>
      <c r="D146" s="255"/>
      <c r="E146" s="256"/>
      <c r="F146" s="256"/>
      <c r="G146" s="256"/>
      <c r="H146" s="256"/>
      <c r="I146" s="256"/>
      <c r="J146" s="256"/>
      <c r="K146" s="329"/>
      <c r="L146" s="256"/>
      <c r="M146" s="256"/>
      <c r="N146" s="257"/>
    </row>
    <row r="147" spans="2:14" x14ac:dyDescent="0.25">
      <c r="B147" s="333" t="str">
        <f>IF(D147="","",D147&amp;"-"&amp;(1+COUNTIF(D$33:D146,D147)))</f>
        <v/>
      </c>
      <c r="D147" s="255"/>
      <c r="E147" s="256"/>
      <c r="F147" s="256"/>
      <c r="G147" s="256"/>
      <c r="H147" s="256"/>
      <c r="I147" s="256"/>
      <c r="J147" s="256"/>
      <c r="K147" s="329"/>
      <c r="L147" s="256"/>
      <c r="M147" s="256"/>
      <c r="N147" s="257"/>
    </row>
    <row r="148" spans="2:14" x14ac:dyDescent="0.25">
      <c r="B148" s="333" t="str">
        <f>IF(D148="","",D148&amp;"-"&amp;(1+COUNTIF(D$33:D147,D148)))</f>
        <v/>
      </c>
      <c r="D148" s="255"/>
      <c r="E148" s="256"/>
      <c r="F148" s="256"/>
      <c r="G148" s="256"/>
      <c r="H148" s="256"/>
      <c r="I148" s="256"/>
      <c r="J148" s="256"/>
      <c r="K148" s="329"/>
      <c r="L148" s="256"/>
      <c r="M148" s="256"/>
      <c r="N148" s="257"/>
    </row>
    <row r="149" spans="2:14" x14ac:dyDescent="0.25">
      <c r="B149" s="333" t="str">
        <f>IF(D149="","",D149&amp;"-"&amp;(1+COUNTIF(D$33:D148,D149)))</f>
        <v/>
      </c>
      <c r="D149" s="255"/>
      <c r="E149" s="256"/>
      <c r="F149" s="256"/>
      <c r="G149" s="256"/>
      <c r="H149" s="256"/>
      <c r="I149" s="256"/>
      <c r="J149" s="256"/>
      <c r="K149" s="329"/>
      <c r="L149" s="256"/>
      <c r="M149" s="256"/>
      <c r="N149" s="257"/>
    </row>
    <row r="150" spans="2:14" x14ac:dyDescent="0.25">
      <c r="B150" s="333" t="str">
        <f>IF(D150="","",D150&amp;"-"&amp;(1+COUNTIF(D$33:D149,D150)))</f>
        <v/>
      </c>
      <c r="D150" s="255"/>
      <c r="E150" s="256"/>
      <c r="F150" s="256"/>
      <c r="G150" s="256"/>
      <c r="H150" s="256"/>
      <c r="I150" s="256"/>
      <c r="J150" s="256"/>
      <c r="K150" s="256"/>
      <c r="L150" s="256"/>
      <c r="M150" s="256"/>
      <c r="N150" s="257"/>
    </row>
    <row r="151" spans="2:14" ht="15" customHeight="1" x14ac:dyDescent="0.25">
      <c r="B151" s="333" t="str">
        <f>IF(D151="","",D151&amp;"-"&amp;(1+COUNTIF(D$33:D150,D151)))</f>
        <v/>
      </c>
      <c r="D151" s="255"/>
      <c r="E151" s="256"/>
      <c r="F151" s="256"/>
      <c r="G151" s="256"/>
      <c r="H151" s="256"/>
      <c r="I151" s="256"/>
      <c r="J151" s="256"/>
      <c r="K151" s="256"/>
      <c r="L151" s="256"/>
      <c r="M151" s="256"/>
      <c r="N151" s="257"/>
    </row>
    <row r="152" spans="2:14" x14ac:dyDescent="0.25">
      <c r="B152" s="333" t="str">
        <f>IF(D152="","",D152&amp;"-"&amp;(1+COUNTIF(D$33:D151,D152)))</f>
        <v/>
      </c>
      <c r="D152" s="255"/>
      <c r="E152" s="256"/>
      <c r="F152" s="256"/>
      <c r="G152" s="256"/>
      <c r="H152" s="256"/>
      <c r="I152" s="256"/>
      <c r="J152" s="256"/>
      <c r="K152" s="329"/>
      <c r="L152" s="256"/>
      <c r="M152" s="256"/>
      <c r="N152" s="257"/>
    </row>
    <row r="153" spans="2:14" x14ac:dyDescent="0.25">
      <c r="B153" s="333" t="str">
        <f>IF(D153="","",D153&amp;"-"&amp;(1+COUNTIF(D$33:D152,D153)))</f>
        <v/>
      </c>
      <c r="D153" s="255"/>
      <c r="E153" s="256"/>
      <c r="F153" s="256"/>
      <c r="G153" s="256"/>
      <c r="H153" s="256"/>
      <c r="I153" s="256"/>
      <c r="J153" s="256"/>
      <c r="K153" s="256"/>
      <c r="L153" s="256"/>
      <c r="M153" s="256"/>
      <c r="N153" s="257"/>
    </row>
    <row r="154" spans="2:14" x14ac:dyDescent="0.25">
      <c r="B154" s="333" t="str">
        <f>IF(D154="","",D154&amp;"-"&amp;(1+COUNTIF(D$33:D153,D154)))</f>
        <v/>
      </c>
      <c r="D154" s="255"/>
      <c r="E154" s="256"/>
      <c r="F154" s="256"/>
      <c r="G154" s="256"/>
      <c r="H154" s="256"/>
      <c r="I154" s="256"/>
      <c r="J154" s="256"/>
      <c r="K154" s="329"/>
      <c r="L154" s="256"/>
      <c r="M154" s="256"/>
      <c r="N154" s="257"/>
    </row>
    <row r="155" spans="2:14" x14ac:dyDescent="0.25">
      <c r="B155" s="333" t="str">
        <f>IF(D155="","",D155&amp;"-"&amp;(1+COUNTIF(D$33:D154,D155)))</f>
        <v/>
      </c>
      <c r="D155" s="255"/>
      <c r="E155" s="256"/>
      <c r="F155" s="256"/>
      <c r="G155" s="256"/>
      <c r="H155" s="256"/>
      <c r="I155" s="256"/>
      <c r="J155" s="256"/>
      <c r="K155" s="329"/>
      <c r="L155" s="256"/>
      <c r="M155" s="256"/>
      <c r="N155" s="257"/>
    </row>
    <row r="156" spans="2:14" x14ac:dyDescent="0.25">
      <c r="B156" s="333" t="str">
        <f>IF(D156="","",D156&amp;"-"&amp;(1+COUNTIF(D$33:D155,D156)))</f>
        <v/>
      </c>
      <c r="D156" s="255"/>
      <c r="E156" s="256"/>
      <c r="F156" s="256"/>
      <c r="G156" s="256"/>
      <c r="H156" s="256"/>
      <c r="I156" s="256"/>
      <c r="J156" s="256"/>
      <c r="K156" s="329"/>
      <c r="L156" s="256"/>
      <c r="M156" s="256"/>
      <c r="N156" s="257"/>
    </row>
    <row r="157" spans="2:14" x14ac:dyDescent="0.25">
      <c r="B157" s="333" t="str">
        <f>IF(D157="","",D157&amp;"-"&amp;(1+COUNTIF(D$33:D156,D157)))</f>
        <v/>
      </c>
      <c r="D157" s="255"/>
      <c r="E157" s="256"/>
      <c r="F157" s="256"/>
      <c r="G157" s="256"/>
      <c r="H157" s="256"/>
      <c r="I157" s="256"/>
      <c r="J157" s="256"/>
      <c r="K157" s="329"/>
      <c r="L157" s="256"/>
      <c r="M157" s="256"/>
      <c r="N157" s="257"/>
    </row>
    <row r="158" spans="2:14" ht="15" customHeight="1" x14ac:dyDescent="0.25">
      <c r="B158" s="333" t="str">
        <f>IF(D158="","",D158&amp;"-"&amp;(1+COUNTIF(D$33:D157,D158)))</f>
        <v/>
      </c>
      <c r="D158" s="255"/>
      <c r="E158" s="256"/>
      <c r="F158" s="256"/>
      <c r="G158" s="256"/>
      <c r="H158" s="256"/>
      <c r="I158" s="256"/>
      <c r="J158" s="256"/>
      <c r="K158" s="256"/>
      <c r="L158" s="256"/>
      <c r="M158" s="256"/>
      <c r="N158" s="257"/>
    </row>
    <row r="159" spans="2:14" x14ac:dyDescent="0.25">
      <c r="B159" s="333" t="str">
        <f>IF(D159="","",D159&amp;"-"&amp;(1+COUNTIF(D$33:D158,D159)))</f>
        <v/>
      </c>
      <c r="D159" s="255"/>
      <c r="E159" s="256"/>
      <c r="F159" s="256"/>
      <c r="G159" s="256"/>
      <c r="H159" s="256"/>
      <c r="I159" s="256"/>
      <c r="J159" s="256"/>
      <c r="K159" s="256"/>
      <c r="L159" s="256"/>
      <c r="M159" s="256"/>
      <c r="N159" s="257"/>
    </row>
    <row r="160" spans="2:14" x14ac:dyDescent="0.25">
      <c r="B160" s="333" t="str">
        <f>IF(D160="","",D160&amp;"-"&amp;(1+COUNTIF(D$33:D159,D160)))</f>
        <v/>
      </c>
      <c r="D160" s="255"/>
      <c r="E160" s="256"/>
      <c r="F160" s="256"/>
      <c r="G160" s="256"/>
      <c r="H160" s="256"/>
      <c r="I160" s="256"/>
      <c r="J160" s="256"/>
      <c r="K160" s="329"/>
      <c r="L160" s="256"/>
      <c r="M160" s="256"/>
      <c r="N160" s="257"/>
    </row>
    <row r="161" spans="2:14" x14ac:dyDescent="0.25">
      <c r="B161" s="333" t="str">
        <f>IF(D161="","",D161&amp;"-"&amp;(1+COUNTIF(D$33:D160,D161)))</f>
        <v/>
      </c>
      <c r="D161" s="255"/>
      <c r="E161" s="256"/>
      <c r="F161" s="256"/>
      <c r="G161" s="256"/>
      <c r="H161" s="256"/>
      <c r="I161" s="256"/>
      <c r="J161" s="256"/>
      <c r="K161" s="329"/>
      <c r="L161" s="256"/>
      <c r="M161" s="256"/>
      <c r="N161" s="257"/>
    </row>
    <row r="162" spans="2:14" x14ac:dyDescent="0.25">
      <c r="B162" s="333" t="str">
        <f>IF(D162="","",D162&amp;"-"&amp;(1+COUNTIF(D$33:D161,D162)))</f>
        <v/>
      </c>
      <c r="D162" s="255"/>
      <c r="E162" s="256"/>
      <c r="F162" s="256"/>
      <c r="G162" s="256"/>
      <c r="H162" s="256"/>
      <c r="I162" s="256"/>
      <c r="J162" s="256"/>
      <c r="K162" s="329"/>
      <c r="L162" s="256"/>
      <c r="M162" s="256"/>
      <c r="N162" s="257"/>
    </row>
    <row r="163" spans="2:14" x14ac:dyDescent="0.25">
      <c r="B163" s="333" t="str">
        <f>IF(D163="","",D163&amp;"-"&amp;(1+COUNTIF(D$33:D162,D163)))</f>
        <v/>
      </c>
      <c r="D163" s="255"/>
      <c r="E163" s="256"/>
      <c r="F163" s="256"/>
      <c r="G163" s="256"/>
      <c r="H163" s="256"/>
      <c r="I163" s="256"/>
      <c r="J163" s="256"/>
      <c r="K163" s="329"/>
      <c r="L163" s="256"/>
      <c r="M163" s="256"/>
      <c r="N163" s="257"/>
    </row>
    <row r="164" spans="2:14" x14ac:dyDescent="0.25">
      <c r="B164" s="333" t="str">
        <f>IF(D164="","",D164&amp;"-"&amp;(1+COUNTIF(D$33:D163,D164)))</f>
        <v/>
      </c>
      <c r="D164" s="255"/>
      <c r="E164" s="256"/>
      <c r="F164" s="256"/>
      <c r="G164" s="256"/>
      <c r="H164" s="256"/>
      <c r="I164" s="256"/>
      <c r="J164" s="256"/>
      <c r="K164" s="329"/>
      <c r="L164" s="256"/>
      <c r="M164" s="256"/>
      <c r="N164" s="257"/>
    </row>
    <row r="165" spans="2:14" ht="15" customHeight="1" x14ac:dyDescent="0.25">
      <c r="B165" s="333" t="str">
        <f>IF(D165="","",D165&amp;"-"&amp;(1+COUNTIF(D$33:D164,D165)))</f>
        <v/>
      </c>
      <c r="D165" s="255"/>
      <c r="E165" s="256"/>
      <c r="F165" s="256"/>
      <c r="G165" s="256"/>
      <c r="H165" s="256"/>
      <c r="I165" s="256"/>
      <c r="J165" s="256"/>
      <c r="K165" s="329"/>
      <c r="L165" s="256"/>
      <c r="M165" s="256"/>
      <c r="N165" s="257"/>
    </row>
    <row r="166" spans="2:14" x14ac:dyDescent="0.25">
      <c r="B166" s="333" t="str">
        <f>IF(D166="","",D166&amp;"-"&amp;(1+COUNTIF(D$33:D165,D166)))</f>
        <v/>
      </c>
      <c r="D166" s="255"/>
      <c r="E166" s="256"/>
      <c r="F166" s="256"/>
      <c r="G166" s="256"/>
      <c r="H166" s="256"/>
      <c r="I166" s="256"/>
      <c r="J166" s="256"/>
      <c r="K166" s="329"/>
      <c r="L166" s="256"/>
      <c r="M166" s="256"/>
      <c r="N166" s="257"/>
    </row>
    <row r="167" spans="2:14" x14ac:dyDescent="0.25">
      <c r="B167" s="333" t="str">
        <f>IF(D167="","",D167&amp;"-"&amp;(1+COUNTIF(D$33:D166,D167)))</f>
        <v/>
      </c>
      <c r="D167" s="255"/>
      <c r="E167" s="256"/>
      <c r="F167" s="256"/>
      <c r="G167" s="256"/>
      <c r="H167" s="256"/>
      <c r="I167" s="256"/>
      <c r="J167" s="256"/>
      <c r="K167" s="329"/>
      <c r="L167" s="256"/>
      <c r="M167" s="256"/>
      <c r="N167" s="257"/>
    </row>
    <row r="168" spans="2:14" x14ac:dyDescent="0.25">
      <c r="B168" s="333" t="str">
        <f>IF(D168="","",D168&amp;"-"&amp;(1+COUNTIF(D$33:D167,D168)))</f>
        <v/>
      </c>
      <c r="D168" s="255"/>
      <c r="E168" s="256"/>
      <c r="F168" s="256"/>
      <c r="G168" s="256"/>
      <c r="H168" s="256"/>
      <c r="I168" s="256"/>
      <c r="J168" s="256"/>
      <c r="K168" s="256"/>
      <c r="L168" s="256"/>
      <c r="M168" s="256"/>
      <c r="N168" s="257"/>
    </row>
    <row r="169" spans="2:14" x14ac:dyDescent="0.25">
      <c r="B169" s="333" t="str">
        <f>IF(D169="","",D169&amp;"-"&amp;(1+COUNTIF(D$33:D168,D169)))</f>
        <v/>
      </c>
      <c r="D169" s="255"/>
      <c r="E169" s="256"/>
      <c r="F169" s="256"/>
      <c r="G169" s="256"/>
      <c r="H169" s="256"/>
      <c r="I169" s="256"/>
      <c r="J169" s="256"/>
      <c r="K169" s="256"/>
      <c r="L169" s="256"/>
      <c r="M169" s="256"/>
      <c r="N169" s="257"/>
    </row>
    <row r="170" spans="2:14" x14ac:dyDescent="0.25">
      <c r="B170" s="333" t="str">
        <f>IF(D170="","",D170&amp;"-"&amp;(1+COUNTIF(D$33:D169,D170)))</f>
        <v/>
      </c>
      <c r="D170" s="255"/>
      <c r="E170" s="256"/>
      <c r="F170" s="256"/>
      <c r="G170" s="256"/>
      <c r="H170" s="256"/>
      <c r="I170" s="256"/>
      <c r="J170" s="256"/>
      <c r="K170" s="329"/>
      <c r="L170" s="256"/>
      <c r="M170" s="256"/>
      <c r="N170" s="257"/>
    </row>
    <row r="171" spans="2:14" x14ac:dyDescent="0.25">
      <c r="B171" s="333" t="str">
        <f>IF(D171="","",D171&amp;"-"&amp;(1+COUNTIF(D$33:D170,D171)))</f>
        <v/>
      </c>
      <c r="D171" s="255"/>
      <c r="E171" s="256"/>
      <c r="F171" s="256"/>
      <c r="G171" s="256"/>
      <c r="H171" s="256"/>
      <c r="I171" s="256"/>
      <c r="J171" s="256"/>
      <c r="K171" s="329"/>
      <c r="L171" s="256"/>
      <c r="M171" s="256"/>
      <c r="N171" s="257"/>
    </row>
    <row r="172" spans="2:14" ht="15" customHeight="1" x14ac:dyDescent="0.25">
      <c r="B172" s="333" t="str">
        <f>IF(D172="","",D172&amp;"-"&amp;(1+COUNTIF(D$33:D171,D172)))</f>
        <v/>
      </c>
      <c r="D172" s="255"/>
      <c r="E172" s="256"/>
      <c r="F172" s="256"/>
      <c r="G172" s="256"/>
      <c r="H172" s="256"/>
      <c r="I172" s="256"/>
      <c r="J172" s="256"/>
      <c r="K172" s="256"/>
      <c r="L172" s="256"/>
      <c r="M172" s="256"/>
      <c r="N172" s="257"/>
    </row>
    <row r="173" spans="2:14" x14ac:dyDescent="0.25">
      <c r="B173" s="333" t="str">
        <f>IF(D173="","",D173&amp;"-"&amp;(1+COUNTIF(D$33:D172,D173)))</f>
        <v/>
      </c>
      <c r="D173" s="255"/>
      <c r="E173" s="256"/>
      <c r="F173" s="256"/>
      <c r="G173" s="256"/>
      <c r="H173" s="256"/>
      <c r="I173" s="256"/>
      <c r="J173" s="256"/>
      <c r="K173" s="329"/>
      <c r="L173" s="256"/>
      <c r="M173" s="256"/>
      <c r="N173" s="257"/>
    </row>
    <row r="174" spans="2:14" x14ac:dyDescent="0.25">
      <c r="B174" s="333" t="str">
        <f>IF(D174="","",D174&amp;"-"&amp;(1+COUNTIF(D$33:D173,D174)))</f>
        <v/>
      </c>
      <c r="D174" s="255"/>
      <c r="E174" s="256"/>
      <c r="F174" s="256"/>
      <c r="G174" s="256"/>
      <c r="H174" s="256"/>
      <c r="I174" s="256"/>
      <c r="J174" s="256"/>
      <c r="K174" s="329"/>
      <c r="L174" s="256"/>
      <c r="M174" s="256"/>
      <c r="N174" s="257"/>
    </row>
    <row r="175" spans="2:14" x14ac:dyDescent="0.25">
      <c r="B175" s="333" t="str">
        <f>IF(D175="","",D175&amp;"-"&amp;(1+COUNTIF(D$33:D174,D175)))</f>
        <v/>
      </c>
      <c r="D175" s="255"/>
      <c r="E175" s="256"/>
      <c r="F175" s="256"/>
      <c r="G175" s="256"/>
      <c r="H175" s="256"/>
      <c r="I175" s="256"/>
      <c r="J175" s="256"/>
      <c r="K175" s="256"/>
      <c r="L175" s="256"/>
      <c r="M175" s="256"/>
      <c r="N175" s="257"/>
    </row>
    <row r="176" spans="2:14" x14ac:dyDescent="0.25">
      <c r="B176" s="333" t="str">
        <f>IF(D176="","",D176&amp;"-"&amp;(1+COUNTIF(D$33:D175,D176)))</f>
        <v/>
      </c>
      <c r="D176" s="255"/>
      <c r="E176" s="256"/>
      <c r="F176" s="256"/>
      <c r="G176" s="256"/>
      <c r="H176" s="256"/>
      <c r="I176" s="256"/>
      <c r="J176" s="256"/>
      <c r="K176" s="329"/>
      <c r="L176" s="256"/>
      <c r="M176" s="256"/>
      <c r="N176" s="257"/>
    </row>
    <row r="177" spans="2:14" x14ac:dyDescent="0.25">
      <c r="B177" s="333" t="str">
        <f>IF(D177="","",D177&amp;"-"&amp;(1+COUNTIF(D$33:D176,D177)))</f>
        <v/>
      </c>
      <c r="D177" s="255"/>
      <c r="E177" s="256"/>
      <c r="F177" s="256"/>
      <c r="G177" s="256"/>
      <c r="H177" s="256"/>
      <c r="I177" s="256"/>
      <c r="J177" s="256"/>
      <c r="K177" s="329"/>
      <c r="L177" s="256"/>
      <c r="M177" s="256"/>
      <c r="N177" s="257"/>
    </row>
    <row r="178" spans="2:14" x14ac:dyDescent="0.25">
      <c r="B178" s="333" t="str">
        <f>IF(D178="","",D178&amp;"-"&amp;(1+COUNTIF(D$33:D177,D178)))</f>
        <v/>
      </c>
      <c r="D178" s="255"/>
      <c r="E178" s="256"/>
      <c r="F178" s="256"/>
      <c r="G178" s="256"/>
      <c r="H178" s="256"/>
      <c r="I178" s="256"/>
      <c r="J178" s="256"/>
      <c r="K178" s="329"/>
      <c r="L178" s="256"/>
      <c r="M178" s="256"/>
      <c r="N178" s="257"/>
    </row>
    <row r="179" spans="2:14" ht="15" customHeight="1" x14ac:dyDescent="0.25">
      <c r="B179" s="333" t="str">
        <f>IF(D179="","",D179&amp;"-"&amp;(1+COUNTIF(D$33:D178,D179)))</f>
        <v/>
      </c>
      <c r="D179" s="255"/>
      <c r="E179" s="256"/>
      <c r="F179" s="256"/>
      <c r="G179" s="256"/>
      <c r="H179" s="256"/>
      <c r="I179" s="256"/>
      <c r="J179" s="256"/>
      <c r="K179" s="329"/>
      <c r="L179" s="256"/>
      <c r="M179" s="256"/>
      <c r="N179" s="257"/>
    </row>
    <row r="180" spans="2:14" x14ac:dyDescent="0.25">
      <c r="B180" s="333" t="str">
        <f>IF(D180="","",D180&amp;"-"&amp;(1+COUNTIF(D$33:D179,D180)))</f>
        <v/>
      </c>
      <c r="D180" s="255"/>
      <c r="E180" s="256"/>
      <c r="F180" s="256"/>
      <c r="G180" s="256"/>
      <c r="H180" s="256"/>
      <c r="I180" s="256"/>
      <c r="J180" s="256"/>
      <c r="K180" s="329"/>
      <c r="L180" s="256"/>
      <c r="M180" s="256"/>
      <c r="N180" s="257"/>
    </row>
    <row r="181" spans="2:14" x14ac:dyDescent="0.25">
      <c r="B181" s="333" t="str">
        <f>IF(D181="","",D181&amp;"-"&amp;(1+COUNTIF(D$33:D180,D181)))</f>
        <v/>
      </c>
      <c r="D181" s="255"/>
      <c r="E181" s="256"/>
      <c r="F181" s="256"/>
      <c r="G181" s="256"/>
      <c r="H181" s="256"/>
      <c r="I181" s="256"/>
      <c r="J181" s="256"/>
      <c r="K181" s="329"/>
      <c r="L181" s="256"/>
      <c r="M181" s="256"/>
      <c r="N181" s="257"/>
    </row>
    <row r="182" spans="2:14" x14ac:dyDescent="0.25">
      <c r="B182" s="333" t="str">
        <f>IF(D182="","",D182&amp;"-"&amp;(1+COUNTIF(D$33:D181,D182)))</f>
        <v/>
      </c>
      <c r="D182" s="255"/>
      <c r="E182" s="256"/>
      <c r="F182" s="256"/>
      <c r="G182" s="256"/>
      <c r="H182" s="256"/>
      <c r="I182" s="256"/>
      <c r="J182" s="256"/>
      <c r="K182" s="329"/>
      <c r="L182" s="256"/>
      <c r="M182" s="256"/>
      <c r="N182" s="257"/>
    </row>
    <row r="183" spans="2:14" x14ac:dyDescent="0.25">
      <c r="B183" s="333" t="str">
        <f>IF(D183="","",D183&amp;"-"&amp;(1+COUNTIF(D$33:D182,D183)))</f>
        <v/>
      </c>
      <c r="D183" s="255"/>
      <c r="E183" s="256"/>
      <c r="F183" s="256"/>
      <c r="G183" s="256"/>
      <c r="H183" s="256"/>
      <c r="I183" s="256"/>
      <c r="J183" s="256"/>
      <c r="K183" s="329"/>
      <c r="L183" s="256"/>
      <c r="M183" s="256"/>
      <c r="N183" s="257"/>
    </row>
    <row r="184" spans="2:14" x14ac:dyDescent="0.25">
      <c r="B184" s="333" t="str">
        <f>IF(D184="","",D184&amp;"-"&amp;(1+COUNTIF(D$33:D183,D184)))</f>
        <v/>
      </c>
      <c r="D184" s="255"/>
      <c r="E184" s="256"/>
      <c r="F184" s="256"/>
      <c r="G184" s="256"/>
      <c r="H184" s="256"/>
      <c r="I184" s="256"/>
      <c r="J184" s="256"/>
      <c r="K184" s="329"/>
      <c r="L184" s="256"/>
      <c r="M184" s="256"/>
      <c r="N184" s="257"/>
    </row>
    <row r="185" spans="2:14" x14ac:dyDescent="0.25">
      <c r="B185" s="333" t="str">
        <f>IF(D185="","",D185&amp;"-"&amp;(1+COUNTIF(D$33:D184,D185)))</f>
        <v/>
      </c>
      <c r="D185" s="255"/>
      <c r="E185" s="256"/>
      <c r="F185" s="256"/>
      <c r="G185" s="256"/>
      <c r="H185" s="256"/>
      <c r="I185" s="256"/>
      <c r="J185" s="256"/>
      <c r="K185" s="329"/>
      <c r="L185" s="256"/>
      <c r="M185" s="256"/>
      <c r="N185" s="257"/>
    </row>
    <row r="186" spans="2:14" ht="15" customHeight="1" x14ac:dyDescent="0.25">
      <c r="B186" s="333" t="str">
        <f>IF(D186="","",D186&amp;"-"&amp;(1+COUNTIF(D$33:D185,D186)))</f>
        <v/>
      </c>
      <c r="D186" s="255"/>
      <c r="E186" s="256"/>
      <c r="F186" s="256"/>
      <c r="G186" s="256"/>
      <c r="H186" s="256"/>
      <c r="I186" s="256"/>
      <c r="J186" s="256"/>
      <c r="K186" s="329"/>
      <c r="L186" s="256"/>
      <c r="M186" s="256"/>
      <c r="N186" s="257"/>
    </row>
    <row r="187" spans="2:14" x14ac:dyDescent="0.25">
      <c r="B187" s="333" t="str">
        <f>IF(D187="","",D187&amp;"-"&amp;(1+COUNTIF(D$33:D186,D187)))</f>
        <v/>
      </c>
      <c r="D187" s="255"/>
      <c r="E187" s="256"/>
      <c r="F187" s="256"/>
      <c r="G187" s="256"/>
      <c r="H187" s="256"/>
      <c r="I187" s="256"/>
      <c r="J187" s="256"/>
      <c r="K187" s="256"/>
      <c r="L187" s="256"/>
      <c r="M187" s="256"/>
      <c r="N187" s="257"/>
    </row>
    <row r="188" spans="2:14" x14ac:dyDescent="0.25">
      <c r="B188" s="333" t="str">
        <f>IF(D188="","",D188&amp;"-"&amp;(1+COUNTIF(D$33:D187,D188)))</f>
        <v/>
      </c>
      <c r="D188" s="255"/>
      <c r="E188" s="256"/>
      <c r="F188" s="256"/>
      <c r="G188" s="256"/>
      <c r="H188" s="256"/>
      <c r="I188" s="256"/>
      <c r="J188" s="256"/>
      <c r="K188" s="329"/>
      <c r="L188" s="256"/>
      <c r="M188" s="256"/>
      <c r="N188" s="257"/>
    </row>
    <row r="189" spans="2:14" x14ac:dyDescent="0.25">
      <c r="B189" s="333" t="str">
        <f>IF(D189="","",D189&amp;"-"&amp;(1+COUNTIF(D$33:D188,D189)))</f>
        <v/>
      </c>
      <c r="D189" s="255"/>
      <c r="E189" s="256"/>
      <c r="F189" s="256"/>
      <c r="G189" s="256"/>
      <c r="H189" s="256"/>
      <c r="I189" s="256"/>
      <c r="J189" s="256"/>
      <c r="K189" s="329"/>
      <c r="L189" s="256"/>
      <c r="M189" s="256"/>
      <c r="N189" s="257"/>
    </row>
    <row r="190" spans="2:14" x14ac:dyDescent="0.25">
      <c r="B190" s="333" t="str">
        <f>IF(D190="","",D190&amp;"-"&amp;(1+COUNTIF(D$33:D189,D190)))</f>
        <v/>
      </c>
      <c r="D190" s="255"/>
      <c r="E190" s="256"/>
      <c r="F190" s="256"/>
      <c r="G190" s="256"/>
      <c r="H190" s="256"/>
      <c r="I190" s="256"/>
      <c r="J190" s="256"/>
      <c r="K190" s="329"/>
      <c r="L190" s="256"/>
      <c r="M190" s="256"/>
      <c r="N190" s="257"/>
    </row>
    <row r="191" spans="2:14" x14ac:dyDescent="0.25">
      <c r="B191" s="333" t="str">
        <f>IF(D191="","",D191&amp;"-"&amp;(1+COUNTIF(D$33:D190,D191)))</f>
        <v/>
      </c>
      <c r="D191" s="255"/>
      <c r="E191" s="256"/>
      <c r="F191" s="256"/>
      <c r="G191" s="256"/>
      <c r="H191" s="256"/>
      <c r="I191" s="256"/>
      <c r="J191" s="256"/>
      <c r="K191" s="329"/>
      <c r="L191" s="256"/>
      <c r="M191" s="256"/>
      <c r="N191" s="257"/>
    </row>
    <row r="192" spans="2:14" x14ac:dyDescent="0.25">
      <c r="B192" s="333" t="str">
        <f>IF(D192="","",D192&amp;"-"&amp;(1+COUNTIF(D$33:D191,D192)))</f>
        <v/>
      </c>
      <c r="D192" s="255"/>
      <c r="E192" s="256"/>
      <c r="F192" s="256"/>
      <c r="G192" s="256"/>
      <c r="H192" s="256"/>
      <c r="I192" s="256"/>
      <c r="J192" s="256"/>
      <c r="K192" s="329"/>
      <c r="L192" s="256"/>
      <c r="M192" s="256"/>
      <c r="N192" s="257"/>
    </row>
    <row r="193" spans="2:14" ht="15" customHeight="1" x14ac:dyDescent="0.25">
      <c r="B193" s="333" t="str">
        <f>IF(D193="","",D193&amp;"-"&amp;(1+COUNTIF(D$33:D192,D193)))</f>
        <v/>
      </c>
      <c r="D193" s="255"/>
      <c r="E193" s="256"/>
      <c r="F193" s="256"/>
      <c r="G193" s="256"/>
      <c r="H193" s="256"/>
      <c r="I193" s="256"/>
      <c r="J193" s="256"/>
      <c r="K193" s="256"/>
      <c r="L193" s="256"/>
      <c r="M193" s="256"/>
      <c r="N193" s="257"/>
    </row>
    <row r="194" spans="2:14" x14ac:dyDescent="0.25">
      <c r="B194" s="333" t="str">
        <f>IF(D194="","",D194&amp;"-"&amp;(1+COUNTIF(D$33:D193,D194)))</f>
        <v/>
      </c>
      <c r="D194" s="255"/>
      <c r="E194" s="256"/>
      <c r="F194" s="256"/>
      <c r="G194" s="256"/>
      <c r="H194" s="256"/>
      <c r="I194" s="256"/>
      <c r="J194" s="256"/>
      <c r="K194" s="256"/>
      <c r="L194" s="256"/>
      <c r="M194" s="256"/>
      <c r="N194" s="257"/>
    </row>
    <row r="195" spans="2:14" x14ac:dyDescent="0.25">
      <c r="B195" s="333" t="str">
        <f>IF(D195="","",D195&amp;"-"&amp;(1+COUNTIF(D$33:D194,D195)))</f>
        <v/>
      </c>
      <c r="D195" s="255"/>
      <c r="E195" s="256"/>
      <c r="F195" s="256"/>
      <c r="G195" s="256"/>
      <c r="H195" s="256"/>
      <c r="I195" s="256"/>
      <c r="J195" s="256"/>
      <c r="K195" s="329"/>
      <c r="L195" s="256"/>
      <c r="M195" s="256"/>
      <c r="N195" s="257"/>
    </row>
    <row r="196" spans="2:14" x14ac:dyDescent="0.25">
      <c r="B196" s="333" t="str">
        <f>IF(D196="","",D196&amp;"-"&amp;(1+COUNTIF(D$33:D195,D196)))</f>
        <v/>
      </c>
      <c r="D196" s="255"/>
      <c r="E196" s="256"/>
      <c r="F196" s="256"/>
      <c r="G196" s="256"/>
      <c r="H196" s="256"/>
      <c r="I196" s="256"/>
      <c r="J196" s="256"/>
      <c r="K196" s="329"/>
      <c r="L196" s="256"/>
      <c r="M196" s="256"/>
      <c r="N196" s="257"/>
    </row>
    <row r="197" spans="2:14" x14ac:dyDescent="0.25">
      <c r="B197" s="333" t="str">
        <f>IF(D197="","",D197&amp;"-"&amp;(1+COUNTIF(D$33:D196,D197)))</f>
        <v/>
      </c>
      <c r="D197" s="255"/>
      <c r="E197" s="256"/>
      <c r="F197" s="256"/>
      <c r="G197" s="256"/>
      <c r="H197" s="256"/>
      <c r="I197" s="256"/>
      <c r="J197" s="256"/>
      <c r="K197" s="256"/>
      <c r="L197" s="256"/>
      <c r="M197" s="256"/>
      <c r="N197" s="257"/>
    </row>
    <row r="198" spans="2:14" x14ac:dyDescent="0.25">
      <c r="B198" s="333" t="str">
        <f>IF(D198="","",D198&amp;"-"&amp;(1+COUNTIF(D$33:D197,D198)))</f>
        <v/>
      </c>
      <c r="D198" s="255"/>
      <c r="E198" s="256"/>
      <c r="F198" s="256"/>
      <c r="G198" s="256"/>
      <c r="H198" s="256"/>
      <c r="I198" s="256"/>
      <c r="J198" s="256"/>
      <c r="K198" s="329"/>
      <c r="L198" s="256"/>
      <c r="M198" s="256"/>
      <c r="N198" s="257"/>
    </row>
    <row r="199" spans="2:14" x14ac:dyDescent="0.25">
      <c r="B199" s="333" t="str">
        <f>IF(D199="","",D199&amp;"-"&amp;(1+COUNTIF(D$33:D198,D199)))</f>
        <v/>
      </c>
      <c r="D199" s="255"/>
      <c r="E199" s="256"/>
      <c r="F199" s="256"/>
      <c r="G199" s="256"/>
      <c r="H199" s="256"/>
      <c r="I199" s="256"/>
      <c r="J199" s="256"/>
      <c r="K199" s="256"/>
      <c r="L199" s="256"/>
      <c r="M199" s="256"/>
      <c r="N199" s="257"/>
    </row>
    <row r="200" spans="2:14" ht="15" customHeight="1" x14ac:dyDescent="0.25">
      <c r="B200" s="333" t="str">
        <f>IF(D200="","",D200&amp;"-"&amp;(1+COUNTIF(D$33:D199,D200)))</f>
        <v/>
      </c>
      <c r="D200" s="255"/>
      <c r="E200" s="256"/>
      <c r="F200" s="256"/>
      <c r="G200" s="256"/>
      <c r="H200" s="256"/>
      <c r="I200" s="256"/>
      <c r="J200" s="256"/>
      <c r="K200" s="256"/>
      <c r="L200" s="256"/>
      <c r="M200" s="256"/>
      <c r="N200" s="257"/>
    </row>
    <row r="201" spans="2:14" x14ac:dyDescent="0.25">
      <c r="B201" s="333" t="str">
        <f>IF(D201="","",D201&amp;"-"&amp;(1+COUNTIF(D$33:D200,D201)))</f>
        <v/>
      </c>
      <c r="D201" s="255"/>
      <c r="E201" s="256"/>
      <c r="F201" s="256"/>
      <c r="G201" s="256"/>
      <c r="H201" s="256"/>
      <c r="I201" s="256"/>
      <c r="J201" s="256"/>
      <c r="K201" s="329"/>
      <c r="L201" s="256"/>
      <c r="M201" s="256"/>
      <c r="N201" s="257"/>
    </row>
    <row r="202" spans="2:14" x14ac:dyDescent="0.25">
      <c r="B202" s="333" t="str">
        <f>IF(D202="","",D202&amp;"-"&amp;(1+COUNTIF(D$33:D201,D202)))</f>
        <v/>
      </c>
      <c r="D202" s="255"/>
      <c r="E202" s="256"/>
      <c r="F202" s="256"/>
      <c r="G202" s="256"/>
      <c r="H202" s="256"/>
      <c r="I202" s="256"/>
      <c r="J202" s="256"/>
      <c r="K202" s="329"/>
      <c r="L202" s="256"/>
      <c r="M202" s="256"/>
      <c r="N202" s="257"/>
    </row>
    <row r="203" spans="2:14" x14ac:dyDescent="0.25">
      <c r="B203" s="333" t="str">
        <f>IF(D203="","",D203&amp;"-"&amp;(1+COUNTIF(D$33:D202,D203)))</f>
        <v/>
      </c>
      <c r="D203" s="255"/>
      <c r="E203" s="256"/>
      <c r="F203" s="256"/>
      <c r="G203" s="256"/>
      <c r="H203" s="256"/>
      <c r="I203" s="256"/>
      <c r="J203" s="256"/>
      <c r="K203" s="329"/>
      <c r="L203" s="256"/>
      <c r="M203" s="256"/>
      <c r="N203" s="257"/>
    </row>
    <row r="204" spans="2:14" x14ac:dyDescent="0.25">
      <c r="B204" s="333" t="str">
        <f>IF(D204="","",D204&amp;"-"&amp;(1+COUNTIF(D$33:D203,D204)))</f>
        <v/>
      </c>
      <c r="D204" s="255"/>
      <c r="E204" s="256"/>
      <c r="F204" s="256"/>
      <c r="G204" s="256"/>
      <c r="H204" s="256"/>
      <c r="I204" s="256"/>
      <c r="J204" s="256"/>
      <c r="K204" s="329"/>
      <c r="L204" s="256"/>
      <c r="M204" s="256"/>
      <c r="N204" s="257"/>
    </row>
    <row r="205" spans="2:14" x14ac:dyDescent="0.25">
      <c r="B205" s="333" t="str">
        <f>IF(D205="","",D205&amp;"-"&amp;(1+COUNTIF(D$33:D204,D205)))</f>
        <v/>
      </c>
      <c r="D205" s="255"/>
      <c r="E205" s="256"/>
      <c r="F205" s="256"/>
      <c r="G205" s="256"/>
      <c r="H205" s="256"/>
      <c r="I205" s="256"/>
      <c r="J205" s="256"/>
      <c r="K205" s="329"/>
      <c r="L205" s="256"/>
      <c r="M205" s="256"/>
      <c r="N205" s="257"/>
    </row>
    <row r="206" spans="2:14" x14ac:dyDescent="0.25">
      <c r="B206" s="333" t="str">
        <f>IF(D206="","",D206&amp;"-"&amp;(1+COUNTIF(D$33:D205,D206)))</f>
        <v/>
      </c>
      <c r="D206" s="255"/>
      <c r="E206" s="256"/>
      <c r="F206" s="256"/>
      <c r="G206" s="256"/>
      <c r="H206" s="256"/>
      <c r="I206" s="256"/>
      <c r="J206" s="256"/>
      <c r="K206" s="329"/>
      <c r="L206" s="256"/>
      <c r="M206" s="256"/>
      <c r="N206" s="257"/>
    </row>
    <row r="207" spans="2:14" ht="15" customHeight="1" x14ac:dyDescent="0.25">
      <c r="B207" s="333" t="str">
        <f>IF(D207="","",D207&amp;"-"&amp;(1+COUNTIF(D$33:D206,D207)))</f>
        <v/>
      </c>
      <c r="D207" s="255"/>
      <c r="E207" s="256"/>
      <c r="F207" s="256"/>
      <c r="G207" s="256"/>
      <c r="H207" s="256"/>
      <c r="I207" s="256"/>
      <c r="J207" s="256"/>
      <c r="K207" s="329"/>
      <c r="L207" s="256"/>
      <c r="M207" s="256"/>
      <c r="N207" s="257"/>
    </row>
    <row r="208" spans="2:14" x14ac:dyDescent="0.25">
      <c r="B208" s="333" t="str">
        <f>IF(D208="","",D208&amp;"-"&amp;(1+COUNTIF(D$33:D207,D208)))</f>
        <v/>
      </c>
      <c r="D208" s="255"/>
      <c r="E208" s="256"/>
      <c r="F208" s="256"/>
      <c r="G208" s="256"/>
      <c r="H208" s="256"/>
      <c r="I208" s="256"/>
      <c r="J208" s="256"/>
      <c r="K208" s="329"/>
      <c r="L208" s="256"/>
      <c r="M208" s="256"/>
      <c r="N208" s="257"/>
    </row>
    <row r="209" spans="2:14" x14ac:dyDescent="0.25">
      <c r="B209" s="333" t="str">
        <f>IF(D209="","",D209&amp;"-"&amp;(1+COUNTIF(D$33:D208,D209)))</f>
        <v/>
      </c>
      <c r="D209" s="255"/>
      <c r="E209" s="256"/>
      <c r="F209" s="256"/>
      <c r="G209" s="256"/>
      <c r="H209" s="256"/>
      <c r="I209" s="256"/>
      <c r="J209" s="256"/>
      <c r="K209" s="329"/>
      <c r="L209" s="256"/>
      <c r="M209" s="256"/>
      <c r="N209" s="257"/>
    </row>
    <row r="210" spans="2:14" x14ac:dyDescent="0.25">
      <c r="B210" s="333" t="str">
        <f>IF(D210="","",D210&amp;"-"&amp;(1+COUNTIF(D$33:D209,D210)))</f>
        <v/>
      </c>
      <c r="D210" s="255"/>
      <c r="E210" s="256"/>
      <c r="F210" s="256"/>
      <c r="G210" s="256"/>
      <c r="H210" s="256"/>
      <c r="I210" s="256"/>
      <c r="J210" s="256"/>
      <c r="K210" s="329"/>
      <c r="L210" s="256"/>
      <c r="M210" s="256"/>
      <c r="N210" s="257"/>
    </row>
    <row r="211" spans="2:14" x14ac:dyDescent="0.25">
      <c r="B211" s="333" t="str">
        <f>IF(D211="","",D211&amp;"-"&amp;(1+COUNTIF(D$33:D210,D211)))</f>
        <v/>
      </c>
      <c r="D211" s="255"/>
      <c r="E211" s="256"/>
      <c r="F211" s="256"/>
      <c r="G211" s="256"/>
      <c r="H211" s="256"/>
      <c r="I211" s="256"/>
      <c r="J211" s="256"/>
      <c r="K211" s="329"/>
      <c r="L211" s="256"/>
      <c r="M211" s="256"/>
      <c r="N211" s="257"/>
    </row>
    <row r="212" spans="2:14" x14ac:dyDescent="0.25">
      <c r="B212" s="333" t="str">
        <f>IF(D212="","",D212&amp;"-"&amp;(1+COUNTIF(D$33:D211,D212)))</f>
        <v/>
      </c>
      <c r="D212" s="255"/>
      <c r="E212" s="256"/>
      <c r="F212" s="256"/>
      <c r="G212" s="256"/>
      <c r="H212" s="256"/>
      <c r="I212" s="256"/>
      <c r="J212" s="256"/>
      <c r="K212" s="329"/>
      <c r="L212" s="256"/>
      <c r="M212" s="256"/>
      <c r="N212" s="257"/>
    </row>
    <row r="213" spans="2:14" x14ac:dyDescent="0.25">
      <c r="B213" s="333" t="str">
        <f>IF(D213="","",D213&amp;"-"&amp;(1+COUNTIF(D$33:D212,D213)))</f>
        <v/>
      </c>
      <c r="D213" s="255"/>
      <c r="E213" s="256"/>
      <c r="F213" s="256"/>
      <c r="G213" s="256"/>
      <c r="H213" s="256"/>
      <c r="I213" s="256"/>
      <c r="J213" s="256"/>
      <c r="K213" s="329"/>
      <c r="L213" s="256"/>
      <c r="M213" s="256"/>
      <c r="N213" s="257"/>
    </row>
    <row r="214" spans="2:14" ht="15" customHeight="1" x14ac:dyDescent="0.25">
      <c r="B214" s="333" t="str">
        <f>IF(D214="","",D214&amp;"-"&amp;(1+COUNTIF(D$33:D213,D214)))</f>
        <v/>
      </c>
      <c r="D214" s="255"/>
      <c r="E214" s="256"/>
      <c r="F214" s="256"/>
      <c r="G214" s="256"/>
      <c r="H214" s="256"/>
      <c r="I214" s="256"/>
      <c r="J214" s="256"/>
      <c r="K214" s="329"/>
      <c r="L214" s="256"/>
      <c r="M214" s="256"/>
      <c r="N214" s="257"/>
    </row>
    <row r="215" spans="2:14" x14ac:dyDescent="0.25">
      <c r="B215" s="333" t="str">
        <f>IF(D215="","",D215&amp;"-"&amp;(1+COUNTIF(D$33:D214,D215)))</f>
        <v/>
      </c>
      <c r="D215" s="255"/>
      <c r="E215" s="256"/>
      <c r="F215" s="256"/>
      <c r="G215" s="256"/>
      <c r="H215" s="256"/>
      <c r="I215" s="256"/>
      <c r="J215" s="256"/>
      <c r="K215" s="256"/>
      <c r="L215" s="256"/>
      <c r="M215" s="256"/>
      <c r="N215" s="257"/>
    </row>
    <row r="216" spans="2:14" x14ac:dyDescent="0.25">
      <c r="B216" s="333" t="str">
        <f>IF(D216="","",D216&amp;"-"&amp;(1+COUNTIF(D$33:D215,D216)))</f>
        <v/>
      </c>
      <c r="D216" s="255"/>
      <c r="E216" s="256"/>
      <c r="F216" s="256"/>
      <c r="G216" s="256"/>
      <c r="H216" s="256"/>
      <c r="I216" s="256"/>
      <c r="J216" s="256"/>
      <c r="K216" s="329"/>
      <c r="L216" s="256"/>
      <c r="M216" s="256"/>
      <c r="N216" s="257"/>
    </row>
    <row r="217" spans="2:14" x14ac:dyDescent="0.25">
      <c r="B217" s="333" t="str">
        <f>IF(D217="","",D217&amp;"-"&amp;(1+COUNTIF(D$33:D216,D217)))</f>
        <v/>
      </c>
      <c r="D217" s="255"/>
      <c r="E217" s="256"/>
      <c r="F217" s="256"/>
      <c r="G217" s="256"/>
      <c r="H217" s="256"/>
      <c r="I217" s="256"/>
      <c r="J217" s="256"/>
      <c r="K217" s="329"/>
      <c r="L217" s="256"/>
      <c r="M217" s="256"/>
      <c r="N217" s="257"/>
    </row>
    <row r="218" spans="2:14" x14ac:dyDescent="0.25">
      <c r="B218" s="333" t="str">
        <f>IF(D218="","",D218&amp;"-"&amp;(1+COUNTIF(D$33:D217,D218)))</f>
        <v/>
      </c>
      <c r="D218" s="255"/>
      <c r="E218" s="256"/>
      <c r="F218" s="256"/>
      <c r="G218" s="256"/>
      <c r="H218" s="256"/>
      <c r="I218" s="256"/>
      <c r="J218" s="256"/>
      <c r="K218" s="329"/>
      <c r="L218" s="256"/>
      <c r="M218" s="256"/>
      <c r="N218" s="257"/>
    </row>
    <row r="219" spans="2:14" x14ac:dyDescent="0.25">
      <c r="B219" s="333" t="str">
        <f>IF(D219="","",D219&amp;"-"&amp;(1+COUNTIF(D$33:D218,D219)))</f>
        <v/>
      </c>
      <c r="D219" s="255"/>
      <c r="E219" s="256"/>
      <c r="F219" s="256"/>
      <c r="G219" s="256"/>
      <c r="H219" s="256"/>
      <c r="I219" s="256"/>
      <c r="J219" s="256"/>
      <c r="K219" s="329"/>
      <c r="L219" s="256"/>
      <c r="M219" s="256"/>
      <c r="N219" s="257"/>
    </row>
    <row r="220" spans="2:14" x14ac:dyDescent="0.25">
      <c r="B220" s="333" t="str">
        <f>IF(D220="","",D220&amp;"-"&amp;(1+COUNTIF(D$33:D219,D220)))</f>
        <v/>
      </c>
      <c r="D220" s="255"/>
      <c r="E220" s="256"/>
      <c r="F220" s="256"/>
      <c r="G220" s="256"/>
      <c r="H220" s="256"/>
      <c r="I220" s="256"/>
      <c r="J220" s="256"/>
      <c r="K220" s="329"/>
      <c r="L220" s="256"/>
      <c r="M220" s="256"/>
      <c r="N220" s="257"/>
    </row>
    <row r="221" spans="2:14" ht="15" customHeight="1" x14ac:dyDescent="0.25">
      <c r="B221" s="333" t="str">
        <f>IF(D221="","",D221&amp;"-"&amp;(1+COUNTIF(D$33:D220,D221)))</f>
        <v/>
      </c>
      <c r="D221" s="255"/>
      <c r="E221" s="256"/>
      <c r="F221" s="256"/>
      <c r="G221" s="256"/>
      <c r="H221" s="256"/>
      <c r="I221" s="256"/>
      <c r="J221" s="256"/>
      <c r="K221" s="329"/>
      <c r="L221" s="256"/>
      <c r="M221" s="256"/>
      <c r="N221" s="257"/>
    </row>
    <row r="222" spans="2:14" x14ac:dyDescent="0.25">
      <c r="B222" s="333" t="str">
        <f>IF(D222="","",D222&amp;"-"&amp;(1+COUNTIF(D$33:D221,D222)))</f>
        <v/>
      </c>
      <c r="D222" s="255"/>
      <c r="E222" s="256"/>
      <c r="F222" s="256"/>
      <c r="G222" s="256"/>
      <c r="H222" s="256"/>
      <c r="I222" s="256"/>
      <c r="J222" s="256"/>
      <c r="K222" s="329"/>
      <c r="L222" s="256"/>
      <c r="M222" s="256"/>
      <c r="N222" s="257"/>
    </row>
    <row r="223" spans="2:14" x14ac:dyDescent="0.25">
      <c r="B223" s="333" t="str">
        <f>IF(D223="","",D223&amp;"-"&amp;(1+COUNTIF(D$33:D222,D223)))</f>
        <v/>
      </c>
      <c r="D223" s="255"/>
      <c r="E223" s="256"/>
      <c r="F223" s="256"/>
      <c r="G223" s="256"/>
      <c r="H223" s="256"/>
      <c r="I223" s="256"/>
      <c r="J223" s="256"/>
      <c r="K223" s="329"/>
      <c r="L223" s="256"/>
      <c r="M223" s="256"/>
      <c r="N223" s="257"/>
    </row>
    <row r="224" spans="2:14" x14ac:dyDescent="0.25">
      <c r="B224" s="333" t="str">
        <f>IF(D224="","",D224&amp;"-"&amp;(1+COUNTIF(D$33:D223,D224)))</f>
        <v/>
      </c>
      <c r="D224" s="255"/>
      <c r="E224" s="256"/>
      <c r="F224" s="256"/>
      <c r="G224" s="256"/>
      <c r="H224" s="256"/>
      <c r="I224" s="256"/>
      <c r="J224" s="256"/>
      <c r="K224" s="329"/>
      <c r="L224" s="256"/>
      <c r="M224" s="256"/>
      <c r="N224" s="257"/>
    </row>
    <row r="225" spans="2:14" x14ac:dyDescent="0.25">
      <c r="B225" s="333" t="str">
        <f>IF(D225="","",D225&amp;"-"&amp;(1+COUNTIF(D$33:D224,D225)))</f>
        <v/>
      </c>
      <c r="D225" s="255"/>
      <c r="E225" s="256"/>
      <c r="F225" s="256"/>
      <c r="G225" s="256"/>
      <c r="H225" s="256"/>
      <c r="I225" s="256"/>
      <c r="J225" s="256"/>
      <c r="K225" s="329"/>
      <c r="L225" s="256"/>
      <c r="M225" s="256"/>
      <c r="N225" s="257"/>
    </row>
    <row r="226" spans="2:14" x14ac:dyDescent="0.25">
      <c r="B226" s="333" t="str">
        <f>IF(D226="","",D226&amp;"-"&amp;(1+COUNTIF(D$33:D225,D226)))</f>
        <v/>
      </c>
      <c r="D226" s="255"/>
      <c r="E226" s="256"/>
      <c r="F226" s="256"/>
      <c r="G226" s="256"/>
      <c r="H226" s="256"/>
      <c r="I226" s="256"/>
      <c r="J226" s="256"/>
      <c r="K226" s="329"/>
      <c r="L226" s="256"/>
      <c r="M226" s="256"/>
      <c r="N226" s="257"/>
    </row>
    <row r="227" spans="2:14" x14ac:dyDescent="0.25">
      <c r="B227" s="333" t="str">
        <f>IF(D227="","",D227&amp;"-"&amp;(1+COUNTIF(D$33:D226,D227)))</f>
        <v/>
      </c>
      <c r="D227" s="255"/>
      <c r="E227" s="256"/>
      <c r="F227" s="256"/>
      <c r="G227" s="256"/>
      <c r="H227" s="256"/>
      <c r="I227" s="256"/>
      <c r="J227" s="256"/>
      <c r="K227" s="329"/>
      <c r="L227" s="256"/>
      <c r="M227" s="256"/>
      <c r="N227" s="257"/>
    </row>
    <row r="228" spans="2:14" ht="15" customHeight="1" x14ac:dyDescent="0.25">
      <c r="B228" s="333" t="str">
        <f>IF(D228="","",D228&amp;"-"&amp;(1+COUNTIF(D$33:D227,D228)))</f>
        <v/>
      </c>
      <c r="D228" s="255"/>
      <c r="E228" s="256"/>
      <c r="F228" s="256"/>
      <c r="G228" s="256"/>
      <c r="H228" s="256"/>
      <c r="I228" s="256"/>
      <c r="J228" s="256"/>
      <c r="K228" s="329"/>
      <c r="L228" s="256"/>
      <c r="M228" s="256"/>
      <c r="N228" s="257"/>
    </row>
    <row r="229" spans="2:14" x14ac:dyDescent="0.25">
      <c r="B229" s="333" t="str">
        <f>IF(D229="","",D229&amp;"-"&amp;(1+COUNTIF(D$33:D228,D229)))</f>
        <v/>
      </c>
      <c r="D229" s="255"/>
      <c r="E229" s="256"/>
      <c r="F229" s="256"/>
      <c r="G229" s="256"/>
      <c r="H229" s="256"/>
      <c r="I229" s="256"/>
      <c r="J229" s="256"/>
      <c r="K229" s="329"/>
      <c r="L229" s="256"/>
      <c r="M229" s="256"/>
      <c r="N229" s="257"/>
    </row>
    <row r="230" spans="2:14" x14ac:dyDescent="0.25">
      <c r="B230" s="333" t="str">
        <f>IF(D230="","",D230&amp;"-"&amp;(1+COUNTIF(D$33:D229,D230)))</f>
        <v/>
      </c>
      <c r="D230" s="255"/>
      <c r="E230" s="256"/>
      <c r="F230" s="256"/>
      <c r="G230" s="256"/>
      <c r="H230" s="256"/>
      <c r="I230" s="256"/>
      <c r="J230" s="256"/>
      <c r="K230" s="256"/>
      <c r="L230" s="256"/>
      <c r="M230" s="256"/>
      <c r="N230" s="257"/>
    </row>
    <row r="231" spans="2:14" x14ac:dyDescent="0.25">
      <c r="B231" s="333" t="str">
        <f>IF(D231="","",D231&amp;"-"&amp;(1+COUNTIF(D$33:D230,D231)))</f>
        <v/>
      </c>
      <c r="D231" s="255"/>
      <c r="E231" s="256"/>
      <c r="F231" s="256"/>
      <c r="G231" s="256"/>
      <c r="H231" s="256"/>
      <c r="I231" s="256"/>
      <c r="J231" s="256"/>
      <c r="K231" s="329"/>
      <c r="L231" s="256"/>
      <c r="M231" s="256"/>
      <c r="N231" s="257"/>
    </row>
    <row r="232" spans="2:14" x14ac:dyDescent="0.25">
      <c r="B232" s="333" t="str">
        <f>IF(D232="","",D232&amp;"-"&amp;(1+COUNTIF(D$33:D231,D232)))</f>
        <v/>
      </c>
      <c r="D232" s="255"/>
      <c r="E232" s="256"/>
      <c r="F232" s="256"/>
      <c r="G232" s="256"/>
      <c r="H232" s="256"/>
      <c r="I232" s="256"/>
      <c r="J232" s="256"/>
      <c r="K232" s="329"/>
      <c r="L232" s="256"/>
      <c r="M232" s="256"/>
      <c r="N232" s="257"/>
    </row>
    <row r="233" spans="2:14" x14ac:dyDescent="0.25">
      <c r="B233" s="333" t="str">
        <f>IF(D233="","",D233&amp;"-"&amp;(1+COUNTIF(D$33:D232,D233)))</f>
        <v/>
      </c>
      <c r="D233" s="255"/>
      <c r="E233" s="256"/>
      <c r="F233" s="256"/>
      <c r="G233" s="256"/>
      <c r="H233" s="256"/>
      <c r="I233" s="256"/>
      <c r="J233" s="256"/>
      <c r="K233" s="329"/>
      <c r="L233" s="256"/>
      <c r="M233" s="256"/>
      <c r="N233" s="257"/>
    </row>
    <row r="234" spans="2:14" x14ac:dyDescent="0.25">
      <c r="B234" s="333" t="str">
        <f>IF(D234="","",D234&amp;"-"&amp;(1+COUNTIF(D$33:D233,D234)))</f>
        <v/>
      </c>
      <c r="D234" s="255"/>
      <c r="E234" s="256"/>
      <c r="F234" s="256"/>
      <c r="G234" s="256"/>
      <c r="H234" s="256"/>
      <c r="I234" s="256"/>
      <c r="J234" s="256"/>
      <c r="K234" s="329"/>
      <c r="L234" s="256"/>
      <c r="M234" s="256"/>
      <c r="N234" s="257"/>
    </row>
    <row r="235" spans="2:14" ht="15" customHeight="1" x14ac:dyDescent="0.25">
      <c r="B235" s="333" t="str">
        <f>IF(D235="","",D235&amp;"-"&amp;(1+COUNTIF(D$33:D234,D235)))</f>
        <v/>
      </c>
      <c r="D235" s="255"/>
      <c r="E235" s="256"/>
      <c r="F235" s="256"/>
      <c r="G235" s="256"/>
      <c r="H235" s="256"/>
      <c r="I235" s="256"/>
      <c r="J235" s="256"/>
      <c r="K235" s="329"/>
      <c r="L235" s="256"/>
      <c r="M235" s="256"/>
      <c r="N235" s="257"/>
    </row>
    <row r="236" spans="2:14" x14ac:dyDescent="0.25">
      <c r="B236" s="333" t="str">
        <f>IF(D236="","",D236&amp;"-"&amp;(1+COUNTIF(D$33:D235,D236)))</f>
        <v/>
      </c>
      <c r="D236" s="255"/>
      <c r="E236" s="256"/>
      <c r="F236" s="256"/>
      <c r="G236" s="256"/>
      <c r="H236" s="256"/>
      <c r="I236" s="256"/>
      <c r="J236" s="256"/>
      <c r="K236" s="329"/>
      <c r="L236" s="256"/>
      <c r="M236" s="256"/>
      <c r="N236" s="257"/>
    </row>
    <row r="237" spans="2:14" x14ac:dyDescent="0.25">
      <c r="B237" s="333" t="str">
        <f>IF(D237="","",D237&amp;"-"&amp;(1+COUNTIF(D$33:D236,D237)))</f>
        <v/>
      </c>
      <c r="D237" s="255"/>
      <c r="E237" s="256"/>
      <c r="F237" s="256"/>
      <c r="G237" s="256"/>
      <c r="H237" s="256"/>
      <c r="I237" s="256"/>
      <c r="J237" s="256"/>
      <c r="K237" s="256"/>
      <c r="L237" s="256"/>
      <c r="M237" s="256"/>
      <c r="N237" s="257"/>
    </row>
    <row r="238" spans="2:14" x14ac:dyDescent="0.25">
      <c r="B238" s="333" t="str">
        <f>IF(D238="","",D238&amp;"-"&amp;(1+COUNTIF(D$33:D237,D238)))</f>
        <v/>
      </c>
      <c r="D238" s="255"/>
      <c r="E238" s="256"/>
      <c r="F238" s="256"/>
      <c r="G238" s="256"/>
      <c r="H238" s="256"/>
      <c r="I238" s="256"/>
      <c r="J238" s="256"/>
      <c r="K238" s="329"/>
      <c r="L238" s="256"/>
      <c r="M238" s="256"/>
      <c r="N238" s="257"/>
    </row>
    <row r="239" spans="2:14" x14ac:dyDescent="0.25">
      <c r="B239" s="333" t="str">
        <f>IF(D239="","",D239&amp;"-"&amp;(1+COUNTIF(D$33:D238,D239)))</f>
        <v/>
      </c>
      <c r="D239" s="255"/>
      <c r="E239" s="256"/>
      <c r="F239" s="256"/>
      <c r="G239" s="256"/>
      <c r="H239" s="256"/>
      <c r="I239" s="256"/>
      <c r="J239" s="256"/>
      <c r="K239" s="329"/>
      <c r="L239" s="256"/>
      <c r="M239" s="256"/>
      <c r="N239" s="257"/>
    </row>
    <row r="240" spans="2:14" x14ac:dyDescent="0.25">
      <c r="B240" s="333" t="str">
        <f>IF(D240="","",D240&amp;"-"&amp;(1+COUNTIF(D$33:D239,D240)))</f>
        <v/>
      </c>
      <c r="D240" s="255"/>
      <c r="E240" s="256"/>
      <c r="F240" s="256"/>
      <c r="G240" s="256"/>
      <c r="H240" s="256"/>
      <c r="I240" s="256"/>
      <c r="J240" s="256"/>
      <c r="K240" s="329"/>
      <c r="L240" s="256"/>
      <c r="M240" s="256"/>
      <c r="N240" s="257"/>
    </row>
    <row r="241" spans="2:14" x14ac:dyDescent="0.25">
      <c r="B241" s="333" t="str">
        <f>IF(D241="","",D241&amp;"-"&amp;(1+COUNTIF(D$33:D240,D241)))</f>
        <v/>
      </c>
      <c r="D241" s="255"/>
      <c r="E241" s="256"/>
      <c r="F241" s="256"/>
      <c r="G241" s="256"/>
      <c r="H241" s="256"/>
      <c r="I241" s="256"/>
      <c r="J241" s="256"/>
      <c r="K241" s="329"/>
      <c r="L241" s="256"/>
      <c r="M241" s="256"/>
      <c r="N241" s="257"/>
    </row>
    <row r="242" spans="2:14" ht="15" customHeight="1" x14ac:dyDescent="0.25">
      <c r="B242" s="333" t="str">
        <f>IF(D242="","",D242&amp;"-"&amp;(1+COUNTIF(D$33:D241,D242)))</f>
        <v/>
      </c>
      <c r="D242" s="255"/>
      <c r="E242" s="256"/>
      <c r="F242" s="256"/>
      <c r="G242" s="256"/>
      <c r="H242" s="256"/>
      <c r="I242" s="256"/>
      <c r="J242" s="256"/>
      <c r="K242" s="329"/>
      <c r="L242" s="256"/>
      <c r="M242" s="256"/>
      <c r="N242" s="257"/>
    </row>
    <row r="243" spans="2:14" x14ac:dyDescent="0.25">
      <c r="B243" s="333" t="str">
        <f>IF(D243="","",D243&amp;"-"&amp;(1+COUNTIF(D$33:D242,D243)))</f>
        <v/>
      </c>
      <c r="D243" s="255"/>
      <c r="E243" s="256"/>
      <c r="F243" s="256"/>
      <c r="G243" s="256"/>
      <c r="H243" s="256"/>
      <c r="I243" s="256"/>
      <c r="J243" s="256"/>
      <c r="K243" s="256"/>
      <c r="L243" s="256"/>
      <c r="M243" s="256"/>
      <c r="N243" s="257"/>
    </row>
    <row r="244" spans="2:14" x14ac:dyDescent="0.25">
      <c r="B244" s="333" t="str">
        <f>IF(D244="","",D244&amp;"-"&amp;(1+COUNTIF(D$33:D243,D244)))</f>
        <v/>
      </c>
      <c r="D244" s="255"/>
      <c r="E244" s="256"/>
      <c r="F244" s="256"/>
      <c r="G244" s="256"/>
      <c r="H244" s="256"/>
      <c r="I244" s="256"/>
      <c r="J244" s="256"/>
      <c r="K244" s="256"/>
      <c r="L244" s="256"/>
      <c r="M244" s="256"/>
      <c r="N244" s="257"/>
    </row>
    <row r="245" spans="2:14" x14ac:dyDescent="0.25">
      <c r="B245" s="333" t="str">
        <f>IF(D245="","",D245&amp;"-"&amp;(1+COUNTIF(D$33:D244,D245)))</f>
        <v/>
      </c>
      <c r="D245" s="255"/>
      <c r="E245" s="256"/>
      <c r="F245" s="256"/>
      <c r="G245" s="256"/>
      <c r="H245" s="256"/>
      <c r="I245" s="256"/>
      <c r="J245" s="256"/>
      <c r="K245" s="329"/>
      <c r="L245" s="256"/>
      <c r="M245" s="256"/>
      <c r="N245" s="257"/>
    </row>
    <row r="246" spans="2:14" x14ac:dyDescent="0.25">
      <c r="B246" s="333" t="str">
        <f>IF(D246="","",D246&amp;"-"&amp;(1+COUNTIF(D$33:D245,D246)))</f>
        <v/>
      </c>
      <c r="D246" s="255"/>
      <c r="E246" s="256"/>
      <c r="F246" s="256"/>
      <c r="G246" s="256"/>
      <c r="H246" s="256"/>
      <c r="I246" s="256"/>
      <c r="J246" s="256"/>
      <c r="K246" s="329"/>
      <c r="L246" s="256"/>
      <c r="M246" s="256"/>
      <c r="N246" s="257"/>
    </row>
    <row r="247" spans="2:14" x14ac:dyDescent="0.25">
      <c r="B247" s="333" t="str">
        <f>IF(D247="","",D247&amp;"-"&amp;(1+COUNTIF(D$33:D246,D247)))</f>
        <v/>
      </c>
      <c r="D247" s="255"/>
      <c r="E247" s="256"/>
      <c r="F247" s="256"/>
      <c r="G247" s="256"/>
      <c r="H247" s="256"/>
      <c r="I247" s="256"/>
      <c r="J247" s="256"/>
      <c r="K247" s="256"/>
      <c r="L247" s="256"/>
      <c r="M247" s="256"/>
      <c r="N247" s="257"/>
    </row>
    <row r="248" spans="2:14" x14ac:dyDescent="0.25">
      <c r="B248" s="333" t="str">
        <f>IF(D248="","",D248&amp;"-"&amp;(1+COUNTIF(D$33:D247,D248)))</f>
        <v/>
      </c>
      <c r="D248" s="255"/>
      <c r="E248" s="256"/>
      <c r="F248" s="256"/>
      <c r="G248" s="256"/>
      <c r="H248" s="256"/>
      <c r="I248" s="256"/>
      <c r="J248" s="256"/>
      <c r="K248" s="329"/>
      <c r="L248" s="256"/>
      <c r="M248" s="256"/>
      <c r="N248" s="257"/>
    </row>
    <row r="249" spans="2:14" ht="15" customHeight="1" x14ac:dyDescent="0.25">
      <c r="B249" s="333" t="str">
        <f>IF(D249="","",D249&amp;"-"&amp;(1+COUNTIF(D$33:D248,D249)))</f>
        <v/>
      </c>
      <c r="D249" s="255"/>
      <c r="E249" s="256"/>
      <c r="F249" s="256"/>
      <c r="G249" s="256"/>
      <c r="H249" s="256"/>
      <c r="I249" s="256"/>
      <c r="J249" s="256"/>
      <c r="K249" s="329"/>
      <c r="L249" s="256"/>
      <c r="M249" s="256"/>
      <c r="N249" s="257"/>
    </row>
    <row r="250" spans="2:14" x14ac:dyDescent="0.25">
      <c r="B250" s="333" t="str">
        <f>IF(D250="","",D250&amp;"-"&amp;(1+COUNTIF(D$33:D249,D250)))</f>
        <v/>
      </c>
      <c r="D250" s="255"/>
      <c r="E250" s="256"/>
      <c r="F250" s="256"/>
      <c r="G250" s="256"/>
      <c r="H250" s="256"/>
      <c r="I250" s="256"/>
      <c r="J250" s="256"/>
      <c r="K250" s="256"/>
      <c r="L250" s="256"/>
      <c r="M250" s="256"/>
      <c r="N250" s="257"/>
    </row>
    <row r="251" spans="2:14" x14ac:dyDescent="0.25">
      <c r="B251" s="333" t="str">
        <f>IF(D251="","",D251&amp;"-"&amp;(1+COUNTIF(D$33:D250,D251)))</f>
        <v/>
      </c>
      <c r="D251" s="255"/>
      <c r="E251" s="256"/>
      <c r="F251" s="256"/>
      <c r="G251" s="256"/>
      <c r="H251" s="256"/>
      <c r="I251" s="256"/>
      <c r="J251" s="256"/>
      <c r="K251" s="329"/>
      <c r="L251" s="256"/>
      <c r="M251" s="256"/>
      <c r="N251" s="257"/>
    </row>
    <row r="252" spans="2:14" x14ac:dyDescent="0.25">
      <c r="B252" s="333" t="str">
        <f>IF(D252="","",D252&amp;"-"&amp;(1+COUNTIF(D$33:D251,D252)))</f>
        <v/>
      </c>
      <c r="D252" s="255"/>
      <c r="E252" s="256"/>
      <c r="F252" s="256"/>
      <c r="G252" s="256"/>
      <c r="H252" s="256"/>
      <c r="I252" s="256"/>
      <c r="J252" s="256"/>
      <c r="K252" s="329"/>
      <c r="L252" s="256"/>
      <c r="M252" s="256"/>
      <c r="N252" s="257"/>
    </row>
    <row r="253" spans="2:14" x14ac:dyDescent="0.25">
      <c r="B253" s="333" t="str">
        <f>IF(D253="","",D253&amp;"-"&amp;(1+COUNTIF(D$33:D252,D253)))</f>
        <v/>
      </c>
      <c r="D253" s="255"/>
      <c r="E253" s="256"/>
      <c r="F253" s="256"/>
      <c r="G253" s="256"/>
      <c r="H253" s="256"/>
      <c r="I253" s="256"/>
      <c r="J253" s="256"/>
      <c r="K253" s="329"/>
      <c r="L253" s="256"/>
      <c r="M253" s="256"/>
      <c r="N253" s="257"/>
    </row>
    <row r="254" spans="2:14" x14ac:dyDescent="0.25">
      <c r="B254" s="333" t="str">
        <f>IF(D254="","",D254&amp;"-"&amp;(1+COUNTIF(D$33:D253,D254)))</f>
        <v/>
      </c>
      <c r="D254" s="255"/>
      <c r="E254" s="256"/>
      <c r="F254" s="256"/>
      <c r="G254" s="256"/>
      <c r="H254" s="256"/>
      <c r="I254" s="256"/>
      <c r="J254" s="256"/>
      <c r="K254" s="329"/>
      <c r="L254" s="256"/>
      <c r="M254" s="256"/>
      <c r="N254" s="257"/>
    </row>
    <row r="255" spans="2:14" x14ac:dyDescent="0.25">
      <c r="B255" s="333" t="str">
        <f>IF(D255="","",D255&amp;"-"&amp;(1+COUNTIF(D$33:D254,D255)))</f>
        <v/>
      </c>
      <c r="D255" s="255"/>
      <c r="E255" s="256"/>
      <c r="F255" s="256"/>
      <c r="G255" s="256"/>
      <c r="H255" s="256"/>
      <c r="I255" s="256"/>
      <c r="J255" s="256"/>
      <c r="K255" s="329"/>
      <c r="L255" s="256"/>
      <c r="M255" s="256"/>
      <c r="N255" s="257"/>
    </row>
    <row r="256" spans="2:14" ht="15" customHeight="1" x14ac:dyDescent="0.25">
      <c r="B256" s="333" t="str">
        <f>IF(D256="","",D256&amp;"-"&amp;(1+COUNTIF(D$33:D255,D256)))</f>
        <v/>
      </c>
      <c r="D256" s="255"/>
      <c r="E256" s="256"/>
      <c r="F256" s="256"/>
      <c r="G256" s="256"/>
      <c r="H256" s="256"/>
      <c r="I256" s="256"/>
      <c r="J256" s="256"/>
      <c r="K256" s="329"/>
      <c r="L256" s="256"/>
      <c r="M256" s="256"/>
      <c r="N256" s="257"/>
    </row>
    <row r="257" spans="2:14" x14ac:dyDescent="0.25">
      <c r="B257" s="333" t="str">
        <f>IF(D257="","",D257&amp;"-"&amp;(1+COUNTIF(D$33:D256,D257)))</f>
        <v/>
      </c>
      <c r="D257" s="255"/>
      <c r="E257" s="256"/>
      <c r="F257" s="256"/>
      <c r="G257" s="256"/>
      <c r="H257" s="256"/>
      <c r="I257" s="256"/>
      <c r="J257" s="256"/>
      <c r="K257" s="329"/>
      <c r="L257" s="256"/>
      <c r="M257" s="256"/>
      <c r="N257" s="257"/>
    </row>
    <row r="258" spans="2:14" x14ac:dyDescent="0.25">
      <c r="B258" s="333" t="str">
        <f>IF(D258="","",D258&amp;"-"&amp;(1+COUNTIF(D$33:D257,D258)))</f>
        <v/>
      </c>
      <c r="D258" s="255"/>
      <c r="E258" s="256"/>
      <c r="F258" s="256"/>
      <c r="G258" s="256"/>
      <c r="H258" s="256"/>
      <c r="I258" s="256"/>
      <c r="J258" s="256"/>
      <c r="K258" s="329"/>
      <c r="L258" s="256"/>
      <c r="M258" s="256"/>
      <c r="N258" s="257"/>
    </row>
    <row r="259" spans="2:14" x14ac:dyDescent="0.25">
      <c r="B259" s="333" t="str">
        <f>IF(D259="","",D259&amp;"-"&amp;(1+COUNTIF(D$33:D258,D259)))</f>
        <v/>
      </c>
      <c r="D259" s="255"/>
      <c r="E259" s="256"/>
      <c r="F259" s="256"/>
      <c r="G259" s="256"/>
      <c r="H259" s="256"/>
      <c r="I259" s="256"/>
      <c r="J259" s="256"/>
      <c r="K259" s="329"/>
      <c r="L259" s="256"/>
      <c r="M259" s="256"/>
      <c r="N259" s="257"/>
    </row>
    <row r="260" spans="2:14" x14ac:dyDescent="0.25">
      <c r="B260" s="333" t="str">
        <f>IF(D260="","",D260&amp;"-"&amp;(1+COUNTIF(D$33:D259,D260)))</f>
        <v/>
      </c>
      <c r="D260" s="255"/>
      <c r="E260" s="256"/>
      <c r="F260" s="256"/>
      <c r="G260" s="256"/>
      <c r="H260" s="256"/>
      <c r="I260" s="256"/>
      <c r="J260" s="256"/>
      <c r="K260" s="329"/>
      <c r="L260" s="256"/>
      <c r="M260" s="256"/>
      <c r="N260" s="257"/>
    </row>
    <row r="261" spans="2:14" x14ac:dyDescent="0.25">
      <c r="B261" s="333" t="str">
        <f>IF(D261="","",D261&amp;"-"&amp;(1+COUNTIF(D$33:D260,D261)))</f>
        <v/>
      </c>
      <c r="D261" s="255"/>
      <c r="E261" s="256"/>
      <c r="F261" s="256"/>
      <c r="G261" s="256"/>
      <c r="H261" s="256"/>
      <c r="I261" s="256"/>
      <c r="J261" s="256"/>
      <c r="K261" s="329"/>
      <c r="L261" s="256"/>
      <c r="M261" s="256"/>
      <c r="N261" s="257"/>
    </row>
    <row r="262" spans="2:14" x14ac:dyDescent="0.25">
      <c r="B262" s="333" t="str">
        <f>IF(D262="","",D262&amp;"-"&amp;(1+COUNTIF(D$33:D261,D262)))</f>
        <v/>
      </c>
      <c r="D262" s="255"/>
      <c r="E262" s="256"/>
      <c r="F262" s="256"/>
      <c r="G262" s="256"/>
      <c r="H262" s="256"/>
      <c r="I262" s="256"/>
      <c r="J262" s="256"/>
      <c r="K262" s="329"/>
      <c r="L262" s="256"/>
      <c r="M262" s="256"/>
      <c r="N262" s="257"/>
    </row>
    <row r="263" spans="2:14" ht="15" customHeight="1" x14ac:dyDescent="0.25">
      <c r="B263" s="333" t="str">
        <f>IF(D263="","",D263&amp;"-"&amp;(1+COUNTIF(D$33:D262,D263)))</f>
        <v/>
      </c>
      <c r="D263" s="255"/>
      <c r="E263" s="256"/>
      <c r="F263" s="256"/>
      <c r="G263" s="256"/>
      <c r="H263" s="256"/>
      <c r="I263" s="256"/>
      <c r="J263" s="256"/>
      <c r="K263" s="256"/>
      <c r="L263" s="256"/>
      <c r="M263" s="256"/>
      <c r="N263" s="257"/>
    </row>
    <row r="264" spans="2:14" x14ac:dyDescent="0.25">
      <c r="B264" s="333" t="str">
        <f>IF(D264="","",D264&amp;"-"&amp;(1+COUNTIF(D$33:D263,D264)))</f>
        <v/>
      </c>
      <c r="D264" s="255"/>
      <c r="E264" s="256"/>
      <c r="F264" s="256"/>
      <c r="G264" s="256"/>
      <c r="H264" s="256"/>
      <c r="I264" s="256"/>
      <c r="J264" s="256"/>
      <c r="K264" s="256"/>
      <c r="L264" s="256"/>
      <c r="M264" s="256"/>
      <c r="N264" s="257"/>
    </row>
    <row r="265" spans="2:14" x14ac:dyDescent="0.25">
      <c r="B265" s="333" t="str">
        <f>IF(D265="","",D265&amp;"-"&amp;(1+COUNTIF(D$33:D264,D265)))</f>
        <v/>
      </c>
      <c r="D265" s="255"/>
      <c r="E265" s="256"/>
      <c r="F265" s="256"/>
      <c r="G265" s="256"/>
      <c r="H265" s="256"/>
      <c r="I265" s="256"/>
      <c r="J265" s="256"/>
      <c r="K265" s="329"/>
      <c r="L265" s="256"/>
      <c r="M265" s="256"/>
      <c r="N265" s="257"/>
    </row>
    <row r="266" spans="2:14" x14ac:dyDescent="0.25">
      <c r="B266" s="333" t="str">
        <f>IF(D266="","",D266&amp;"-"&amp;(1+COUNTIF(D$33:D265,D266)))</f>
        <v/>
      </c>
      <c r="D266" s="255"/>
      <c r="E266" s="256"/>
      <c r="F266" s="256"/>
      <c r="G266" s="256"/>
      <c r="H266" s="256"/>
      <c r="I266" s="256"/>
      <c r="J266" s="256"/>
      <c r="K266" s="329"/>
      <c r="L266" s="256"/>
      <c r="M266" s="256"/>
      <c r="N266" s="257"/>
    </row>
    <row r="267" spans="2:14" x14ac:dyDescent="0.25">
      <c r="B267" s="333" t="str">
        <f>IF(D267="","",D267&amp;"-"&amp;(1+COUNTIF(D$33:D266,D267)))</f>
        <v/>
      </c>
      <c r="D267" s="255"/>
      <c r="E267" s="256"/>
      <c r="F267" s="256"/>
      <c r="G267" s="256"/>
      <c r="H267" s="256"/>
      <c r="I267" s="256"/>
      <c r="J267" s="256"/>
      <c r="K267" s="329"/>
      <c r="L267" s="256"/>
      <c r="M267" s="256"/>
      <c r="N267" s="257"/>
    </row>
    <row r="268" spans="2:14" x14ac:dyDescent="0.25">
      <c r="B268" s="333" t="str">
        <f>IF(D268="","",D268&amp;"-"&amp;(1+COUNTIF(D$33:D267,D268)))</f>
        <v/>
      </c>
      <c r="D268" s="255"/>
      <c r="E268" s="256"/>
      <c r="F268" s="256"/>
      <c r="G268" s="256"/>
      <c r="H268" s="256"/>
      <c r="I268" s="256"/>
      <c r="J268" s="256"/>
      <c r="K268" s="329"/>
      <c r="L268" s="256"/>
      <c r="M268" s="256"/>
      <c r="N268" s="257"/>
    </row>
    <row r="269" spans="2:14" x14ac:dyDescent="0.25">
      <c r="B269" s="333" t="str">
        <f>IF(D269="","",D269&amp;"-"&amp;(1+COUNTIF(D$33:D268,D269)))</f>
        <v/>
      </c>
      <c r="D269" s="255"/>
      <c r="E269" s="256"/>
      <c r="F269" s="256"/>
      <c r="G269" s="256"/>
      <c r="H269" s="256"/>
      <c r="I269" s="256"/>
      <c r="J269" s="256"/>
      <c r="K269" s="329"/>
      <c r="L269" s="256"/>
      <c r="M269" s="256"/>
      <c r="N269" s="257"/>
    </row>
    <row r="270" spans="2:14" ht="15" customHeight="1" x14ac:dyDescent="0.25">
      <c r="B270" s="333" t="str">
        <f>IF(D270="","",D270&amp;"-"&amp;(1+COUNTIF(D$33:D269,D270)))</f>
        <v/>
      </c>
      <c r="D270" s="255"/>
      <c r="E270" s="256"/>
      <c r="F270" s="256"/>
      <c r="G270" s="256"/>
      <c r="H270" s="256"/>
      <c r="I270" s="256"/>
      <c r="J270" s="256"/>
      <c r="K270" s="329"/>
      <c r="L270" s="256"/>
      <c r="M270" s="256"/>
      <c r="N270" s="257"/>
    </row>
    <row r="271" spans="2:14" x14ac:dyDescent="0.25">
      <c r="B271" s="333" t="str">
        <f>IF(D271="","",D271&amp;"-"&amp;(1+COUNTIF(D$33:D270,D271)))</f>
        <v/>
      </c>
      <c r="D271" s="255"/>
      <c r="E271" s="256"/>
      <c r="F271" s="256"/>
      <c r="G271" s="256"/>
      <c r="H271" s="256"/>
      <c r="I271" s="256"/>
      <c r="J271" s="256"/>
      <c r="K271" s="329"/>
      <c r="L271" s="256"/>
      <c r="M271" s="256"/>
      <c r="N271" s="257"/>
    </row>
    <row r="272" spans="2:14" x14ac:dyDescent="0.25">
      <c r="B272" s="333" t="str">
        <f>IF(D272="","",D272&amp;"-"&amp;(1+COUNTIF(D$33:D271,D272)))</f>
        <v/>
      </c>
      <c r="D272" s="255"/>
      <c r="E272" s="256"/>
      <c r="F272" s="256"/>
      <c r="G272" s="256"/>
      <c r="H272" s="256"/>
      <c r="I272" s="256"/>
      <c r="J272" s="256"/>
      <c r="K272" s="329"/>
      <c r="L272" s="256"/>
      <c r="M272" s="256"/>
      <c r="N272" s="257"/>
    </row>
    <row r="273" spans="2:14" x14ac:dyDescent="0.25">
      <c r="B273" s="333" t="str">
        <f>IF(D273="","",D273&amp;"-"&amp;(1+COUNTIF(D$33:D272,D273)))</f>
        <v/>
      </c>
      <c r="D273" s="255"/>
      <c r="E273" s="256"/>
      <c r="F273" s="256"/>
      <c r="G273" s="256"/>
      <c r="H273" s="256"/>
      <c r="I273" s="256"/>
      <c r="J273" s="256"/>
      <c r="K273" s="329"/>
      <c r="L273" s="256"/>
      <c r="M273" s="256"/>
      <c r="N273" s="257"/>
    </row>
    <row r="274" spans="2:14" x14ac:dyDescent="0.25">
      <c r="B274" s="333" t="str">
        <f>IF(D274="","",D274&amp;"-"&amp;(1+COUNTIF(D$33:D273,D274)))</f>
        <v/>
      </c>
      <c r="D274" s="255"/>
      <c r="E274" s="256"/>
      <c r="F274" s="256"/>
      <c r="G274" s="256"/>
      <c r="H274" s="256"/>
      <c r="I274" s="256"/>
      <c r="J274" s="256"/>
      <c r="K274" s="329"/>
      <c r="L274" s="256"/>
      <c r="M274" s="256"/>
      <c r="N274" s="257"/>
    </row>
    <row r="275" spans="2:14" x14ac:dyDescent="0.25">
      <c r="B275" s="333" t="str">
        <f>IF(D275="","",D275&amp;"-"&amp;(1+COUNTIF(D$33:D274,D275)))</f>
        <v/>
      </c>
      <c r="D275" s="255"/>
      <c r="E275" s="256"/>
      <c r="F275" s="256"/>
      <c r="G275" s="256"/>
      <c r="H275" s="256"/>
      <c r="I275" s="256"/>
      <c r="J275" s="256"/>
      <c r="K275" s="329"/>
      <c r="L275" s="256"/>
      <c r="M275" s="256"/>
      <c r="N275" s="257"/>
    </row>
    <row r="276" spans="2:14" x14ac:dyDescent="0.25">
      <c r="B276" s="333" t="str">
        <f>IF(D276="","",D276&amp;"-"&amp;(1+COUNTIF(D$33:D275,D276)))</f>
        <v/>
      </c>
      <c r="D276" s="255"/>
      <c r="E276" s="256"/>
      <c r="F276" s="256"/>
      <c r="G276" s="256"/>
      <c r="H276" s="256"/>
      <c r="I276" s="256"/>
      <c r="J276" s="256"/>
      <c r="K276" s="256"/>
      <c r="L276" s="256"/>
      <c r="M276" s="256"/>
      <c r="N276" s="257"/>
    </row>
    <row r="277" spans="2:14" ht="15" customHeight="1" x14ac:dyDescent="0.25">
      <c r="B277" s="333" t="str">
        <f>IF(D277="","",D277&amp;"-"&amp;(1+COUNTIF(D$33:D276,D277)))</f>
        <v/>
      </c>
      <c r="D277" s="255"/>
      <c r="E277" s="256"/>
      <c r="F277" s="256"/>
      <c r="G277" s="256"/>
      <c r="H277" s="256"/>
      <c r="I277" s="256"/>
      <c r="J277" s="256"/>
      <c r="K277" s="329"/>
      <c r="L277" s="256"/>
      <c r="M277" s="256"/>
      <c r="N277" s="257"/>
    </row>
    <row r="278" spans="2:14" x14ac:dyDescent="0.25">
      <c r="B278" s="333" t="str">
        <f>IF(D278="","",D278&amp;"-"&amp;(1+COUNTIF(D$33:D277,D278)))</f>
        <v/>
      </c>
      <c r="D278" s="255"/>
      <c r="E278" s="256"/>
      <c r="F278" s="256"/>
      <c r="G278" s="256"/>
      <c r="H278" s="256"/>
      <c r="I278" s="256"/>
      <c r="J278" s="256"/>
      <c r="K278" s="329"/>
      <c r="L278" s="256"/>
      <c r="M278" s="256"/>
      <c r="N278" s="257"/>
    </row>
    <row r="279" spans="2:14" x14ac:dyDescent="0.25">
      <c r="B279" s="333" t="str">
        <f>IF(D279="","",D279&amp;"-"&amp;(1+COUNTIF(D$33:D278,D279)))</f>
        <v/>
      </c>
      <c r="D279" s="255"/>
      <c r="E279" s="256"/>
      <c r="F279" s="256"/>
      <c r="G279" s="256"/>
      <c r="H279" s="256"/>
      <c r="I279" s="256"/>
      <c r="J279" s="256"/>
      <c r="K279" s="329"/>
      <c r="L279" s="256"/>
      <c r="M279" s="256"/>
      <c r="N279" s="257"/>
    </row>
    <row r="280" spans="2:14" x14ac:dyDescent="0.25">
      <c r="B280" s="333" t="str">
        <f>IF(D280="","",D280&amp;"-"&amp;(1+COUNTIF(D$33:D279,D280)))</f>
        <v/>
      </c>
      <c r="D280" s="255"/>
      <c r="E280" s="256"/>
      <c r="F280" s="256"/>
      <c r="G280" s="256"/>
      <c r="H280" s="256"/>
      <c r="I280" s="256"/>
      <c r="J280" s="256"/>
      <c r="K280" s="329"/>
      <c r="L280" s="256"/>
      <c r="M280" s="256"/>
      <c r="N280" s="257"/>
    </row>
    <row r="281" spans="2:14" x14ac:dyDescent="0.25">
      <c r="B281" s="333" t="str">
        <f>IF(D281="","",D281&amp;"-"&amp;(1+COUNTIF(D$33:D280,D281)))</f>
        <v/>
      </c>
      <c r="D281" s="255"/>
      <c r="E281" s="256"/>
      <c r="F281" s="256"/>
      <c r="G281" s="256"/>
      <c r="H281" s="256"/>
      <c r="I281" s="256"/>
      <c r="J281" s="256"/>
      <c r="K281" s="329"/>
      <c r="L281" s="256"/>
      <c r="M281" s="256"/>
      <c r="N281" s="257"/>
    </row>
    <row r="282" spans="2:14" x14ac:dyDescent="0.25">
      <c r="B282" s="333" t="str">
        <f>IF(D282="","",D282&amp;"-"&amp;(1+COUNTIF(D$33:D281,D282)))</f>
        <v/>
      </c>
      <c r="D282" s="255"/>
      <c r="E282" s="256"/>
      <c r="F282" s="256"/>
      <c r="G282" s="256"/>
      <c r="H282" s="256"/>
      <c r="I282" s="256"/>
      <c r="J282" s="256"/>
      <c r="K282" s="329"/>
      <c r="L282" s="256"/>
      <c r="M282" s="256"/>
      <c r="N282" s="257"/>
    </row>
    <row r="283" spans="2:14" x14ac:dyDescent="0.25">
      <c r="B283" s="333" t="str">
        <f>IF(D283="","",D283&amp;"-"&amp;(1+COUNTIF(D$33:D282,D283)))</f>
        <v/>
      </c>
      <c r="D283" s="255"/>
      <c r="E283" s="256"/>
      <c r="F283" s="256"/>
      <c r="G283" s="256"/>
      <c r="H283" s="256"/>
      <c r="I283" s="256"/>
      <c r="J283" s="256"/>
      <c r="K283" s="329"/>
      <c r="L283" s="256"/>
      <c r="M283" s="256"/>
      <c r="N283" s="257"/>
    </row>
    <row r="284" spans="2:14" ht="15" customHeight="1" x14ac:dyDescent="0.25">
      <c r="B284" s="333" t="str">
        <f>IF(D284="","",D284&amp;"-"&amp;(1+COUNTIF(D$33:D283,D284)))</f>
        <v/>
      </c>
      <c r="D284" s="255"/>
      <c r="E284" s="256"/>
      <c r="F284" s="256"/>
      <c r="G284" s="256"/>
      <c r="H284" s="256"/>
      <c r="I284" s="256"/>
      <c r="J284" s="256"/>
      <c r="K284" s="329"/>
      <c r="L284" s="256"/>
      <c r="M284" s="256"/>
      <c r="N284" s="257"/>
    </row>
    <row r="285" spans="2:14" x14ac:dyDescent="0.25">
      <c r="B285" s="333" t="str">
        <f>IF(D285="","",D285&amp;"-"&amp;(1+COUNTIF(D$33:D284,D285)))</f>
        <v/>
      </c>
      <c r="D285" s="255"/>
      <c r="E285" s="256"/>
      <c r="F285" s="256"/>
      <c r="G285" s="256"/>
      <c r="H285" s="256"/>
      <c r="I285" s="256"/>
      <c r="J285" s="256"/>
      <c r="K285" s="329"/>
      <c r="L285" s="256"/>
      <c r="M285" s="256"/>
      <c r="N285" s="257"/>
    </row>
    <row r="286" spans="2:14" x14ac:dyDescent="0.25">
      <c r="B286" s="333" t="str">
        <f>IF(D286="","",D286&amp;"-"&amp;(1+COUNTIF(D$33:D285,D286)))</f>
        <v/>
      </c>
      <c r="D286" s="255"/>
      <c r="E286" s="256"/>
      <c r="F286" s="256"/>
      <c r="G286" s="256"/>
      <c r="H286" s="256"/>
      <c r="I286" s="256"/>
      <c r="J286" s="256"/>
      <c r="K286" s="329"/>
      <c r="L286" s="256"/>
      <c r="M286" s="256"/>
      <c r="N286" s="257"/>
    </row>
    <row r="287" spans="2:14" x14ac:dyDescent="0.25">
      <c r="B287" s="333" t="str">
        <f>IF(D287="","",D287&amp;"-"&amp;(1+COUNTIF(D$33:D286,D287)))</f>
        <v/>
      </c>
      <c r="D287" s="255"/>
      <c r="E287" s="256"/>
      <c r="F287" s="256"/>
      <c r="G287" s="256"/>
      <c r="H287" s="256"/>
      <c r="I287" s="256"/>
      <c r="J287" s="256"/>
      <c r="K287" s="256"/>
      <c r="L287" s="256"/>
      <c r="M287" s="256"/>
      <c r="N287" s="257"/>
    </row>
    <row r="288" spans="2:14" x14ac:dyDescent="0.25">
      <c r="B288" s="333" t="str">
        <f>IF(D288="","",D288&amp;"-"&amp;(1+COUNTIF(D$33:D287,D288)))</f>
        <v/>
      </c>
      <c r="D288" s="255"/>
      <c r="E288" s="256"/>
      <c r="F288" s="256"/>
      <c r="G288" s="256"/>
      <c r="H288" s="256"/>
      <c r="I288" s="256"/>
      <c r="J288" s="256"/>
      <c r="K288" s="329"/>
      <c r="L288" s="256"/>
      <c r="M288" s="256"/>
      <c r="N288" s="257"/>
    </row>
    <row r="289" spans="2:14" x14ac:dyDescent="0.25">
      <c r="B289" s="333" t="str">
        <f>IF(D289="","",D289&amp;"-"&amp;(1+COUNTIF(D$33:D288,D289)))</f>
        <v/>
      </c>
      <c r="D289" s="255"/>
      <c r="E289" s="256"/>
      <c r="F289" s="256"/>
      <c r="G289" s="256"/>
      <c r="H289" s="256"/>
      <c r="I289" s="256"/>
      <c r="J289" s="256"/>
      <c r="K289" s="329"/>
      <c r="L289" s="256"/>
      <c r="M289" s="256"/>
      <c r="N289" s="257"/>
    </row>
    <row r="290" spans="2:14" x14ac:dyDescent="0.25">
      <c r="B290" s="333" t="str">
        <f>IF(D290="","",D290&amp;"-"&amp;(1+COUNTIF(D$33:D289,D290)))</f>
        <v/>
      </c>
      <c r="D290" s="255"/>
      <c r="E290" s="256"/>
      <c r="F290" s="256"/>
      <c r="G290" s="256"/>
      <c r="H290" s="256"/>
      <c r="I290" s="256"/>
      <c r="J290" s="256"/>
      <c r="K290" s="329"/>
      <c r="L290" s="256"/>
      <c r="M290" s="256"/>
      <c r="N290" s="257"/>
    </row>
    <row r="291" spans="2:14" ht="15" customHeight="1" x14ac:dyDescent="0.25">
      <c r="B291" s="333" t="str">
        <f>IF(D291="","",D291&amp;"-"&amp;(1+COUNTIF(D$33:D290,D291)))</f>
        <v/>
      </c>
      <c r="D291" s="255"/>
      <c r="E291" s="256"/>
      <c r="F291" s="256"/>
      <c r="G291" s="256"/>
      <c r="H291" s="256"/>
      <c r="I291" s="256"/>
      <c r="J291" s="256"/>
      <c r="K291" s="329"/>
      <c r="L291" s="256"/>
      <c r="M291" s="256"/>
      <c r="N291" s="257"/>
    </row>
    <row r="292" spans="2:14" x14ac:dyDescent="0.25">
      <c r="B292" s="333" t="str">
        <f>IF(D292="","",D292&amp;"-"&amp;(1+COUNTIF(D$33:D291,D292)))</f>
        <v/>
      </c>
      <c r="D292" s="255"/>
      <c r="E292" s="256"/>
      <c r="F292" s="256"/>
      <c r="G292" s="256"/>
      <c r="H292" s="256"/>
      <c r="I292" s="256"/>
      <c r="J292" s="256"/>
      <c r="K292" s="329"/>
      <c r="L292" s="256"/>
      <c r="M292" s="256"/>
      <c r="N292" s="257"/>
    </row>
    <row r="293" spans="2:14" x14ac:dyDescent="0.25">
      <c r="B293" s="333" t="str">
        <f>IF(D293="","",D293&amp;"-"&amp;(1+COUNTIF(D$33:D292,D293)))</f>
        <v/>
      </c>
      <c r="D293" s="255"/>
      <c r="E293" s="256"/>
      <c r="F293" s="256"/>
      <c r="G293" s="256"/>
      <c r="H293" s="256"/>
      <c r="I293" s="256"/>
      <c r="J293" s="256"/>
      <c r="K293" s="329"/>
      <c r="L293" s="256"/>
      <c r="M293" s="256"/>
      <c r="N293" s="257"/>
    </row>
    <row r="294" spans="2:14" x14ac:dyDescent="0.25">
      <c r="B294" s="333" t="str">
        <f>IF(D294="","",D294&amp;"-"&amp;(1+COUNTIF(D$33:D293,D294)))</f>
        <v/>
      </c>
      <c r="D294" s="255"/>
      <c r="E294" s="256"/>
      <c r="F294" s="256"/>
      <c r="G294" s="256"/>
      <c r="H294" s="256"/>
      <c r="I294" s="256"/>
      <c r="J294" s="256"/>
      <c r="K294" s="329"/>
      <c r="L294" s="256"/>
      <c r="M294" s="256"/>
      <c r="N294" s="257"/>
    </row>
    <row r="295" spans="2:14" x14ac:dyDescent="0.25">
      <c r="B295" s="333" t="str">
        <f>IF(D295="","",D295&amp;"-"&amp;(1+COUNTIF(D$33:D294,D295)))</f>
        <v/>
      </c>
      <c r="D295" s="255"/>
      <c r="E295" s="256"/>
      <c r="F295" s="256"/>
      <c r="G295" s="256"/>
      <c r="H295" s="256"/>
      <c r="I295" s="256"/>
      <c r="J295" s="256"/>
      <c r="K295" s="329"/>
      <c r="L295" s="256"/>
      <c r="M295" s="256"/>
      <c r="N295" s="257"/>
    </row>
    <row r="296" spans="2:14" x14ac:dyDescent="0.25">
      <c r="B296" s="333" t="str">
        <f>IF(D296="","",D296&amp;"-"&amp;(1+COUNTIF(D$33:D295,D296)))</f>
        <v/>
      </c>
      <c r="D296" s="255"/>
      <c r="E296" s="256"/>
      <c r="F296" s="256"/>
      <c r="G296" s="256"/>
      <c r="H296" s="256"/>
      <c r="I296" s="256"/>
      <c r="J296" s="256"/>
      <c r="K296" s="329"/>
      <c r="L296" s="256"/>
      <c r="M296" s="256"/>
      <c r="N296" s="257"/>
    </row>
    <row r="297" spans="2:14" x14ac:dyDescent="0.25">
      <c r="B297" s="333" t="str">
        <f>IF(D297="","",D297&amp;"-"&amp;(1+COUNTIF(D$33:D296,D297)))</f>
        <v/>
      </c>
      <c r="D297" s="255"/>
      <c r="E297" s="256"/>
      <c r="F297" s="256"/>
      <c r="G297" s="256"/>
      <c r="H297" s="256"/>
      <c r="I297" s="256"/>
      <c r="J297" s="256"/>
      <c r="K297" s="329"/>
      <c r="L297" s="256"/>
      <c r="M297" s="256"/>
      <c r="N297" s="257"/>
    </row>
    <row r="298" spans="2:14" ht="15" customHeight="1" x14ac:dyDescent="0.25">
      <c r="B298" s="333" t="str">
        <f>IF(D298="","",D298&amp;"-"&amp;(1+COUNTIF(D$33:D297,D298)))</f>
        <v/>
      </c>
      <c r="D298" s="255"/>
      <c r="E298" s="256"/>
      <c r="F298" s="256"/>
      <c r="G298" s="256"/>
      <c r="H298" s="256"/>
      <c r="I298" s="256"/>
      <c r="J298" s="256"/>
      <c r="K298" s="329"/>
      <c r="L298" s="256"/>
      <c r="M298" s="256"/>
      <c r="N298" s="257"/>
    </row>
    <row r="299" spans="2:14" x14ac:dyDescent="0.25">
      <c r="B299" s="333" t="str">
        <f>IF(D299="","",D299&amp;"-"&amp;(1+COUNTIF(D$33:D298,D299)))</f>
        <v/>
      </c>
      <c r="D299" s="255"/>
      <c r="E299" s="256"/>
      <c r="F299" s="256"/>
      <c r="G299" s="256"/>
      <c r="H299" s="256"/>
      <c r="I299" s="256"/>
      <c r="J299" s="256"/>
      <c r="K299" s="329"/>
      <c r="L299" s="256"/>
      <c r="M299" s="256"/>
      <c r="N299" s="257"/>
    </row>
    <row r="300" spans="2:14" x14ac:dyDescent="0.25">
      <c r="B300" s="333" t="str">
        <f>IF(D300="","",D300&amp;"-"&amp;(1+COUNTIF(D$33:D299,D300)))</f>
        <v/>
      </c>
      <c r="D300" s="255"/>
      <c r="E300" s="256"/>
      <c r="F300" s="256"/>
      <c r="G300" s="256"/>
      <c r="H300" s="256"/>
      <c r="I300" s="256"/>
      <c r="J300" s="256"/>
      <c r="K300" s="256"/>
      <c r="L300" s="256"/>
      <c r="M300" s="256"/>
      <c r="N300" s="257"/>
    </row>
    <row r="301" spans="2:14" x14ac:dyDescent="0.25">
      <c r="B301" s="333" t="str">
        <f>IF(D301="","",D301&amp;"-"&amp;(1+COUNTIF(D$33:D300,D301)))</f>
        <v/>
      </c>
      <c r="D301" s="255"/>
      <c r="E301" s="256"/>
      <c r="F301" s="256"/>
      <c r="G301" s="256"/>
      <c r="H301" s="256"/>
      <c r="I301" s="256"/>
      <c r="J301" s="256"/>
      <c r="K301" s="329"/>
      <c r="L301" s="256"/>
      <c r="M301" s="256"/>
      <c r="N301" s="257"/>
    </row>
    <row r="302" spans="2:14" x14ac:dyDescent="0.25">
      <c r="B302" s="333" t="str">
        <f>IF(D302="","",D302&amp;"-"&amp;(1+COUNTIF(D$33:D301,D302)))</f>
        <v/>
      </c>
      <c r="D302" s="255"/>
      <c r="E302" s="256"/>
      <c r="F302" s="256"/>
      <c r="G302" s="256"/>
      <c r="H302" s="256"/>
      <c r="I302" s="256"/>
      <c r="J302" s="256"/>
      <c r="K302" s="329"/>
      <c r="L302" s="256"/>
      <c r="M302" s="256"/>
      <c r="N302" s="257"/>
    </row>
    <row r="303" spans="2:14" x14ac:dyDescent="0.25">
      <c r="B303" s="333" t="str">
        <f>IF(D303="","",D303&amp;"-"&amp;(1+COUNTIF(D$33:D302,D303)))</f>
        <v/>
      </c>
      <c r="D303" s="255"/>
      <c r="E303" s="256"/>
      <c r="F303" s="256"/>
      <c r="G303" s="256"/>
      <c r="H303" s="256"/>
      <c r="I303" s="256"/>
      <c r="J303" s="256"/>
      <c r="K303" s="256"/>
      <c r="L303" s="256"/>
      <c r="M303" s="256"/>
      <c r="N303" s="257"/>
    </row>
    <row r="304" spans="2:14" x14ac:dyDescent="0.25">
      <c r="B304" s="333" t="str">
        <f>IF(D304="","",D304&amp;"-"&amp;(1+COUNTIF(D$33:D303,D304)))</f>
        <v/>
      </c>
      <c r="D304" s="255"/>
      <c r="E304" s="256"/>
      <c r="F304" s="256"/>
      <c r="G304" s="256"/>
      <c r="H304" s="256"/>
      <c r="I304" s="256"/>
      <c r="J304" s="256"/>
      <c r="K304" s="329"/>
      <c r="L304" s="256"/>
      <c r="M304" s="256"/>
      <c r="N304" s="257"/>
    </row>
    <row r="305" spans="2:14" ht="15" customHeight="1" x14ac:dyDescent="0.25">
      <c r="B305" s="333" t="str">
        <f>IF(D305="","",D305&amp;"-"&amp;(1+COUNTIF(D$33:D304,D305)))</f>
        <v/>
      </c>
      <c r="D305" s="255"/>
      <c r="E305" s="256"/>
      <c r="F305" s="256"/>
      <c r="G305" s="256"/>
      <c r="H305" s="256"/>
      <c r="I305" s="256"/>
      <c r="J305" s="256"/>
      <c r="K305" s="329"/>
      <c r="L305" s="256"/>
      <c r="M305" s="256"/>
      <c r="N305" s="257"/>
    </row>
    <row r="306" spans="2:14" x14ac:dyDescent="0.25">
      <c r="B306" s="333" t="str">
        <f>IF(D306="","",D306&amp;"-"&amp;(1+COUNTIF(D$33:D305,D306)))</f>
        <v/>
      </c>
      <c r="D306" s="255"/>
      <c r="E306" s="256"/>
      <c r="F306" s="256"/>
      <c r="G306" s="256"/>
      <c r="H306" s="256"/>
      <c r="I306" s="256"/>
      <c r="J306" s="256"/>
      <c r="K306" s="329"/>
      <c r="L306" s="256"/>
      <c r="M306" s="256"/>
      <c r="N306" s="257"/>
    </row>
    <row r="307" spans="2:14" x14ac:dyDescent="0.25">
      <c r="B307" s="333" t="str">
        <f>IF(D307="","",D307&amp;"-"&amp;(1+COUNTIF(D$33:D306,D307)))</f>
        <v/>
      </c>
      <c r="D307" s="255"/>
      <c r="E307" s="256"/>
      <c r="F307" s="256"/>
      <c r="G307" s="256"/>
      <c r="H307" s="256"/>
      <c r="I307" s="256"/>
      <c r="J307" s="256"/>
      <c r="K307" s="256"/>
      <c r="L307" s="256"/>
      <c r="M307" s="256"/>
      <c r="N307" s="257"/>
    </row>
    <row r="308" spans="2:14" x14ac:dyDescent="0.25">
      <c r="B308" s="333" t="str">
        <f>IF(D308="","",D308&amp;"-"&amp;(1+COUNTIF(D$33:D307,D308)))</f>
        <v/>
      </c>
      <c r="D308" s="255"/>
      <c r="E308" s="256"/>
      <c r="F308" s="256"/>
      <c r="G308" s="256"/>
      <c r="H308" s="256"/>
      <c r="I308" s="256"/>
      <c r="J308" s="256"/>
      <c r="K308" s="329"/>
      <c r="L308" s="256"/>
      <c r="M308" s="256"/>
      <c r="N308" s="257"/>
    </row>
    <row r="309" spans="2:14" x14ac:dyDescent="0.25">
      <c r="B309" s="333" t="str">
        <f>IF(D309="","",D309&amp;"-"&amp;(1+COUNTIF(D$33:D308,D309)))</f>
        <v/>
      </c>
      <c r="D309" s="255"/>
      <c r="E309" s="256"/>
      <c r="F309" s="256"/>
      <c r="G309" s="256"/>
      <c r="H309" s="256"/>
      <c r="I309" s="256"/>
      <c r="J309" s="256"/>
      <c r="K309" s="329"/>
      <c r="L309" s="256"/>
      <c r="M309" s="256"/>
      <c r="N309" s="257"/>
    </row>
    <row r="310" spans="2:14" x14ac:dyDescent="0.25">
      <c r="B310" s="333" t="str">
        <f>IF(D310="","",D310&amp;"-"&amp;(1+COUNTIF(D$33:D309,D310)))</f>
        <v/>
      </c>
      <c r="D310" s="255"/>
      <c r="E310" s="256"/>
      <c r="F310" s="256"/>
      <c r="G310" s="256"/>
      <c r="H310" s="256"/>
      <c r="I310" s="256"/>
      <c r="J310" s="256"/>
      <c r="K310" s="329"/>
      <c r="L310" s="256"/>
      <c r="M310" s="256"/>
      <c r="N310" s="257"/>
    </row>
    <row r="311" spans="2:14" x14ac:dyDescent="0.25">
      <c r="B311" s="333" t="str">
        <f>IF(D311="","",D311&amp;"-"&amp;(1+COUNTIF(D$33:D310,D311)))</f>
        <v/>
      </c>
      <c r="D311" s="255"/>
      <c r="E311" s="256"/>
      <c r="F311" s="256"/>
      <c r="G311" s="256"/>
      <c r="H311" s="256"/>
      <c r="I311" s="256"/>
      <c r="J311" s="256"/>
      <c r="K311" s="329"/>
      <c r="L311" s="256"/>
      <c r="M311" s="256"/>
      <c r="N311" s="257"/>
    </row>
    <row r="312" spans="2:14" ht="15" customHeight="1" x14ac:dyDescent="0.25">
      <c r="B312" s="333" t="str">
        <f>IF(D312="","",D312&amp;"-"&amp;(1+COUNTIF(D$33:D311,D312)))</f>
        <v/>
      </c>
      <c r="D312" s="255"/>
      <c r="E312" s="256"/>
      <c r="F312" s="256"/>
      <c r="G312" s="256"/>
      <c r="H312" s="256"/>
      <c r="I312" s="256"/>
      <c r="J312" s="256"/>
      <c r="K312" s="256"/>
      <c r="L312" s="256"/>
      <c r="M312" s="256"/>
      <c r="N312" s="257"/>
    </row>
    <row r="313" spans="2:14" x14ac:dyDescent="0.25">
      <c r="B313" s="333" t="str">
        <f>IF(D313="","",D313&amp;"-"&amp;(1+COUNTIF(D$33:D312,D313)))</f>
        <v/>
      </c>
      <c r="D313" s="255"/>
      <c r="E313" s="256"/>
      <c r="F313" s="256"/>
      <c r="G313" s="256"/>
      <c r="H313" s="256"/>
      <c r="I313" s="256"/>
      <c r="J313" s="256"/>
      <c r="K313" s="256"/>
      <c r="L313" s="256"/>
      <c r="M313" s="256"/>
      <c r="N313" s="257"/>
    </row>
    <row r="314" spans="2:14" x14ac:dyDescent="0.25">
      <c r="B314" s="333" t="str">
        <f>IF(D314="","",D314&amp;"-"&amp;(1+COUNTIF(D$33:D313,D314)))</f>
        <v/>
      </c>
      <c r="D314" s="255"/>
      <c r="E314" s="256"/>
      <c r="F314" s="256"/>
      <c r="G314" s="256"/>
      <c r="H314" s="256"/>
      <c r="I314" s="256"/>
      <c r="J314" s="256"/>
      <c r="K314" s="329"/>
      <c r="L314" s="256"/>
      <c r="M314" s="256"/>
      <c r="N314" s="257"/>
    </row>
    <row r="315" spans="2:14" x14ac:dyDescent="0.25">
      <c r="B315" s="333" t="str">
        <f>IF(D315="","",D315&amp;"-"&amp;(1+COUNTIF(D$33:D314,D315)))</f>
        <v/>
      </c>
      <c r="D315" s="255"/>
      <c r="E315" s="256"/>
      <c r="F315" s="256"/>
      <c r="G315" s="256"/>
      <c r="H315" s="256"/>
      <c r="I315" s="256"/>
      <c r="J315" s="256"/>
      <c r="K315" s="329"/>
      <c r="L315" s="256"/>
      <c r="M315" s="256"/>
      <c r="N315" s="257"/>
    </row>
    <row r="316" spans="2:14" x14ac:dyDescent="0.25">
      <c r="B316" s="333" t="str">
        <f>IF(D316="","",D316&amp;"-"&amp;(1+COUNTIF(D$33:D315,D316)))</f>
        <v/>
      </c>
      <c r="D316" s="255"/>
      <c r="E316" s="256"/>
      <c r="F316" s="256"/>
      <c r="G316" s="256"/>
      <c r="H316" s="256"/>
      <c r="I316" s="256"/>
      <c r="J316" s="256"/>
      <c r="K316" s="329"/>
      <c r="L316" s="256"/>
      <c r="M316" s="256"/>
      <c r="N316" s="257"/>
    </row>
    <row r="317" spans="2:14" x14ac:dyDescent="0.25">
      <c r="B317" s="333" t="str">
        <f>IF(D317="","",D317&amp;"-"&amp;(1+COUNTIF(D$33:D316,D317)))</f>
        <v/>
      </c>
      <c r="D317" s="255"/>
      <c r="E317" s="256"/>
      <c r="F317" s="256"/>
      <c r="G317" s="256"/>
      <c r="H317" s="256"/>
      <c r="I317" s="256"/>
      <c r="J317" s="256"/>
      <c r="K317" s="329"/>
      <c r="L317" s="256"/>
      <c r="M317" s="256"/>
      <c r="N317" s="257"/>
    </row>
    <row r="318" spans="2:14" x14ac:dyDescent="0.25">
      <c r="B318" s="333" t="str">
        <f>IF(D318="","",D318&amp;"-"&amp;(1+COUNTIF(D$33:D317,D318)))</f>
        <v/>
      </c>
      <c r="D318" s="255"/>
      <c r="E318" s="256"/>
      <c r="F318" s="256"/>
      <c r="G318" s="256"/>
      <c r="H318" s="256"/>
      <c r="I318" s="256"/>
      <c r="J318" s="256"/>
      <c r="K318" s="329"/>
      <c r="L318" s="256"/>
      <c r="M318" s="256"/>
      <c r="N318" s="257"/>
    </row>
    <row r="319" spans="2:14" ht="15" customHeight="1" x14ac:dyDescent="0.25">
      <c r="B319" s="333" t="str">
        <f>IF(D319="","",D319&amp;"-"&amp;(1+COUNTIF(D$33:D318,D319)))</f>
        <v/>
      </c>
      <c r="D319" s="255"/>
      <c r="E319" s="256"/>
      <c r="F319" s="256"/>
      <c r="G319" s="256"/>
      <c r="H319" s="256"/>
      <c r="I319" s="256"/>
      <c r="J319" s="256"/>
      <c r="K319" s="329"/>
      <c r="L319" s="256"/>
      <c r="M319" s="256"/>
      <c r="N319" s="257"/>
    </row>
    <row r="320" spans="2:14" x14ac:dyDescent="0.25">
      <c r="B320" s="333" t="str">
        <f>IF(D320="","",D320&amp;"-"&amp;(1+COUNTIF(D$33:D319,D320)))</f>
        <v/>
      </c>
      <c r="D320" s="255"/>
      <c r="E320" s="256"/>
      <c r="F320" s="256"/>
      <c r="G320" s="256"/>
      <c r="H320" s="256"/>
      <c r="I320" s="256"/>
      <c r="J320" s="256"/>
      <c r="K320" s="329"/>
      <c r="L320" s="256"/>
      <c r="M320" s="256"/>
      <c r="N320" s="257"/>
    </row>
    <row r="321" spans="2:14" x14ac:dyDescent="0.25">
      <c r="B321" s="333" t="str">
        <f>IF(D321="","",D321&amp;"-"&amp;(1+COUNTIF(D$33:D320,D321)))</f>
        <v/>
      </c>
      <c r="D321" s="255"/>
      <c r="E321" s="256"/>
      <c r="F321" s="256"/>
      <c r="G321" s="256"/>
      <c r="H321" s="256"/>
      <c r="I321" s="256"/>
      <c r="J321" s="256"/>
      <c r="K321" s="329"/>
      <c r="L321" s="256"/>
      <c r="M321" s="256"/>
      <c r="N321" s="257"/>
    </row>
    <row r="322" spans="2:14" x14ac:dyDescent="0.25">
      <c r="B322" s="333" t="str">
        <f>IF(D322="","",D322&amp;"-"&amp;(1+COUNTIF(D$33:D321,D322)))</f>
        <v/>
      </c>
      <c r="D322" s="255"/>
      <c r="E322" s="256"/>
      <c r="F322" s="256"/>
      <c r="G322" s="256"/>
      <c r="H322" s="256"/>
      <c r="I322" s="256"/>
      <c r="J322" s="256"/>
      <c r="K322" s="256"/>
      <c r="L322" s="256"/>
      <c r="M322" s="256"/>
      <c r="N322" s="257"/>
    </row>
    <row r="323" spans="2:14" x14ac:dyDescent="0.25">
      <c r="B323" s="333" t="str">
        <f>IF(D323="","",D323&amp;"-"&amp;(1+COUNTIF(D$33:D322,D323)))</f>
        <v/>
      </c>
      <c r="D323" s="255"/>
      <c r="E323" s="256"/>
      <c r="F323" s="256"/>
      <c r="G323" s="256"/>
      <c r="H323" s="256"/>
      <c r="I323" s="256"/>
      <c r="J323" s="256"/>
      <c r="K323" s="329"/>
      <c r="L323" s="256"/>
      <c r="M323" s="256"/>
      <c r="N323" s="257"/>
    </row>
    <row r="324" spans="2:14" x14ac:dyDescent="0.25">
      <c r="B324" s="333" t="str">
        <f>IF(D324="","",D324&amp;"-"&amp;(1+COUNTIF(D$33:D323,D324)))</f>
        <v/>
      </c>
      <c r="D324" s="255"/>
      <c r="E324" s="256"/>
      <c r="F324" s="256"/>
      <c r="G324" s="256"/>
      <c r="H324" s="256"/>
      <c r="I324" s="256"/>
      <c r="J324" s="256"/>
      <c r="K324" s="329"/>
      <c r="L324" s="256"/>
      <c r="M324" s="256"/>
      <c r="N324" s="257"/>
    </row>
    <row r="325" spans="2:14" x14ac:dyDescent="0.25">
      <c r="B325" s="333" t="str">
        <f>IF(D325="","",D325&amp;"-"&amp;(1+COUNTIF(D$33:D324,D325)))</f>
        <v/>
      </c>
      <c r="D325" s="255"/>
      <c r="E325" s="256"/>
      <c r="F325" s="256"/>
      <c r="G325" s="256"/>
      <c r="H325" s="256"/>
      <c r="I325" s="256"/>
      <c r="J325" s="256"/>
      <c r="K325" s="329"/>
      <c r="L325" s="256"/>
      <c r="M325" s="256"/>
      <c r="N325" s="257"/>
    </row>
    <row r="326" spans="2:14" ht="15" customHeight="1" x14ac:dyDescent="0.25">
      <c r="B326" s="333" t="str">
        <f>IF(D326="","",D326&amp;"-"&amp;(1+COUNTIF(D$33:D325,D326)))</f>
        <v/>
      </c>
      <c r="D326" s="255"/>
      <c r="E326" s="256"/>
      <c r="F326" s="256"/>
      <c r="G326" s="256"/>
      <c r="H326" s="256"/>
      <c r="I326" s="256"/>
      <c r="J326" s="256"/>
      <c r="K326" s="329"/>
      <c r="L326" s="256"/>
      <c r="M326" s="256"/>
      <c r="N326" s="257"/>
    </row>
    <row r="327" spans="2:14" x14ac:dyDescent="0.25">
      <c r="B327" s="333" t="str">
        <f>IF(D327="","",D327&amp;"-"&amp;(1+COUNTIF(D$33:D326,D327)))</f>
        <v/>
      </c>
      <c r="D327" s="255"/>
      <c r="E327" s="256"/>
      <c r="F327" s="256"/>
      <c r="G327" s="256"/>
      <c r="H327" s="256"/>
      <c r="I327" s="256"/>
      <c r="J327" s="256"/>
      <c r="K327" s="329"/>
      <c r="L327" s="256"/>
      <c r="M327" s="256"/>
      <c r="N327" s="257"/>
    </row>
    <row r="328" spans="2:14" x14ac:dyDescent="0.25">
      <c r="B328" s="333" t="str">
        <f>IF(D328="","",D328&amp;"-"&amp;(1+COUNTIF(D$33:D327,D328)))</f>
        <v/>
      </c>
      <c r="D328" s="255"/>
      <c r="E328" s="256"/>
      <c r="F328" s="256"/>
      <c r="G328" s="256"/>
      <c r="H328" s="256"/>
      <c r="I328" s="256"/>
      <c r="J328" s="256"/>
      <c r="K328" s="329"/>
      <c r="L328" s="256"/>
      <c r="M328" s="256"/>
      <c r="N328" s="257"/>
    </row>
    <row r="329" spans="2:14" x14ac:dyDescent="0.25">
      <c r="B329" s="333" t="str">
        <f>IF(D329="","",D329&amp;"-"&amp;(1+COUNTIF(D$33:D328,D329)))</f>
        <v/>
      </c>
      <c r="D329" s="255"/>
      <c r="E329" s="256"/>
      <c r="F329" s="256"/>
      <c r="G329" s="256"/>
      <c r="H329" s="256"/>
      <c r="I329" s="256"/>
      <c r="J329" s="256"/>
      <c r="K329" s="329"/>
      <c r="L329" s="256"/>
      <c r="M329" s="256"/>
      <c r="N329" s="257"/>
    </row>
    <row r="330" spans="2:14" x14ac:dyDescent="0.25">
      <c r="B330" s="333" t="str">
        <f>IF(D330="","",D330&amp;"-"&amp;(1+COUNTIF(D$33:D329,D330)))</f>
        <v/>
      </c>
      <c r="D330" s="255"/>
      <c r="E330" s="256"/>
      <c r="F330" s="256"/>
      <c r="G330" s="256"/>
      <c r="H330" s="256"/>
      <c r="I330" s="256"/>
      <c r="J330" s="256"/>
      <c r="K330" s="329"/>
      <c r="L330" s="256"/>
      <c r="M330" s="256"/>
      <c r="N330" s="257"/>
    </row>
    <row r="331" spans="2:14" x14ac:dyDescent="0.25">
      <c r="B331" s="333" t="str">
        <f>IF(D331="","",D331&amp;"-"&amp;(1+COUNTIF(D$33:D330,D331)))</f>
        <v/>
      </c>
      <c r="D331" s="255"/>
      <c r="E331" s="256"/>
      <c r="F331" s="256"/>
      <c r="G331" s="256"/>
      <c r="H331" s="256"/>
      <c r="I331" s="256"/>
      <c r="J331" s="256"/>
      <c r="K331" s="329"/>
      <c r="L331" s="256"/>
      <c r="M331" s="256"/>
      <c r="N331" s="257"/>
    </row>
    <row r="332" spans="2:14" x14ac:dyDescent="0.25">
      <c r="B332" s="333" t="str">
        <f>IF(D332="","",D332&amp;"-"&amp;(1+COUNTIF(D$33:D331,D332)))</f>
        <v/>
      </c>
      <c r="D332" s="255"/>
      <c r="E332" s="256"/>
      <c r="F332" s="256"/>
      <c r="G332" s="256"/>
      <c r="H332" s="256"/>
      <c r="I332" s="256"/>
      <c r="J332" s="256"/>
      <c r="K332" s="329"/>
      <c r="L332" s="256"/>
      <c r="M332" s="256"/>
      <c r="N332" s="257"/>
    </row>
    <row r="333" spans="2:14" ht="15" customHeight="1" x14ac:dyDescent="0.25">
      <c r="B333" s="333" t="str">
        <f>IF(D333="","",D333&amp;"-"&amp;(1+COUNTIF(D$33:D332,D333)))</f>
        <v/>
      </c>
      <c r="D333" s="255"/>
      <c r="E333" s="256"/>
      <c r="F333" s="256"/>
      <c r="G333" s="256"/>
      <c r="H333" s="256"/>
      <c r="I333" s="256"/>
      <c r="J333" s="256"/>
      <c r="K333" s="329"/>
      <c r="L333" s="256"/>
      <c r="M333" s="256"/>
      <c r="N333" s="257"/>
    </row>
    <row r="334" spans="2:14" x14ac:dyDescent="0.25">
      <c r="B334" s="333" t="str">
        <f>IF(D334="","",D334&amp;"-"&amp;(1+COUNTIF(D$33:D333,D334)))</f>
        <v/>
      </c>
      <c r="D334" s="255"/>
      <c r="E334" s="256"/>
      <c r="F334" s="256"/>
      <c r="G334" s="256"/>
      <c r="H334" s="256"/>
      <c r="I334" s="256"/>
      <c r="J334" s="256"/>
      <c r="K334" s="256"/>
      <c r="L334" s="256"/>
      <c r="M334" s="256"/>
      <c r="N334" s="257"/>
    </row>
    <row r="335" spans="2:14" x14ac:dyDescent="0.25">
      <c r="B335" s="333" t="str">
        <f>IF(D335="","",D335&amp;"-"&amp;(1+COUNTIF(D$33:D334,D335)))</f>
        <v/>
      </c>
      <c r="D335" s="255"/>
      <c r="E335" s="256"/>
      <c r="F335" s="256"/>
      <c r="G335" s="256"/>
      <c r="H335" s="256"/>
      <c r="I335" s="256"/>
      <c r="J335" s="256"/>
      <c r="K335" s="329"/>
      <c r="L335" s="256"/>
      <c r="M335" s="256"/>
      <c r="N335" s="257"/>
    </row>
    <row r="336" spans="2:14" x14ac:dyDescent="0.25">
      <c r="B336" s="333" t="str">
        <f>IF(D336="","",D336&amp;"-"&amp;(1+COUNTIF(D$33:D335,D336)))</f>
        <v/>
      </c>
      <c r="D336" s="255"/>
      <c r="E336" s="256"/>
      <c r="F336" s="256"/>
      <c r="G336" s="256"/>
      <c r="H336" s="256"/>
      <c r="I336" s="256"/>
      <c r="J336" s="256"/>
      <c r="K336" s="329"/>
      <c r="L336" s="256"/>
      <c r="M336" s="256"/>
      <c r="N336" s="257"/>
    </row>
    <row r="337" spans="2:14" x14ac:dyDescent="0.25">
      <c r="B337" s="333" t="str">
        <f>IF(D337="","",D337&amp;"-"&amp;(1+COUNTIF(D$33:D336,D337)))</f>
        <v/>
      </c>
      <c r="D337" s="255"/>
      <c r="E337" s="256"/>
      <c r="F337" s="256"/>
      <c r="G337" s="256"/>
      <c r="H337" s="256"/>
      <c r="I337" s="256"/>
      <c r="J337" s="256"/>
      <c r="K337" s="329"/>
      <c r="L337" s="256"/>
      <c r="M337" s="256"/>
      <c r="N337" s="257"/>
    </row>
    <row r="338" spans="2:14" x14ac:dyDescent="0.25">
      <c r="B338" s="333" t="str">
        <f>IF(D338="","",D338&amp;"-"&amp;(1+COUNTIF(D$33:D337,D338)))</f>
        <v/>
      </c>
      <c r="D338" s="255"/>
      <c r="E338" s="256"/>
      <c r="F338" s="256"/>
      <c r="G338" s="256"/>
      <c r="H338" s="256"/>
      <c r="I338" s="256"/>
      <c r="J338" s="256"/>
      <c r="K338" s="329"/>
      <c r="L338" s="256"/>
      <c r="M338" s="256"/>
      <c r="N338" s="257"/>
    </row>
    <row r="339" spans="2:14" x14ac:dyDescent="0.25">
      <c r="B339" s="333" t="str">
        <f>IF(D339="","",D339&amp;"-"&amp;(1+COUNTIF(D$33:D338,D339)))</f>
        <v/>
      </c>
      <c r="D339" s="255"/>
      <c r="E339" s="256"/>
      <c r="F339" s="256"/>
      <c r="G339" s="256"/>
      <c r="H339" s="256"/>
      <c r="I339" s="256"/>
      <c r="J339" s="256"/>
      <c r="K339" s="329"/>
      <c r="L339" s="256"/>
      <c r="M339" s="256"/>
      <c r="N339" s="257"/>
    </row>
    <row r="340" spans="2:14" ht="15" customHeight="1" x14ac:dyDescent="0.25">
      <c r="B340" s="333" t="str">
        <f>IF(D340="","",D340&amp;"-"&amp;(1+COUNTIF(D$33:D339,D340)))</f>
        <v/>
      </c>
      <c r="D340" s="255"/>
      <c r="E340" s="256"/>
      <c r="F340" s="256"/>
      <c r="G340" s="256"/>
      <c r="H340" s="256"/>
      <c r="I340" s="256"/>
      <c r="J340" s="256"/>
      <c r="K340" s="329"/>
      <c r="L340" s="256"/>
      <c r="M340" s="256"/>
      <c r="N340" s="257"/>
    </row>
    <row r="341" spans="2:14" x14ac:dyDescent="0.25">
      <c r="B341" s="333" t="str">
        <f>IF(D341="","",D341&amp;"-"&amp;(1+COUNTIF(D$33:D340,D341)))</f>
        <v/>
      </c>
      <c r="D341" s="255"/>
      <c r="E341" s="256"/>
      <c r="F341" s="256"/>
      <c r="G341" s="256"/>
      <c r="H341" s="256"/>
      <c r="I341" s="256"/>
      <c r="J341" s="256"/>
      <c r="K341" s="329"/>
      <c r="L341" s="256"/>
      <c r="M341" s="256"/>
      <c r="N341" s="257"/>
    </row>
    <row r="342" spans="2:14" x14ac:dyDescent="0.25">
      <c r="B342" s="333" t="str">
        <f>IF(D342="","",D342&amp;"-"&amp;(1+COUNTIF(D$33:D341,D342)))</f>
        <v/>
      </c>
      <c r="D342" s="255"/>
      <c r="E342" s="256"/>
      <c r="F342" s="256"/>
      <c r="G342" s="256"/>
      <c r="H342" s="256"/>
      <c r="I342" s="256"/>
      <c r="J342" s="256"/>
      <c r="K342" s="329"/>
      <c r="L342" s="256"/>
      <c r="M342" s="256"/>
      <c r="N342" s="257"/>
    </row>
    <row r="343" spans="2:14" x14ac:dyDescent="0.25">
      <c r="B343" s="333" t="str">
        <f>IF(D343="","",D343&amp;"-"&amp;(1+COUNTIF(D$33:D342,D343)))</f>
        <v/>
      </c>
      <c r="D343" s="255"/>
      <c r="E343" s="256"/>
      <c r="F343" s="256"/>
      <c r="G343" s="256"/>
      <c r="H343" s="256"/>
      <c r="I343" s="256"/>
      <c r="J343" s="256"/>
      <c r="K343" s="329"/>
      <c r="L343" s="256"/>
      <c r="M343" s="256"/>
      <c r="N343" s="257"/>
    </row>
    <row r="344" spans="2:14" x14ac:dyDescent="0.25">
      <c r="B344" s="333" t="str">
        <f>IF(D344="","",D344&amp;"-"&amp;(1+COUNTIF(D$33:D343,D344)))</f>
        <v/>
      </c>
      <c r="D344" s="255"/>
      <c r="E344" s="256"/>
      <c r="F344" s="256"/>
      <c r="G344" s="256"/>
      <c r="H344" s="256"/>
      <c r="I344" s="256"/>
      <c r="J344" s="256"/>
      <c r="K344" s="329"/>
      <c r="L344" s="256"/>
      <c r="M344" s="256"/>
      <c r="N344" s="257"/>
    </row>
    <row r="345" spans="2:14" x14ac:dyDescent="0.25">
      <c r="B345" s="333" t="str">
        <f>IF(D345="","",D345&amp;"-"&amp;(1+COUNTIF(D$33:D344,D345)))</f>
        <v/>
      </c>
      <c r="D345" s="255"/>
      <c r="E345" s="256"/>
      <c r="F345" s="256"/>
      <c r="G345" s="256"/>
      <c r="H345" s="256"/>
      <c r="I345" s="256"/>
      <c r="J345" s="256"/>
      <c r="K345" s="329"/>
      <c r="L345" s="256"/>
      <c r="M345" s="256"/>
      <c r="N345" s="257"/>
    </row>
    <row r="346" spans="2:14" x14ac:dyDescent="0.25">
      <c r="B346" s="333" t="str">
        <f>IF(D346="","",D346&amp;"-"&amp;(1+COUNTIF(D$33:D345,D346)))</f>
        <v/>
      </c>
      <c r="D346" s="255"/>
      <c r="E346" s="256"/>
      <c r="F346" s="256"/>
      <c r="G346" s="256"/>
      <c r="H346" s="256"/>
      <c r="I346" s="256"/>
      <c r="J346" s="256"/>
      <c r="K346" s="256"/>
      <c r="L346" s="256"/>
      <c r="M346" s="256"/>
      <c r="N346" s="257"/>
    </row>
    <row r="347" spans="2:14" ht="15" customHeight="1" x14ac:dyDescent="0.25">
      <c r="B347" s="333" t="str">
        <f>IF(D347="","",D347&amp;"-"&amp;(1+COUNTIF(D$33:D346,D347)))</f>
        <v/>
      </c>
      <c r="D347" s="255"/>
      <c r="E347" s="256"/>
      <c r="F347" s="256"/>
      <c r="G347" s="256"/>
      <c r="H347" s="256"/>
      <c r="I347" s="256"/>
      <c r="J347" s="256"/>
      <c r="K347" s="256"/>
      <c r="L347" s="256"/>
      <c r="M347" s="256"/>
      <c r="N347" s="257"/>
    </row>
    <row r="348" spans="2:14" x14ac:dyDescent="0.25">
      <c r="B348" s="333" t="str">
        <f>IF(D348="","",D348&amp;"-"&amp;(1+COUNTIF(D$33:D347,D348)))</f>
        <v/>
      </c>
      <c r="D348" s="255"/>
      <c r="E348" s="256"/>
      <c r="F348" s="256"/>
      <c r="G348" s="256"/>
      <c r="H348" s="256"/>
      <c r="I348" s="256"/>
      <c r="J348" s="256"/>
      <c r="K348" s="256"/>
      <c r="L348" s="256"/>
      <c r="M348" s="256"/>
      <c r="N348" s="257"/>
    </row>
    <row r="349" spans="2:14" x14ac:dyDescent="0.25">
      <c r="B349" s="333" t="str">
        <f>IF(D349="","",D349&amp;"-"&amp;(1+COUNTIF(D$33:D348,D349)))</f>
        <v/>
      </c>
      <c r="D349" s="255"/>
      <c r="E349" s="256"/>
      <c r="F349" s="256"/>
      <c r="G349" s="256"/>
      <c r="H349" s="256"/>
      <c r="I349" s="256"/>
      <c r="J349" s="256"/>
      <c r="K349" s="329"/>
      <c r="L349" s="256"/>
      <c r="M349" s="256"/>
      <c r="N349" s="257"/>
    </row>
    <row r="350" spans="2:14" x14ac:dyDescent="0.25">
      <c r="B350" s="333" t="str">
        <f>IF(D350="","",D350&amp;"-"&amp;(1+COUNTIF(D$33:D349,D350)))</f>
        <v/>
      </c>
      <c r="D350" s="255"/>
      <c r="E350" s="256"/>
      <c r="F350" s="256"/>
      <c r="G350" s="256"/>
      <c r="H350" s="256"/>
      <c r="I350" s="256"/>
      <c r="J350" s="256"/>
      <c r="K350" s="256"/>
      <c r="L350" s="256"/>
      <c r="M350" s="256"/>
      <c r="N350" s="257"/>
    </row>
    <row r="351" spans="2:14" x14ac:dyDescent="0.25">
      <c r="B351" s="333" t="str">
        <f>IF(D351="","",D351&amp;"-"&amp;(1+COUNTIF(D$33:D350,D351)))</f>
        <v/>
      </c>
      <c r="D351" s="255"/>
      <c r="E351" s="256"/>
      <c r="F351" s="256"/>
      <c r="G351" s="256"/>
      <c r="H351" s="256"/>
      <c r="I351" s="256"/>
      <c r="J351" s="256"/>
      <c r="K351" s="329"/>
      <c r="L351" s="256"/>
      <c r="M351" s="256"/>
      <c r="N351" s="257"/>
    </row>
    <row r="352" spans="2:14" x14ac:dyDescent="0.25">
      <c r="B352" s="333" t="str">
        <f>IF(D352="","",D352&amp;"-"&amp;(1+COUNTIF(D$33:D351,D352)))</f>
        <v/>
      </c>
      <c r="D352" s="255"/>
      <c r="E352" s="256"/>
      <c r="F352" s="256"/>
      <c r="G352" s="256"/>
      <c r="H352" s="256"/>
      <c r="I352" s="256"/>
      <c r="J352" s="256"/>
      <c r="K352" s="256"/>
      <c r="L352" s="256"/>
      <c r="M352" s="256"/>
      <c r="N352" s="257"/>
    </row>
    <row r="353" spans="2:14" x14ac:dyDescent="0.25">
      <c r="B353" s="333" t="str">
        <f>IF(D353="","",D353&amp;"-"&amp;(1+COUNTIF(D$33:D352,D353)))</f>
        <v/>
      </c>
      <c r="D353" s="255"/>
      <c r="E353" s="256"/>
      <c r="F353" s="256"/>
      <c r="G353" s="256"/>
      <c r="H353" s="256"/>
      <c r="I353" s="256"/>
      <c r="J353" s="256"/>
      <c r="K353" s="329"/>
      <c r="L353" s="256"/>
      <c r="M353" s="256"/>
      <c r="N353" s="257"/>
    </row>
    <row r="354" spans="2:14" ht="15" customHeight="1" x14ac:dyDescent="0.25">
      <c r="B354" s="333" t="str">
        <f>IF(D354="","",D354&amp;"-"&amp;(1+COUNTIF(D$33:D353,D354)))</f>
        <v/>
      </c>
      <c r="D354" s="255"/>
      <c r="E354" s="256"/>
      <c r="F354" s="256"/>
      <c r="G354" s="256"/>
      <c r="H354" s="256"/>
      <c r="I354" s="256"/>
      <c r="J354" s="256"/>
      <c r="K354" s="329"/>
      <c r="L354" s="256"/>
      <c r="M354" s="256"/>
      <c r="N354" s="257"/>
    </row>
    <row r="355" spans="2:14" x14ac:dyDescent="0.25">
      <c r="B355" s="333" t="str">
        <f>IF(D355="","",D355&amp;"-"&amp;(1+COUNTIF(D$33:D354,D355)))</f>
        <v/>
      </c>
      <c r="D355" s="255"/>
      <c r="E355" s="256"/>
      <c r="F355" s="256"/>
      <c r="G355" s="256"/>
      <c r="H355" s="256"/>
      <c r="I355" s="256"/>
      <c r="J355" s="256"/>
      <c r="K355" s="329"/>
      <c r="L355" s="256"/>
      <c r="M355" s="256"/>
      <c r="N355" s="257"/>
    </row>
    <row r="356" spans="2:14" x14ac:dyDescent="0.25">
      <c r="B356" s="333" t="str">
        <f>IF(D356="","",D356&amp;"-"&amp;(1+COUNTIF(D$33:D355,D356)))</f>
        <v/>
      </c>
      <c r="D356" s="255"/>
      <c r="E356" s="256"/>
      <c r="F356" s="256"/>
      <c r="G356" s="256"/>
      <c r="H356" s="256"/>
      <c r="I356" s="256"/>
      <c r="J356" s="256"/>
      <c r="K356" s="256"/>
      <c r="L356" s="256"/>
      <c r="M356" s="256"/>
      <c r="N356" s="257"/>
    </row>
    <row r="357" spans="2:14" x14ac:dyDescent="0.25">
      <c r="B357" s="333" t="str">
        <f>IF(D357="","",D357&amp;"-"&amp;(1+COUNTIF(D$33:D356,D357)))</f>
        <v/>
      </c>
      <c r="D357" s="255"/>
      <c r="E357" s="256"/>
      <c r="F357" s="256"/>
      <c r="G357" s="256"/>
      <c r="H357" s="256"/>
      <c r="I357" s="256"/>
      <c r="J357" s="256"/>
      <c r="K357" s="329"/>
      <c r="L357" s="256"/>
      <c r="M357" s="256"/>
      <c r="N357" s="257"/>
    </row>
    <row r="358" spans="2:14" x14ac:dyDescent="0.25">
      <c r="B358" s="333" t="str">
        <f>IF(D358="","",D358&amp;"-"&amp;(1+COUNTIF(D$33:D357,D358)))</f>
        <v/>
      </c>
      <c r="D358" s="255"/>
      <c r="E358" s="256"/>
      <c r="F358" s="256"/>
      <c r="G358" s="256"/>
      <c r="H358" s="256"/>
      <c r="I358" s="256"/>
      <c r="J358" s="256"/>
      <c r="K358" s="329"/>
      <c r="L358" s="256"/>
      <c r="M358" s="256"/>
      <c r="N358" s="257"/>
    </row>
    <row r="359" spans="2:14" x14ac:dyDescent="0.25">
      <c r="B359" s="333" t="str">
        <f>IF(D359="","",D359&amp;"-"&amp;(1+COUNTIF(D$33:D358,D359)))</f>
        <v/>
      </c>
      <c r="D359" s="255"/>
      <c r="E359" s="256"/>
      <c r="F359" s="256"/>
      <c r="G359" s="256"/>
      <c r="H359" s="256"/>
      <c r="I359" s="256"/>
      <c r="J359" s="256"/>
      <c r="K359" s="329"/>
      <c r="L359" s="256"/>
      <c r="M359" s="256"/>
      <c r="N359" s="257"/>
    </row>
    <row r="360" spans="2:14" x14ac:dyDescent="0.25">
      <c r="B360" s="333" t="str">
        <f>IF(D360="","",D360&amp;"-"&amp;(1+COUNTIF(D$33:D359,D360)))</f>
        <v/>
      </c>
      <c r="D360" s="255"/>
      <c r="E360" s="256"/>
      <c r="F360" s="256"/>
      <c r="G360" s="256"/>
      <c r="H360" s="256"/>
      <c r="I360" s="256"/>
      <c r="J360" s="256"/>
      <c r="K360" s="329"/>
      <c r="L360" s="256"/>
      <c r="M360" s="256"/>
      <c r="N360" s="257"/>
    </row>
    <row r="361" spans="2:14" ht="15" customHeight="1" x14ac:dyDescent="0.25">
      <c r="B361" s="333" t="str">
        <f>IF(D361="","",D361&amp;"-"&amp;(1+COUNTIF(D$33:D360,D361)))</f>
        <v/>
      </c>
      <c r="D361" s="255"/>
      <c r="E361" s="256"/>
      <c r="F361" s="256"/>
      <c r="G361" s="256"/>
      <c r="H361" s="256"/>
      <c r="I361" s="256"/>
      <c r="J361" s="256"/>
      <c r="K361" s="329"/>
      <c r="L361" s="256"/>
      <c r="M361" s="256"/>
      <c r="N361" s="257"/>
    </row>
    <row r="362" spans="2:14" x14ac:dyDescent="0.25">
      <c r="B362" s="333" t="str">
        <f>IF(D362="","",D362&amp;"-"&amp;(1+COUNTIF(D$33:D361,D362)))</f>
        <v/>
      </c>
      <c r="D362" s="255"/>
      <c r="E362" s="256"/>
      <c r="F362" s="256"/>
      <c r="G362" s="256"/>
      <c r="H362" s="256"/>
      <c r="I362" s="256"/>
      <c r="J362" s="256"/>
      <c r="K362" s="329"/>
      <c r="L362" s="256"/>
      <c r="M362" s="256"/>
      <c r="N362" s="257"/>
    </row>
    <row r="363" spans="2:14" x14ac:dyDescent="0.25">
      <c r="B363" s="333" t="str">
        <f>IF(D363="","",D363&amp;"-"&amp;(1+COUNTIF(D$33:D362,D363)))</f>
        <v/>
      </c>
      <c r="D363" s="255"/>
      <c r="E363" s="256"/>
      <c r="F363" s="256"/>
      <c r="G363" s="256"/>
      <c r="H363" s="256"/>
      <c r="I363" s="256"/>
      <c r="J363" s="256"/>
      <c r="K363" s="329"/>
      <c r="L363" s="256"/>
      <c r="M363" s="256"/>
      <c r="N363" s="257"/>
    </row>
    <row r="364" spans="2:14" x14ac:dyDescent="0.25">
      <c r="B364" s="333" t="str">
        <f>IF(D364="","",D364&amp;"-"&amp;(1+COUNTIF(D$33:D363,D364)))</f>
        <v/>
      </c>
      <c r="D364" s="255"/>
      <c r="E364" s="256"/>
      <c r="F364" s="256"/>
      <c r="G364" s="256"/>
      <c r="H364" s="256"/>
      <c r="I364" s="256"/>
      <c r="J364" s="256"/>
      <c r="K364" s="329"/>
      <c r="L364" s="256"/>
      <c r="M364" s="256"/>
      <c r="N364" s="257"/>
    </row>
    <row r="365" spans="2:14" x14ac:dyDescent="0.25">
      <c r="B365" s="333" t="str">
        <f>IF(D365="","",D365&amp;"-"&amp;(1+COUNTIF(D$33:D364,D365)))</f>
        <v/>
      </c>
      <c r="D365" s="255"/>
      <c r="E365" s="256"/>
      <c r="F365" s="256"/>
      <c r="G365" s="256"/>
      <c r="H365" s="256"/>
      <c r="I365" s="256"/>
      <c r="J365" s="256"/>
      <c r="K365" s="329"/>
      <c r="L365" s="256"/>
      <c r="M365" s="256"/>
      <c r="N365" s="257"/>
    </row>
    <row r="366" spans="2:14" x14ac:dyDescent="0.25">
      <c r="B366" s="333" t="str">
        <f>IF(D366="","",D366&amp;"-"&amp;(1+COUNTIF(D$33:D365,D366)))</f>
        <v/>
      </c>
      <c r="D366" s="255"/>
      <c r="E366" s="256"/>
      <c r="F366" s="256"/>
      <c r="G366" s="256"/>
      <c r="H366" s="256"/>
      <c r="I366" s="256"/>
      <c r="J366" s="256"/>
      <c r="K366" s="256"/>
      <c r="L366" s="256"/>
      <c r="M366" s="256"/>
      <c r="N366" s="257"/>
    </row>
    <row r="367" spans="2:14" x14ac:dyDescent="0.25">
      <c r="B367" s="333" t="str">
        <f>IF(D367="","",D367&amp;"-"&amp;(1+COUNTIF(D$33:D366,D367)))</f>
        <v/>
      </c>
      <c r="D367" s="255"/>
      <c r="E367" s="256"/>
      <c r="F367" s="256"/>
      <c r="G367" s="256"/>
      <c r="H367" s="256"/>
      <c r="I367" s="256"/>
      <c r="J367" s="256"/>
      <c r="K367" s="329"/>
      <c r="L367" s="256"/>
      <c r="M367" s="256"/>
      <c r="N367" s="257"/>
    </row>
    <row r="368" spans="2:14" ht="15" customHeight="1" x14ac:dyDescent="0.25">
      <c r="B368" s="333" t="str">
        <f>IF(D368="","",D368&amp;"-"&amp;(1+COUNTIF(D$33:D367,D368)))</f>
        <v/>
      </c>
      <c r="D368" s="255"/>
      <c r="E368" s="256"/>
      <c r="F368" s="256"/>
      <c r="G368" s="256"/>
      <c r="H368" s="256"/>
      <c r="I368" s="256"/>
      <c r="J368" s="256"/>
      <c r="K368" s="329"/>
      <c r="L368" s="256"/>
      <c r="M368" s="256"/>
      <c r="N368" s="257"/>
    </row>
    <row r="369" spans="2:14" x14ac:dyDescent="0.25">
      <c r="B369" s="333" t="str">
        <f>IF(D369="","",D369&amp;"-"&amp;(1+COUNTIF(D$33:D368,D369)))</f>
        <v/>
      </c>
      <c r="D369" s="255"/>
      <c r="E369" s="256"/>
      <c r="F369" s="256"/>
      <c r="G369" s="256"/>
      <c r="H369" s="256"/>
      <c r="I369" s="256"/>
      <c r="J369" s="256"/>
      <c r="K369" s="329"/>
      <c r="L369" s="256"/>
      <c r="M369" s="256"/>
      <c r="N369" s="257"/>
    </row>
    <row r="370" spans="2:14" x14ac:dyDescent="0.25">
      <c r="B370" s="333" t="str">
        <f>IF(D370="","",D370&amp;"-"&amp;(1+COUNTIF(D$33:D369,D370)))</f>
        <v/>
      </c>
      <c r="D370" s="255"/>
      <c r="E370" s="256"/>
      <c r="F370" s="256"/>
      <c r="G370" s="256"/>
      <c r="H370" s="256"/>
      <c r="I370" s="256"/>
      <c r="J370" s="256"/>
      <c r="K370" s="329"/>
      <c r="L370" s="256"/>
      <c r="M370" s="256"/>
      <c r="N370" s="257"/>
    </row>
    <row r="371" spans="2:14" x14ac:dyDescent="0.25">
      <c r="B371" s="333" t="str">
        <f>IF(D371="","",D371&amp;"-"&amp;(1+COUNTIF(D$33:D370,D371)))</f>
        <v/>
      </c>
      <c r="D371" s="255"/>
      <c r="E371" s="256"/>
      <c r="F371" s="256"/>
      <c r="G371" s="256"/>
      <c r="H371" s="256"/>
      <c r="I371" s="256"/>
      <c r="J371" s="256"/>
      <c r="K371" s="329"/>
      <c r="L371" s="256"/>
      <c r="M371" s="256"/>
      <c r="N371" s="257"/>
    </row>
    <row r="372" spans="2:14" x14ac:dyDescent="0.25">
      <c r="B372" s="333" t="str">
        <f>IF(D372="","",D372&amp;"-"&amp;(1+COUNTIF(D$33:D371,D372)))</f>
        <v/>
      </c>
      <c r="D372" s="255"/>
      <c r="E372" s="256"/>
      <c r="F372" s="256"/>
      <c r="G372" s="256"/>
      <c r="H372" s="256"/>
      <c r="I372" s="256"/>
      <c r="J372" s="256"/>
      <c r="K372" s="329"/>
      <c r="L372" s="256"/>
      <c r="M372" s="256"/>
      <c r="N372" s="257"/>
    </row>
    <row r="373" spans="2:14" x14ac:dyDescent="0.25">
      <c r="B373" s="333" t="str">
        <f>IF(D373="","",D373&amp;"-"&amp;(1+COUNTIF(D$33:D372,D373)))</f>
        <v/>
      </c>
      <c r="D373" s="255"/>
      <c r="E373" s="256"/>
      <c r="F373" s="256"/>
      <c r="G373" s="256"/>
      <c r="H373" s="256"/>
      <c r="I373" s="256"/>
      <c r="J373" s="256"/>
      <c r="K373" s="256"/>
      <c r="L373" s="256"/>
      <c r="M373" s="256"/>
      <c r="N373" s="257"/>
    </row>
    <row r="374" spans="2:14" x14ac:dyDescent="0.25">
      <c r="B374" s="333" t="str">
        <f>IF(D374="","",D374&amp;"-"&amp;(1+COUNTIF(D$33:D373,D374)))</f>
        <v/>
      </c>
      <c r="D374" s="255"/>
      <c r="E374" s="256"/>
      <c r="F374" s="256"/>
      <c r="G374" s="256"/>
      <c r="H374" s="256"/>
      <c r="I374" s="256"/>
      <c r="J374" s="256"/>
      <c r="K374" s="329"/>
      <c r="L374" s="256"/>
      <c r="M374" s="256"/>
      <c r="N374" s="257"/>
    </row>
    <row r="375" spans="2:14" ht="15" customHeight="1" x14ac:dyDescent="0.25">
      <c r="B375" s="333" t="str">
        <f>IF(D375="","",D375&amp;"-"&amp;(1+COUNTIF(D$33:D374,D375)))</f>
        <v/>
      </c>
      <c r="D375" s="255"/>
      <c r="E375" s="256"/>
      <c r="F375" s="256"/>
      <c r="G375" s="256"/>
      <c r="H375" s="256"/>
      <c r="I375" s="256"/>
      <c r="J375" s="256"/>
      <c r="K375" s="329"/>
      <c r="L375" s="256"/>
      <c r="M375" s="256"/>
      <c r="N375" s="257"/>
    </row>
    <row r="376" spans="2:14" x14ac:dyDescent="0.25">
      <c r="B376" s="333" t="str">
        <f>IF(D376="","",D376&amp;"-"&amp;(1+COUNTIF(D$33:D375,D376)))</f>
        <v/>
      </c>
      <c r="D376" s="255"/>
      <c r="E376" s="256"/>
      <c r="F376" s="256"/>
      <c r="G376" s="256"/>
      <c r="H376" s="256"/>
      <c r="I376" s="256"/>
      <c r="J376" s="256"/>
      <c r="K376" s="329"/>
      <c r="L376" s="256"/>
      <c r="M376" s="256"/>
      <c r="N376" s="257"/>
    </row>
    <row r="377" spans="2:14" x14ac:dyDescent="0.25">
      <c r="B377" s="333" t="str">
        <f>IF(D377="","",D377&amp;"-"&amp;(1+COUNTIF(D$33:D376,D377)))</f>
        <v/>
      </c>
      <c r="D377" s="255"/>
      <c r="E377" s="256"/>
      <c r="F377" s="256"/>
      <c r="G377" s="256"/>
      <c r="H377" s="256"/>
      <c r="I377" s="256"/>
      <c r="J377" s="256"/>
      <c r="K377" s="329"/>
      <c r="L377" s="256"/>
      <c r="M377" s="256"/>
      <c r="N377" s="257"/>
    </row>
    <row r="378" spans="2:14" x14ac:dyDescent="0.25">
      <c r="B378" s="333" t="str">
        <f>IF(D378="","",D378&amp;"-"&amp;(1+COUNTIF(D$33:D377,D378)))</f>
        <v/>
      </c>
      <c r="D378" s="255"/>
      <c r="E378" s="256"/>
      <c r="F378" s="256"/>
      <c r="G378" s="256"/>
      <c r="H378" s="256"/>
      <c r="I378" s="256"/>
      <c r="J378" s="256"/>
      <c r="K378" s="256"/>
      <c r="L378" s="256"/>
      <c r="M378" s="256"/>
      <c r="N378" s="257"/>
    </row>
    <row r="379" spans="2:14" x14ac:dyDescent="0.25">
      <c r="B379" s="333" t="str">
        <f>IF(D379="","",D379&amp;"-"&amp;(1+COUNTIF(D$33:D378,D379)))</f>
        <v/>
      </c>
      <c r="D379" s="255"/>
      <c r="E379" s="256"/>
      <c r="F379" s="256"/>
      <c r="G379" s="256"/>
      <c r="H379" s="256"/>
      <c r="I379" s="256"/>
      <c r="J379" s="256"/>
      <c r="K379" s="329"/>
      <c r="L379" s="256"/>
      <c r="M379" s="256"/>
      <c r="N379" s="257"/>
    </row>
    <row r="380" spans="2:14" x14ac:dyDescent="0.25">
      <c r="B380" s="333" t="str">
        <f>IF(D380="","",D380&amp;"-"&amp;(1+COUNTIF(D$33:D379,D380)))</f>
        <v/>
      </c>
      <c r="D380" s="255"/>
      <c r="E380" s="256"/>
      <c r="F380" s="256"/>
      <c r="G380" s="256"/>
      <c r="H380" s="256"/>
      <c r="I380" s="256"/>
      <c r="J380" s="256"/>
      <c r="K380" s="329"/>
      <c r="L380" s="256"/>
      <c r="M380" s="256"/>
      <c r="N380" s="257"/>
    </row>
    <row r="381" spans="2:14" x14ac:dyDescent="0.25">
      <c r="B381" s="333" t="str">
        <f>IF(D381="","",D381&amp;"-"&amp;(1+COUNTIF(D$33:D380,D381)))</f>
        <v/>
      </c>
      <c r="D381" s="255"/>
      <c r="E381" s="256"/>
      <c r="F381" s="256"/>
      <c r="G381" s="256"/>
      <c r="H381" s="256"/>
      <c r="I381" s="256"/>
      <c r="J381" s="256"/>
      <c r="K381" s="329"/>
      <c r="L381" s="256"/>
      <c r="M381" s="256"/>
      <c r="N381" s="257"/>
    </row>
    <row r="382" spans="2:14" ht="15" customHeight="1" x14ac:dyDescent="0.25">
      <c r="B382" s="333" t="str">
        <f>IF(D382="","",D382&amp;"-"&amp;(1+COUNTIF(D$33:D381,D382)))</f>
        <v/>
      </c>
      <c r="D382" s="255"/>
      <c r="E382" s="256"/>
      <c r="F382" s="256"/>
      <c r="G382" s="256"/>
      <c r="H382" s="256"/>
      <c r="I382" s="256"/>
      <c r="J382" s="256"/>
      <c r="K382" s="329"/>
      <c r="L382" s="256"/>
      <c r="M382" s="256"/>
      <c r="N382" s="257"/>
    </row>
    <row r="383" spans="2:14" x14ac:dyDescent="0.25">
      <c r="B383" s="333" t="str">
        <f>IF(D383="","",D383&amp;"-"&amp;(1+COUNTIF(D$33:D382,D383)))</f>
        <v/>
      </c>
      <c r="D383" s="255"/>
      <c r="E383" s="256"/>
      <c r="F383" s="256"/>
      <c r="G383" s="256"/>
      <c r="H383" s="256"/>
      <c r="I383" s="256"/>
      <c r="J383" s="256"/>
      <c r="K383" s="256"/>
      <c r="L383" s="256"/>
      <c r="M383" s="256"/>
      <c r="N383" s="257"/>
    </row>
    <row r="384" spans="2:14" x14ac:dyDescent="0.25">
      <c r="B384" s="333" t="str">
        <f>IF(D384="","",D384&amp;"-"&amp;(1+COUNTIF(D$33:D383,D384)))</f>
        <v/>
      </c>
      <c r="D384" s="255"/>
      <c r="E384" s="256"/>
      <c r="F384" s="256"/>
      <c r="G384" s="256"/>
      <c r="H384" s="256"/>
      <c r="I384" s="256"/>
      <c r="J384" s="256"/>
      <c r="K384" s="329"/>
      <c r="L384" s="256"/>
      <c r="M384" s="256"/>
      <c r="N384" s="257"/>
    </row>
    <row r="385" spans="2:14" x14ac:dyDescent="0.25">
      <c r="B385" s="333" t="str">
        <f>IF(D385="","",D385&amp;"-"&amp;(1+COUNTIF(D$33:D384,D385)))</f>
        <v/>
      </c>
      <c r="D385" s="255"/>
      <c r="E385" s="256"/>
      <c r="F385" s="256"/>
      <c r="G385" s="256"/>
      <c r="H385" s="256"/>
      <c r="I385" s="256"/>
      <c r="J385" s="256"/>
      <c r="K385" s="329"/>
      <c r="L385" s="256"/>
      <c r="M385" s="256"/>
      <c r="N385" s="257"/>
    </row>
    <row r="386" spans="2:14" x14ac:dyDescent="0.25">
      <c r="B386" s="333" t="str">
        <f>IF(D386="","",D386&amp;"-"&amp;(1+COUNTIF(D$33:D385,D386)))</f>
        <v/>
      </c>
      <c r="D386" s="255"/>
      <c r="E386" s="256"/>
      <c r="F386" s="256"/>
      <c r="G386" s="256"/>
      <c r="H386" s="256"/>
      <c r="I386" s="256"/>
      <c r="J386" s="256"/>
      <c r="K386" s="329"/>
      <c r="L386" s="256"/>
      <c r="M386" s="256"/>
      <c r="N386" s="257"/>
    </row>
    <row r="387" spans="2:14" x14ac:dyDescent="0.25">
      <c r="B387" s="333" t="str">
        <f>IF(D387="","",D387&amp;"-"&amp;(1+COUNTIF(D$33:D386,D387)))</f>
        <v/>
      </c>
      <c r="D387" s="255"/>
      <c r="E387" s="256"/>
      <c r="F387" s="256"/>
      <c r="G387" s="256"/>
      <c r="H387" s="256"/>
      <c r="I387" s="256"/>
      <c r="J387" s="256"/>
      <c r="K387" s="329"/>
      <c r="L387" s="256"/>
      <c r="M387" s="256"/>
      <c r="N387" s="257"/>
    </row>
    <row r="388" spans="2:14" x14ac:dyDescent="0.25">
      <c r="B388" s="333" t="str">
        <f>IF(D388="","",D388&amp;"-"&amp;(1+COUNTIF(D$33:D387,D388)))</f>
        <v/>
      </c>
      <c r="D388" s="255"/>
      <c r="E388" s="256"/>
      <c r="F388" s="256"/>
      <c r="G388" s="256"/>
      <c r="H388" s="256"/>
      <c r="I388" s="256"/>
      <c r="J388" s="256"/>
      <c r="K388" s="329"/>
      <c r="L388" s="256"/>
      <c r="M388" s="256"/>
      <c r="N388" s="257"/>
    </row>
    <row r="389" spans="2:14" ht="15" customHeight="1" x14ac:dyDescent="0.25">
      <c r="B389" s="333" t="str">
        <f>IF(D389="","",D389&amp;"-"&amp;(1+COUNTIF(D$33:D388,D389)))</f>
        <v/>
      </c>
      <c r="D389" s="255"/>
      <c r="E389" s="256"/>
      <c r="F389" s="256"/>
      <c r="G389" s="256"/>
      <c r="H389" s="256"/>
      <c r="I389" s="256"/>
      <c r="J389" s="256"/>
      <c r="K389" s="329"/>
      <c r="L389" s="256"/>
      <c r="M389" s="256"/>
      <c r="N389" s="257"/>
    </row>
    <row r="390" spans="2:14" x14ac:dyDescent="0.25">
      <c r="B390" s="333" t="str">
        <f>IF(D390="","",D390&amp;"-"&amp;(1+COUNTIF(D$33:D389,D390)))</f>
        <v/>
      </c>
      <c r="D390" s="255"/>
      <c r="E390" s="256"/>
      <c r="F390" s="256"/>
      <c r="G390" s="256"/>
      <c r="H390" s="256"/>
      <c r="I390" s="256"/>
      <c r="J390" s="256"/>
      <c r="K390" s="256"/>
      <c r="L390" s="256"/>
      <c r="M390" s="256"/>
      <c r="N390" s="257"/>
    </row>
    <row r="391" spans="2:14" x14ac:dyDescent="0.25">
      <c r="B391" s="333" t="str">
        <f>IF(D391="","",D391&amp;"-"&amp;(1+COUNTIF(D$33:D390,D391)))</f>
        <v/>
      </c>
      <c r="D391" s="255"/>
      <c r="E391" s="256"/>
      <c r="F391" s="256"/>
      <c r="G391" s="256"/>
      <c r="H391" s="256"/>
      <c r="I391" s="256"/>
      <c r="J391" s="256"/>
      <c r="K391" s="256"/>
      <c r="L391" s="256"/>
      <c r="M391" s="256"/>
      <c r="N391" s="257"/>
    </row>
    <row r="392" spans="2:14" x14ac:dyDescent="0.25">
      <c r="B392" s="333" t="str">
        <f>IF(D392="","",D392&amp;"-"&amp;(1+COUNTIF(D$33:D391,D392)))</f>
        <v/>
      </c>
      <c r="D392" s="255"/>
      <c r="E392" s="256"/>
      <c r="F392" s="256"/>
      <c r="G392" s="256"/>
      <c r="H392" s="256"/>
      <c r="I392" s="256"/>
      <c r="J392" s="256"/>
      <c r="K392" s="329"/>
      <c r="L392" s="256"/>
      <c r="M392" s="256"/>
      <c r="N392" s="257"/>
    </row>
    <row r="393" spans="2:14" x14ac:dyDescent="0.25">
      <c r="B393" s="333" t="str">
        <f>IF(D393="","",D393&amp;"-"&amp;(1+COUNTIF(D$33:D392,D393)))</f>
        <v/>
      </c>
      <c r="D393" s="255"/>
      <c r="E393" s="256"/>
      <c r="F393" s="256"/>
      <c r="G393" s="256"/>
      <c r="H393" s="256"/>
      <c r="I393" s="256"/>
      <c r="J393" s="256"/>
      <c r="K393" s="329"/>
      <c r="L393" s="256"/>
      <c r="M393" s="256"/>
      <c r="N393" s="257"/>
    </row>
    <row r="394" spans="2:14" x14ac:dyDescent="0.25">
      <c r="B394" s="333" t="str">
        <f>IF(D394="","",D394&amp;"-"&amp;(1+COUNTIF(D$33:D393,D394)))</f>
        <v/>
      </c>
      <c r="D394" s="255"/>
      <c r="E394" s="256"/>
      <c r="F394" s="256"/>
      <c r="G394" s="256"/>
      <c r="H394" s="256"/>
      <c r="I394" s="256"/>
      <c r="J394" s="256"/>
      <c r="K394" s="329"/>
      <c r="L394" s="256"/>
      <c r="M394" s="256"/>
      <c r="N394" s="257"/>
    </row>
    <row r="395" spans="2:14" x14ac:dyDescent="0.25">
      <c r="B395" s="333" t="str">
        <f>IF(D395="","",D395&amp;"-"&amp;(1+COUNTIF(D$33:D394,D395)))</f>
        <v/>
      </c>
      <c r="D395" s="255"/>
      <c r="E395" s="256"/>
      <c r="F395" s="256"/>
      <c r="G395" s="256"/>
      <c r="H395" s="256"/>
      <c r="I395" s="256"/>
      <c r="J395" s="256"/>
      <c r="K395" s="256"/>
      <c r="L395" s="256"/>
      <c r="M395" s="256"/>
      <c r="N395" s="257"/>
    </row>
    <row r="396" spans="2:14" ht="15" customHeight="1" x14ac:dyDescent="0.25">
      <c r="B396" s="333" t="str">
        <f>IF(D396="","",D396&amp;"-"&amp;(1+COUNTIF(D$33:D395,D396)))</f>
        <v/>
      </c>
      <c r="D396" s="255"/>
      <c r="E396" s="256"/>
      <c r="F396" s="256"/>
      <c r="G396" s="256"/>
      <c r="H396" s="256"/>
      <c r="I396" s="256"/>
      <c r="J396" s="256"/>
      <c r="K396" s="256"/>
      <c r="L396" s="256"/>
      <c r="M396" s="256"/>
      <c r="N396" s="257"/>
    </row>
    <row r="397" spans="2:14" x14ac:dyDescent="0.25">
      <c r="B397" s="333" t="str">
        <f>IF(D397="","",D397&amp;"-"&amp;(1+COUNTIF(D$33:D396,D397)))</f>
        <v/>
      </c>
      <c r="D397" s="255"/>
      <c r="E397" s="256"/>
      <c r="F397" s="256"/>
      <c r="G397" s="256"/>
      <c r="H397" s="256"/>
      <c r="I397" s="256"/>
      <c r="J397" s="256"/>
      <c r="K397" s="256"/>
      <c r="L397" s="256"/>
      <c r="M397" s="256"/>
      <c r="N397" s="257"/>
    </row>
    <row r="398" spans="2:14" x14ac:dyDescent="0.25">
      <c r="B398" s="333" t="str">
        <f>IF(D398="","",D398&amp;"-"&amp;(1+COUNTIF(D$33:D397,D398)))</f>
        <v/>
      </c>
      <c r="D398" s="255"/>
      <c r="E398" s="256"/>
      <c r="F398" s="256"/>
      <c r="G398" s="256"/>
      <c r="H398" s="256"/>
      <c r="I398" s="256"/>
      <c r="J398" s="256"/>
      <c r="K398" s="329"/>
      <c r="L398" s="256"/>
      <c r="M398" s="256"/>
      <c r="N398" s="257"/>
    </row>
    <row r="399" spans="2:14" x14ac:dyDescent="0.25">
      <c r="B399" s="333" t="str">
        <f>IF(D399="","",D399&amp;"-"&amp;(1+COUNTIF(D$33:D398,D399)))</f>
        <v/>
      </c>
      <c r="D399" s="255"/>
      <c r="E399" s="256"/>
      <c r="F399" s="256"/>
      <c r="G399" s="256"/>
      <c r="H399" s="256"/>
      <c r="I399" s="256"/>
      <c r="J399" s="256"/>
      <c r="K399" s="329"/>
      <c r="L399" s="256"/>
      <c r="M399" s="256"/>
      <c r="N399" s="257"/>
    </row>
    <row r="400" spans="2:14" x14ac:dyDescent="0.25">
      <c r="B400" s="333" t="str">
        <f>IF(D400="","",D400&amp;"-"&amp;(1+COUNTIF(D$33:D399,D400)))</f>
        <v/>
      </c>
      <c r="D400" s="255"/>
      <c r="E400" s="256"/>
      <c r="F400" s="256"/>
      <c r="G400" s="256"/>
      <c r="H400" s="256"/>
      <c r="I400" s="256"/>
      <c r="J400" s="256"/>
      <c r="K400" s="329"/>
      <c r="L400" s="256"/>
      <c r="M400" s="256"/>
      <c r="N400" s="257"/>
    </row>
    <row r="401" spans="2:14" x14ac:dyDescent="0.25">
      <c r="B401" s="333" t="str">
        <f>IF(D401="","",D401&amp;"-"&amp;(1+COUNTIF(D$33:D400,D401)))</f>
        <v/>
      </c>
      <c r="D401" s="255"/>
      <c r="E401" s="256"/>
      <c r="F401" s="256"/>
      <c r="G401" s="256"/>
      <c r="H401" s="256"/>
      <c r="I401" s="256"/>
      <c r="J401" s="256"/>
      <c r="K401" s="256"/>
      <c r="L401" s="256"/>
      <c r="M401" s="256"/>
      <c r="N401" s="257"/>
    </row>
    <row r="402" spans="2:14" x14ac:dyDescent="0.25">
      <c r="B402" s="333" t="str">
        <f>IF(D402="","",D402&amp;"-"&amp;(1+COUNTIF(D$33:D401,D402)))</f>
        <v/>
      </c>
      <c r="D402" s="255"/>
      <c r="E402" s="256"/>
      <c r="F402" s="256"/>
      <c r="G402" s="256"/>
      <c r="H402" s="256"/>
      <c r="I402" s="256"/>
      <c r="J402" s="256"/>
      <c r="K402" s="329"/>
      <c r="L402" s="256"/>
      <c r="M402" s="256"/>
      <c r="N402" s="257"/>
    </row>
    <row r="403" spans="2:14" ht="15" customHeight="1" x14ac:dyDescent="0.25">
      <c r="B403" s="333" t="str">
        <f>IF(D403="","",D403&amp;"-"&amp;(1+COUNTIF(D$33:D402,D403)))</f>
        <v/>
      </c>
      <c r="D403" s="255"/>
      <c r="E403" s="256"/>
      <c r="F403" s="256"/>
      <c r="G403" s="256"/>
      <c r="H403" s="256"/>
      <c r="I403" s="256"/>
      <c r="J403" s="256"/>
      <c r="K403" s="329"/>
      <c r="L403" s="256"/>
      <c r="M403" s="256"/>
      <c r="N403" s="257"/>
    </row>
    <row r="404" spans="2:14" x14ac:dyDescent="0.25">
      <c r="B404" s="333" t="str">
        <f>IF(D404="","",D404&amp;"-"&amp;(1+COUNTIF(D$33:D403,D404)))</f>
        <v/>
      </c>
      <c r="D404" s="255"/>
      <c r="E404" s="256"/>
      <c r="F404" s="256"/>
      <c r="G404" s="256"/>
      <c r="H404" s="256"/>
      <c r="I404" s="256"/>
      <c r="J404" s="256"/>
      <c r="K404" s="329"/>
      <c r="L404" s="256"/>
      <c r="M404" s="256"/>
      <c r="N404" s="257"/>
    </row>
    <row r="405" spans="2:14" x14ac:dyDescent="0.25">
      <c r="B405" s="333" t="str">
        <f>IF(D405="","",D405&amp;"-"&amp;(1+COUNTIF(D$33:D404,D405)))</f>
        <v/>
      </c>
      <c r="D405" s="255"/>
      <c r="E405" s="256"/>
      <c r="F405" s="256"/>
      <c r="G405" s="256"/>
      <c r="H405" s="256"/>
      <c r="I405" s="256"/>
      <c r="J405" s="256"/>
      <c r="K405" s="329"/>
      <c r="L405" s="256"/>
      <c r="M405" s="256"/>
      <c r="N405" s="257"/>
    </row>
    <row r="406" spans="2:14" x14ac:dyDescent="0.25">
      <c r="B406" s="333" t="str">
        <f>IF(D406="","",D406&amp;"-"&amp;(1+COUNTIF(D$33:D405,D406)))</f>
        <v/>
      </c>
      <c r="D406" s="255"/>
      <c r="E406" s="256"/>
      <c r="F406" s="256"/>
      <c r="G406" s="256"/>
      <c r="H406" s="256"/>
      <c r="I406" s="256"/>
      <c r="J406" s="256"/>
      <c r="K406" s="329"/>
      <c r="L406" s="256"/>
      <c r="M406" s="256"/>
      <c r="N406" s="257"/>
    </row>
    <row r="407" spans="2:14" x14ac:dyDescent="0.25">
      <c r="B407" s="333" t="str">
        <f>IF(D407="","",D407&amp;"-"&amp;(1+COUNTIF(D$33:D406,D407)))</f>
        <v/>
      </c>
      <c r="D407" s="255"/>
      <c r="E407" s="256"/>
      <c r="F407" s="256"/>
      <c r="G407" s="256"/>
      <c r="H407" s="256"/>
      <c r="I407" s="256"/>
      <c r="J407" s="256"/>
      <c r="K407" s="329"/>
      <c r="L407" s="256"/>
      <c r="M407" s="256"/>
      <c r="N407" s="257"/>
    </row>
    <row r="408" spans="2:14" x14ac:dyDescent="0.25">
      <c r="B408" s="333" t="str">
        <f>IF(D408="","",D408&amp;"-"&amp;(1+COUNTIF(D$33:D407,D408)))</f>
        <v/>
      </c>
      <c r="D408" s="255"/>
      <c r="E408" s="256"/>
      <c r="F408" s="256"/>
      <c r="G408" s="256"/>
      <c r="H408" s="256"/>
      <c r="I408" s="256"/>
      <c r="J408" s="256"/>
      <c r="K408" s="329"/>
      <c r="L408" s="256"/>
      <c r="M408" s="256"/>
      <c r="N408" s="257"/>
    </row>
    <row r="409" spans="2:14" x14ac:dyDescent="0.25">
      <c r="B409" s="333" t="str">
        <f>IF(D409="","",D409&amp;"-"&amp;(1+COUNTIF(D$33:D408,D409)))</f>
        <v/>
      </c>
      <c r="D409" s="255"/>
      <c r="E409" s="256"/>
      <c r="F409" s="256"/>
      <c r="G409" s="256"/>
      <c r="H409" s="256"/>
      <c r="I409" s="256"/>
      <c r="J409" s="256"/>
      <c r="K409" s="329"/>
      <c r="L409" s="256"/>
      <c r="M409" s="256"/>
      <c r="N409" s="257"/>
    </row>
    <row r="410" spans="2:14" ht="15" customHeight="1" x14ac:dyDescent="0.25">
      <c r="B410" s="333" t="str">
        <f>IF(D410="","",D410&amp;"-"&amp;(1+COUNTIF(D$33:D409,D410)))</f>
        <v/>
      </c>
      <c r="D410" s="255"/>
      <c r="E410" s="256"/>
      <c r="F410" s="256"/>
      <c r="G410" s="256"/>
      <c r="H410" s="256"/>
      <c r="I410" s="256"/>
      <c r="J410" s="256"/>
      <c r="K410" s="329"/>
      <c r="L410" s="256"/>
      <c r="M410" s="256"/>
      <c r="N410" s="257"/>
    </row>
    <row r="411" spans="2:14" x14ac:dyDescent="0.25">
      <c r="B411" s="333" t="str">
        <f>IF(D411="","",D411&amp;"-"&amp;(1+COUNTIF(D$33:D410,D411)))</f>
        <v/>
      </c>
      <c r="D411" s="255"/>
      <c r="E411" s="256"/>
      <c r="F411" s="256"/>
      <c r="G411" s="256"/>
      <c r="H411" s="256"/>
      <c r="I411" s="256"/>
      <c r="J411" s="256"/>
      <c r="K411" s="329"/>
      <c r="L411" s="256"/>
      <c r="M411" s="256"/>
      <c r="N411" s="257"/>
    </row>
    <row r="412" spans="2:14" x14ac:dyDescent="0.25">
      <c r="B412" s="333" t="str">
        <f>IF(D412="","",D412&amp;"-"&amp;(1+COUNTIF(D$33:D411,D412)))</f>
        <v/>
      </c>
      <c r="D412" s="255"/>
      <c r="E412" s="256"/>
      <c r="F412" s="256"/>
      <c r="G412" s="256"/>
      <c r="H412" s="256"/>
      <c r="I412" s="256"/>
      <c r="J412" s="256"/>
      <c r="K412" s="329"/>
      <c r="L412" s="256"/>
      <c r="M412" s="256"/>
      <c r="N412" s="257"/>
    </row>
    <row r="413" spans="2:14" x14ac:dyDescent="0.25">
      <c r="B413" s="333" t="str">
        <f>IF(D413="","",D413&amp;"-"&amp;(1+COUNTIF(D$33:D412,D413)))</f>
        <v/>
      </c>
      <c r="D413" s="255"/>
      <c r="E413" s="256"/>
      <c r="F413" s="256"/>
      <c r="G413" s="256"/>
      <c r="H413" s="256"/>
      <c r="I413" s="256"/>
      <c r="J413" s="256"/>
      <c r="K413" s="329"/>
      <c r="L413" s="256"/>
      <c r="M413" s="256"/>
      <c r="N413" s="257"/>
    </row>
    <row r="414" spans="2:14" x14ac:dyDescent="0.25">
      <c r="B414" s="333" t="str">
        <f>IF(D414="","",D414&amp;"-"&amp;(1+COUNTIF(D$33:D413,D414)))</f>
        <v/>
      </c>
      <c r="D414" s="255"/>
      <c r="E414" s="256"/>
      <c r="F414" s="256"/>
      <c r="G414" s="256"/>
      <c r="H414" s="256"/>
      <c r="I414" s="256"/>
      <c r="J414" s="256"/>
      <c r="K414" s="329"/>
      <c r="L414" s="256"/>
      <c r="M414" s="256"/>
      <c r="N414" s="257"/>
    </row>
    <row r="415" spans="2:14" x14ac:dyDescent="0.25">
      <c r="B415" s="333" t="str">
        <f>IF(D415="","",D415&amp;"-"&amp;(1+COUNTIF(D$33:D414,D415)))</f>
        <v/>
      </c>
      <c r="D415" s="255"/>
      <c r="E415" s="256"/>
      <c r="F415" s="256"/>
      <c r="G415" s="256"/>
      <c r="H415" s="256"/>
      <c r="I415" s="256"/>
      <c r="J415" s="256"/>
      <c r="K415" s="329"/>
      <c r="L415" s="256"/>
      <c r="M415" s="256"/>
      <c r="N415" s="257"/>
    </row>
    <row r="416" spans="2:14" x14ac:dyDescent="0.25">
      <c r="B416" s="333" t="str">
        <f>IF(D416="","",D416&amp;"-"&amp;(1+COUNTIF(D$33:D415,D416)))</f>
        <v/>
      </c>
      <c r="D416" s="255"/>
      <c r="E416" s="256"/>
      <c r="F416" s="256"/>
      <c r="G416" s="256"/>
      <c r="H416" s="256"/>
      <c r="I416" s="256"/>
      <c r="J416" s="256"/>
      <c r="K416" s="329"/>
      <c r="L416" s="256"/>
      <c r="M416" s="256"/>
      <c r="N416" s="257"/>
    </row>
    <row r="417" spans="2:14" ht="15" customHeight="1" x14ac:dyDescent="0.25">
      <c r="B417" s="333" t="str">
        <f>IF(D417="","",D417&amp;"-"&amp;(1+COUNTIF(D$33:D416,D417)))</f>
        <v/>
      </c>
      <c r="D417" s="255"/>
      <c r="E417" s="256"/>
      <c r="F417" s="256"/>
      <c r="G417" s="256"/>
      <c r="H417" s="256"/>
      <c r="I417" s="256"/>
      <c r="J417" s="256"/>
      <c r="K417" s="329"/>
      <c r="L417" s="256"/>
      <c r="M417" s="256"/>
      <c r="N417" s="257"/>
    </row>
    <row r="418" spans="2:14" x14ac:dyDescent="0.25">
      <c r="B418" s="333" t="str">
        <f>IF(D418="","",D418&amp;"-"&amp;(1+COUNTIF(D$33:D417,D418)))</f>
        <v/>
      </c>
      <c r="D418" s="255"/>
      <c r="E418" s="256"/>
      <c r="F418" s="256"/>
      <c r="G418" s="256"/>
      <c r="H418" s="256"/>
      <c r="I418" s="256"/>
      <c r="J418" s="256"/>
      <c r="K418" s="329"/>
      <c r="L418" s="256"/>
      <c r="M418" s="256"/>
      <c r="N418" s="257"/>
    </row>
    <row r="419" spans="2:14" x14ac:dyDescent="0.25">
      <c r="B419" s="333" t="str">
        <f>IF(D419="","",D419&amp;"-"&amp;(1+COUNTIF(D$33:D418,D419)))</f>
        <v/>
      </c>
      <c r="D419" s="255"/>
      <c r="E419" s="256"/>
      <c r="F419" s="256"/>
      <c r="G419" s="256"/>
      <c r="H419" s="256"/>
      <c r="I419" s="256"/>
      <c r="J419" s="256"/>
      <c r="K419" s="329"/>
      <c r="L419" s="256"/>
      <c r="M419" s="256"/>
      <c r="N419" s="257"/>
    </row>
    <row r="420" spans="2:14" x14ac:dyDescent="0.25">
      <c r="B420" s="333" t="str">
        <f>IF(D420="","",D420&amp;"-"&amp;(1+COUNTIF(D$33:D419,D420)))</f>
        <v/>
      </c>
      <c r="D420" s="255"/>
      <c r="E420" s="256"/>
      <c r="F420" s="256"/>
      <c r="G420" s="256"/>
      <c r="H420" s="256"/>
      <c r="I420" s="256"/>
      <c r="J420" s="256"/>
      <c r="K420" s="329"/>
      <c r="L420" s="256"/>
      <c r="M420" s="256"/>
      <c r="N420" s="257"/>
    </row>
    <row r="421" spans="2:14" x14ac:dyDescent="0.25">
      <c r="B421" s="333" t="str">
        <f>IF(D421="","",D421&amp;"-"&amp;(1+COUNTIF(D$33:D420,D421)))</f>
        <v/>
      </c>
      <c r="D421" s="255"/>
      <c r="E421" s="256"/>
      <c r="F421" s="256"/>
      <c r="G421" s="256"/>
      <c r="H421" s="256"/>
      <c r="I421" s="256"/>
      <c r="J421" s="256"/>
      <c r="K421" s="256"/>
      <c r="L421" s="256"/>
      <c r="M421" s="256"/>
      <c r="N421" s="257"/>
    </row>
    <row r="422" spans="2:14" x14ac:dyDescent="0.25">
      <c r="B422" s="333" t="str">
        <f>IF(D422="","",D422&amp;"-"&amp;(1+COUNTIF(D$33:D421,D422)))</f>
        <v/>
      </c>
      <c r="D422" s="255"/>
      <c r="E422" s="256"/>
      <c r="F422" s="256"/>
      <c r="G422" s="256"/>
      <c r="H422" s="256"/>
      <c r="I422" s="256"/>
      <c r="J422" s="256"/>
      <c r="K422" s="329"/>
      <c r="L422" s="256"/>
      <c r="M422" s="256"/>
      <c r="N422" s="257"/>
    </row>
    <row r="423" spans="2:14" x14ac:dyDescent="0.25">
      <c r="B423" s="333" t="str">
        <f>IF(D423="","",D423&amp;"-"&amp;(1+COUNTIF(D$33:D422,D423)))</f>
        <v/>
      </c>
      <c r="D423" s="255"/>
      <c r="E423" s="256"/>
      <c r="F423" s="256"/>
      <c r="G423" s="256"/>
      <c r="H423" s="256"/>
      <c r="I423" s="256"/>
      <c r="J423" s="256"/>
      <c r="K423" s="329"/>
      <c r="L423" s="256"/>
      <c r="M423" s="256"/>
      <c r="N423" s="257"/>
    </row>
    <row r="424" spans="2:14" ht="15" customHeight="1" x14ac:dyDescent="0.25">
      <c r="B424" s="333" t="str">
        <f>IF(D424="","",D424&amp;"-"&amp;(1+COUNTIF(D$33:D423,D424)))</f>
        <v/>
      </c>
      <c r="D424" s="255"/>
      <c r="E424" s="256"/>
      <c r="F424" s="256"/>
      <c r="G424" s="256"/>
      <c r="H424" s="256"/>
      <c r="I424" s="256"/>
      <c r="J424" s="256"/>
      <c r="K424" s="329"/>
      <c r="L424" s="256"/>
      <c r="M424" s="256"/>
      <c r="N424" s="257"/>
    </row>
    <row r="425" spans="2:14" x14ac:dyDescent="0.25">
      <c r="B425" s="333" t="str">
        <f>IF(D425="","",D425&amp;"-"&amp;(1+COUNTIF(D$33:D424,D425)))</f>
        <v/>
      </c>
      <c r="D425" s="255"/>
      <c r="E425" s="256"/>
      <c r="F425" s="256"/>
      <c r="G425" s="256"/>
      <c r="H425" s="256"/>
      <c r="I425" s="256"/>
      <c r="J425" s="256"/>
      <c r="K425" s="329"/>
      <c r="L425" s="256"/>
      <c r="M425" s="256"/>
      <c r="N425" s="257"/>
    </row>
    <row r="426" spans="2:14" x14ac:dyDescent="0.25">
      <c r="B426" s="333" t="str">
        <f>IF(D426="","",D426&amp;"-"&amp;(1+COUNTIF(D$33:D425,D426)))</f>
        <v/>
      </c>
      <c r="D426" s="255"/>
      <c r="E426" s="256"/>
      <c r="F426" s="256"/>
      <c r="G426" s="256"/>
      <c r="H426" s="256"/>
      <c r="I426" s="256"/>
      <c r="J426" s="256"/>
      <c r="K426" s="256"/>
      <c r="L426" s="256"/>
      <c r="M426" s="256"/>
      <c r="N426" s="257"/>
    </row>
    <row r="427" spans="2:14" x14ac:dyDescent="0.25">
      <c r="B427" s="333" t="str">
        <f>IF(D427="","",D427&amp;"-"&amp;(1+COUNTIF(D$33:D426,D427)))</f>
        <v/>
      </c>
      <c r="D427" s="255"/>
      <c r="E427" s="256"/>
      <c r="F427" s="256"/>
      <c r="G427" s="256"/>
      <c r="H427" s="256"/>
      <c r="I427" s="256"/>
      <c r="J427" s="256"/>
      <c r="K427" s="329"/>
      <c r="L427" s="256"/>
      <c r="M427" s="256"/>
      <c r="N427" s="257"/>
    </row>
    <row r="428" spans="2:14" x14ac:dyDescent="0.25">
      <c r="B428" s="333" t="str">
        <f>IF(D428="","",D428&amp;"-"&amp;(1+COUNTIF(D$33:D427,D428)))</f>
        <v/>
      </c>
      <c r="D428" s="255"/>
      <c r="E428" s="256"/>
      <c r="F428" s="256"/>
      <c r="G428" s="256"/>
      <c r="H428" s="256"/>
      <c r="I428" s="256"/>
      <c r="J428" s="256"/>
      <c r="K428" s="256"/>
      <c r="L428" s="256"/>
      <c r="M428" s="256"/>
      <c r="N428" s="257"/>
    </row>
    <row r="429" spans="2:14" x14ac:dyDescent="0.25">
      <c r="B429" s="333" t="str">
        <f>IF(D429="","",D429&amp;"-"&amp;(1+COUNTIF(D$33:D428,D429)))</f>
        <v/>
      </c>
      <c r="D429" s="255"/>
      <c r="E429" s="256"/>
      <c r="F429" s="256"/>
      <c r="G429" s="256"/>
      <c r="H429" s="256"/>
      <c r="I429" s="256"/>
      <c r="J429" s="256"/>
      <c r="K429" s="256"/>
      <c r="L429" s="256"/>
      <c r="M429" s="256"/>
      <c r="N429" s="257"/>
    </row>
    <row r="430" spans="2:14" x14ac:dyDescent="0.25">
      <c r="B430" s="333" t="str">
        <f>IF(D430="","",D430&amp;"-"&amp;(1+COUNTIF(D$33:D429,D430)))</f>
        <v/>
      </c>
      <c r="D430" s="255"/>
      <c r="E430" s="256"/>
      <c r="F430" s="256"/>
      <c r="G430" s="256"/>
      <c r="H430" s="256"/>
      <c r="I430" s="256"/>
      <c r="J430" s="256"/>
      <c r="K430" s="329"/>
      <c r="L430" s="256"/>
      <c r="M430" s="256"/>
      <c r="N430" s="257"/>
    </row>
    <row r="431" spans="2:14" ht="15" customHeight="1" x14ac:dyDescent="0.25">
      <c r="B431" s="333" t="str">
        <f>IF(D431="","",D431&amp;"-"&amp;(1+COUNTIF(D$33:D430,D431)))</f>
        <v/>
      </c>
      <c r="D431" s="255"/>
      <c r="E431" s="256"/>
      <c r="F431" s="256"/>
      <c r="G431" s="256"/>
      <c r="H431" s="256"/>
      <c r="I431" s="256"/>
      <c r="J431" s="256"/>
      <c r="K431" s="329"/>
      <c r="L431" s="256"/>
      <c r="M431" s="256"/>
      <c r="N431" s="257"/>
    </row>
    <row r="432" spans="2:14" x14ac:dyDescent="0.25">
      <c r="B432" s="333" t="str">
        <f>IF(D432="","",D432&amp;"-"&amp;(1+COUNTIF(D$33:D431,D432)))</f>
        <v/>
      </c>
      <c r="D432" s="255"/>
      <c r="E432" s="256"/>
      <c r="F432" s="256"/>
      <c r="G432" s="256"/>
      <c r="H432" s="256"/>
      <c r="I432" s="256"/>
      <c r="J432" s="256"/>
      <c r="K432" s="329"/>
      <c r="L432" s="256"/>
      <c r="M432" s="256"/>
      <c r="N432" s="257"/>
    </row>
    <row r="433" spans="2:14" x14ac:dyDescent="0.25">
      <c r="B433" s="333" t="str">
        <f>IF(D433="","",D433&amp;"-"&amp;(1+COUNTIF(D$33:D432,D433)))</f>
        <v/>
      </c>
      <c r="D433" s="255"/>
      <c r="E433" s="256"/>
      <c r="F433" s="256"/>
      <c r="G433" s="256"/>
      <c r="H433" s="256"/>
      <c r="I433" s="256"/>
      <c r="J433" s="256"/>
      <c r="K433" s="329"/>
      <c r="L433" s="256"/>
      <c r="M433" s="256"/>
      <c r="N433" s="257"/>
    </row>
    <row r="434" spans="2:14" x14ac:dyDescent="0.25">
      <c r="B434" s="333" t="str">
        <f>IF(D434="","",D434&amp;"-"&amp;(1+COUNTIF(D$33:D433,D434)))</f>
        <v/>
      </c>
      <c r="D434" s="255"/>
      <c r="E434" s="256"/>
      <c r="F434" s="256"/>
      <c r="G434" s="256"/>
      <c r="H434" s="256"/>
      <c r="I434" s="256"/>
      <c r="J434" s="256"/>
      <c r="K434" s="329"/>
      <c r="L434" s="256"/>
      <c r="M434" s="256"/>
      <c r="N434" s="257"/>
    </row>
    <row r="435" spans="2:14" x14ac:dyDescent="0.25">
      <c r="B435" s="333" t="str">
        <f>IF(D435="","",D435&amp;"-"&amp;(1+COUNTIF(D$33:D434,D435)))</f>
        <v/>
      </c>
      <c r="D435" s="255"/>
      <c r="E435" s="256"/>
      <c r="F435" s="256"/>
      <c r="G435" s="256"/>
      <c r="H435" s="256"/>
      <c r="I435" s="256"/>
      <c r="J435" s="256"/>
      <c r="K435" s="329"/>
      <c r="L435" s="256"/>
      <c r="M435" s="256"/>
      <c r="N435" s="257"/>
    </row>
    <row r="436" spans="2:14" x14ac:dyDescent="0.25">
      <c r="B436" s="333" t="str">
        <f>IF(D436="","",D436&amp;"-"&amp;(1+COUNTIF(D$33:D435,D436)))</f>
        <v/>
      </c>
      <c r="D436" s="255"/>
      <c r="E436" s="256"/>
      <c r="F436" s="256"/>
      <c r="G436" s="256"/>
      <c r="H436" s="256"/>
      <c r="I436" s="256"/>
      <c r="J436" s="256"/>
      <c r="K436" s="329"/>
      <c r="L436" s="256"/>
      <c r="M436" s="256"/>
      <c r="N436" s="257"/>
    </row>
    <row r="437" spans="2:14" x14ac:dyDescent="0.25">
      <c r="B437" s="333" t="str">
        <f>IF(D437="","",D437&amp;"-"&amp;(1+COUNTIF(D$33:D436,D437)))</f>
        <v/>
      </c>
      <c r="D437" s="255"/>
      <c r="E437" s="256"/>
      <c r="F437" s="256"/>
      <c r="G437" s="256"/>
      <c r="H437" s="256"/>
      <c r="I437" s="256"/>
      <c r="J437" s="256"/>
      <c r="K437" s="329"/>
      <c r="L437" s="256"/>
      <c r="M437" s="256"/>
      <c r="N437" s="257"/>
    </row>
    <row r="438" spans="2:14" ht="15" customHeight="1" x14ac:dyDescent="0.25">
      <c r="B438" s="333" t="str">
        <f>IF(D438="","",D438&amp;"-"&amp;(1+COUNTIF(D$33:D437,D438)))</f>
        <v/>
      </c>
      <c r="D438" s="255"/>
      <c r="E438" s="256"/>
      <c r="F438" s="256"/>
      <c r="G438" s="256"/>
      <c r="H438" s="256"/>
      <c r="I438" s="256"/>
      <c r="J438" s="256"/>
      <c r="K438" s="329"/>
      <c r="L438" s="256"/>
      <c r="M438" s="256"/>
      <c r="N438" s="257"/>
    </row>
    <row r="439" spans="2:14" x14ac:dyDescent="0.25">
      <c r="B439" s="333" t="str">
        <f>IF(D439="","",D439&amp;"-"&amp;(1+COUNTIF(D$33:D438,D439)))</f>
        <v/>
      </c>
      <c r="D439" s="255"/>
      <c r="E439" s="256"/>
      <c r="F439" s="256"/>
      <c r="G439" s="256"/>
      <c r="H439" s="256"/>
      <c r="I439" s="256"/>
      <c r="J439" s="256"/>
      <c r="K439" s="329"/>
      <c r="L439" s="256"/>
      <c r="M439" s="256"/>
      <c r="N439" s="257"/>
    </row>
    <row r="440" spans="2:14" x14ac:dyDescent="0.25">
      <c r="B440" s="333" t="str">
        <f>IF(D440="","",D440&amp;"-"&amp;(1+COUNTIF(D$33:D439,D440)))</f>
        <v/>
      </c>
      <c r="D440" s="255"/>
      <c r="E440" s="256"/>
      <c r="F440" s="256"/>
      <c r="G440" s="256"/>
      <c r="H440" s="256"/>
      <c r="I440" s="256"/>
      <c r="J440" s="256"/>
      <c r="K440" s="329"/>
      <c r="L440" s="256"/>
      <c r="M440" s="256"/>
      <c r="N440" s="257"/>
    </row>
    <row r="441" spans="2:14" x14ac:dyDescent="0.25">
      <c r="B441" s="333" t="str">
        <f>IF(D441="","",D441&amp;"-"&amp;(1+COUNTIF(D$33:D440,D441)))</f>
        <v/>
      </c>
      <c r="D441" s="255"/>
      <c r="E441" s="256"/>
      <c r="F441" s="256"/>
      <c r="G441" s="256"/>
      <c r="H441" s="256"/>
      <c r="I441" s="256"/>
      <c r="J441" s="256"/>
      <c r="K441" s="329"/>
      <c r="L441" s="256"/>
      <c r="M441" s="256"/>
      <c r="N441" s="257"/>
    </row>
    <row r="442" spans="2:14" x14ac:dyDescent="0.25">
      <c r="B442" s="333" t="str">
        <f>IF(D442="","",D442&amp;"-"&amp;(1+COUNTIF(D$33:D441,D442)))</f>
        <v/>
      </c>
      <c r="D442" s="255"/>
      <c r="E442" s="256"/>
      <c r="F442" s="256"/>
      <c r="G442" s="256"/>
      <c r="H442" s="256"/>
      <c r="I442" s="256"/>
      <c r="J442" s="256"/>
      <c r="K442" s="329"/>
      <c r="L442" s="256"/>
      <c r="M442" s="256"/>
      <c r="N442" s="257"/>
    </row>
    <row r="443" spans="2:14" x14ac:dyDescent="0.25">
      <c r="B443" s="333" t="str">
        <f>IF(D443="","",D443&amp;"-"&amp;(1+COUNTIF(D$33:D442,D443)))</f>
        <v/>
      </c>
      <c r="D443" s="255"/>
      <c r="E443" s="256"/>
      <c r="F443" s="256"/>
      <c r="G443" s="256"/>
      <c r="H443" s="256"/>
      <c r="I443" s="256"/>
      <c r="J443" s="256"/>
      <c r="K443" s="256"/>
      <c r="L443" s="256"/>
      <c r="M443" s="256"/>
      <c r="N443" s="257"/>
    </row>
    <row r="444" spans="2:14" x14ac:dyDescent="0.25">
      <c r="B444" s="333" t="str">
        <f>IF(D444="","",D444&amp;"-"&amp;(1+COUNTIF(D$33:D443,D444)))</f>
        <v/>
      </c>
      <c r="D444" s="255"/>
      <c r="E444" s="256"/>
      <c r="F444" s="256"/>
      <c r="G444" s="256"/>
      <c r="H444" s="256"/>
      <c r="I444" s="256"/>
      <c r="J444" s="256"/>
      <c r="K444" s="329"/>
      <c r="L444" s="256"/>
      <c r="M444" s="256"/>
      <c r="N444" s="257"/>
    </row>
    <row r="445" spans="2:14" ht="15" customHeight="1" x14ac:dyDescent="0.25">
      <c r="B445" s="333" t="str">
        <f>IF(D445="","",D445&amp;"-"&amp;(1+COUNTIF(D$33:D444,D445)))</f>
        <v/>
      </c>
      <c r="D445" s="255"/>
      <c r="E445" s="256"/>
      <c r="F445" s="256"/>
      <c r="G445" s="256"/>
      <c r="H445" s="256"/>
      <c r="I445" s="256"/>
      <c r="J445" s="256"/>
      <c r="K445" s="329"/>
      <c r="L445" s="256"/>
      <c r="M445" s="256"/>
      <c r="N445" s="257"/>
    </row>
    <row r="446" spans="2:14" x14ac:dyDescent="0.25">
      <c r="B446" s="333" t="str">
        <f>IF(D446="","",D446&amp;"-"&amp;(1+COUNTIF(D$33:D445,D446)))</f>
        <v/>
      </c>
      <c r="D446" s="255"/>
      <c r="E446" s="256"/>
      <c r="F446" s="256"/>
      <c r="G446" s="256"/>
      <c r="H446" s="256"/>
      <c r="I446" s="256"/>
      <c r="J446" s="256"/>
      <c r="K446" s="329"/>
      <c r="L446" s="256"/>
      <c r="M446" s="256"/>
      <c r="N446" s="257"/>
    </row>
    <row r="447" spans="2:14" x14ac:dyDescent="0.25">
      <c r="B447" s="333" t="str">
        <f>IF(D447="","",D447&amp;"-"&amp;(1+COUNTIF(D$33:D446,D447)))</f>
        <v/>
      </c>
      <c r="D447" s="255"/>
      <c r="E447" s="256"/>
      <c r="F447" s="256"/>
      <c r="G447" s="256"/>
      <c r="H447" s="256"/>
      <c r="I447" s="256"/>
      <c r="J447" s="256"/>
      <c r="K447" s="329"/>
      <c r="L447" s="256"/>
      <c r="M447" s="256"/>
      <c r="N447" s="257"/>
    </row>
    <row r="448" spans="2:14" x14ac:dyDescent="0.25">
      <c r="B448" s="333" t="str">
        <f>IF(D448="","",D448&amp;"-"&amp;(1+COUNTIF(D$33:D447,D448)))</f>
        <v/>
      </c>
      <c r="D448" s="255"/>
      <c r="E448" s="256"/>
      <c r="F448" s="256"/>
      <c r="G448" s="256"/>
      <c r="H448" s="256"/>
      <c r="I448" s="256"/>
      <c r="J448" s="256"/>
      <c r="K448" s="256"/>
      <c r="L448" s="256"/>
      <c r="M448" s="256"/>
      <c r="N448" s="257"/>
    </row>
    <row r="449" spans="2:14" x14ac:dyDescent="0.25">
      <c r="B449" s="333" t="str">
        <f>IF(D449="","",D449&amp;"-"&amp;(1+COUNTIF(D$33:D448,D449)))</f>
        <v/>
      </c>
      <c r="D449" s="255"/>
      <c r="E449" s="256"/>
      <c r="F449" s="256"/>
      <c r="G449" s="256"/>
      <c r="H449" s="256"/>
      <c r="I449" s="256"/>
      <c r="J449" s="256"/>
      <c r="K449" s="329"/>
      <c r="L449" s="256"/>
      <c r="M449" s="256"/>
      <c r="N449" s="257"/>
    </row>
    <row r="450" spans="2:14" x14ac:dyDescent="0.25">
      <c r="B450" s="333" t="str">
        <f>IF(D450="","",D450&amp;"-"&amp;(1+COUNTIF(D$33:D449,D450)))</f>
        <v/>
      </c>
      <c r="D450" s="255"/>
      <c r="E450" s="256"/>
      <c r="F450" s="256"/>
      <c r="G450" s="256"/>
      <c r="H450" s="256"/>
      <c r="I450" s="256"/>
      <c r="J450" s="256"/>
      <c r="K450" s="329"/>
      <c r="L450" s="256"/>
      <c r="M450" s="256"/>
      <c r="N450" s="257"/>
    </row>
    <row r="451" spans="2:14" x14ac:dyDescent="0.25">
      <c r="B451" s="333" t="str">
        <f>IF(D451="","",D451&amp;"-"&amp;(1+COUNTIF(D$33:D450,D451)))</f>
        <v/>
      </c>
      <c r="D451" s="255"/>
      <c r="E451" s="256"/>
      <c r="F451" s="256"/>
      <c r="G451" s="256"/>
      <c r="H451" s="256"/>
      <c r="I451" s="256"/>
      <c r="J451" s="256"/>
      <c r="K451" s="329"/>
      <c r="L451" s="256"/>
      <c r="M451" s="256"/>
      <c r="N451" s="257"/>
    </row>
    <row r="452" spans="2:14" ht="15" customHeight="1" x14ac:dyDescent="0.25">
      <c r="B452" s="333" t="str">
        <f>IF(D452="","",D452&amp;"-"&amp;(1+COUNTIF(D$33:D451,D452)))</f>
        <v/>
      </c>
      <c r="D452" s="255"/>
      <c r="E452" s="256"/>
      <c r="F452" s="256"/>
      <c r="G452" s="256"/>
      <c r="H452" s="256"/>
      <c r="I452" s="256"/>
      <c r="J452" s="256"/>
      <c r="K452" s="329"/>
      <c r="L452" s="256"/>
      <c r="M452" s="256"/>
      <c r="N452" s="257"/>
    </row>
    <row r="453" spans="2:14" x14ac:dyDescent="0.25">
      <c r="B453" s="333" t="str">
        <f>IF(D453="","",D453&amp;"-"&amp;(1+COUNTIF(D$33:D452,D453)))</f>
        <v/>
      </c>
      <c r="D453" s="255"/>
      <c r="E453" s="256"/>
      <c r="F453" s="256"/>
      <c r="G453" s="256"/>
      <c r="H453" s="256"/>
      <c r="I453" s="256"/>
      <c r="J453" s="256"/>
      <c r="K453" s="329"/>
      <c r="L453" s="256"/>
      <c r="M453" s="256"/>
      <c r="N453" s="257"/>
    </row>
    <row r="454" spans="2:14" x14ac:dyDescent="0.25">
      <c r="B454" s="333" t="str">
        <f>IF(D454="","",D454&amp;"-"&amp;(1+COUNTIF(D$33:D453,D454)))</f>
        <v/>
      </c>
      <c r="D454" s="255"/>
      <c r="E454" s="256"/>
      <c r="F454" s="256"/>
      <c r="G454" s="256"/>
      <c r="H454" s="256"/>
      <c r="I454" s="256"/>
      <c r="J454" s="256"/>
      <c r="K454" s="329"/>
      <c r="L454" s="256"/>
      <c r="M454" s="256"/>
      <c r="N454" s="257"/>
    </row>
    <row r="455" spans="2:14" x14ac:dyDescent="0.25">
      <c r="B455" s="333" t="str">
        <f>IF(D455="","",D455&amp;"-"&amp;(1+COUNTIF(D$33:D454,D455)))</f>
        <v/>
      </c>
      <c r="D455" s="255"/>
      <c r="E455" s="256"/>
      <c r="F455" s="256"/>
      <c r="G455" s="256"/>
      <c r="H455" s="256"/>
      <c r="I455" s="256"/>
      <c r="J455" s="256"/>
      <c r="K455" s="329"/>
      <c r="L455" s="256"/>
      <c r="M455" s="256"/>
      <c r="N455" s="257"/>
    </row>
    <row r="456" spans="2:14" x14ac:dyDescent="0.25">
      <c r="B456" s="333" t="str">
        <f>IF(D456="","",D456&amp;"-"&amp;(1+COUNTIF(D$33:D455,D456)))</f>
        <v/>
      </c>
      <c r="D456" s="255"/>
      <c r="E456" s="256"/>
      <c r="F456" s="256"/>
      <c r="G456" s="256"/>
      <c r="H456" s="256"/>
      <c r="I456" s="256"/>
      <c r="J456" s="256"/>
      <c r="K456" s="329"/>
      <c r="L456" s="256"/>
      <c r="M456" s="256"/>
      <c r="N456" s="257"/>
    </row>
    <row r="457" spans="2:14" x14ac:dyDescent="0.25">
      <c r="B457" s="333" t="str">
        <f>IF(D457="","",D457&amp;"-"&amp;(1+COUNTIF(D$33:D456,D457)))</f>
        <v/>
      </c>
      <c r="D457" s="255"/>
      <c r="E457" s="256"/>
      <c r="F457" s="256"/>
      <c r="G457" s="256"/>
      <c r="H457" s="256"/>
      <c r="I457" s="256"/>
      <c r="J457" s="256"/>
      <c r="K457" s="329"/>
      <c r="L457" s="256"/>
      <c r="M457" s="256"/>
      <c r="N457" s="257"/>
    </row>
    <row r="458" spans="2:14" x14ac:dyDescent="0.25">
      <c r="B458" s="333" t="str">
        <f>IF(D458="","",D458&amp;"-"&amp;(1+COUNTIF(D$33:D457,D458)))</f>
        <v/>
      </c>
      <c r="D458" s="255"/>
      <c r="E458" s="256"/>
      <c r="F458" s="256"/>
      <c r="G458" s="256"/>
      <c r="H458" s="256"/>
      <c r="I458" s="256"/>
      <c r="J458" s="256"/>
      <c r="K458" s="329"/>
      <c r="L458" s="256"/>
      <c r="M458" s="256"/>
      <c r="N458" s="257"/>
    </row>
    <row r="459" spans="2:14" ht="15" customHeight="1" x14ac:dyDescent="0.25">
      <c r="B459" s="333" t="str">
        <f>IF(D459="","",D459&amp;"-"&amp;(1+COUNTIF(D$33:D458,D459)))</f>
        <v/>
      </c>
      <c r="D459" s="255"/>
      <c r="E459" s="256"/>
      <c r="F459" s="256"/>
      <c r="G459" s="256"/>
      <c r="H459" s="256"/>
      <c r="I459" s="256"/>
      <c r="J459" s="256"/>
      <c r="K459" s="329"/>
      <c r="L459" s="256"/>
      <c r="M459" s="256"/>
      <c r="N459" s="257"/>
    </row>
    <row r="460" spans="2:14" x14ac:dyDescent="0.25">
      <c r="B460" s="333" t="str">
        <f>IF(D460="","",D460&amp;"-"&amp;(1+COUNTIF(D$33:D459,D460)))</f>
        <v/>
      </c>
      <c r="D460" s="255"/>
      <c r="E460" s="256"/>
      <c r="F460" s="256"/>
      <c r="G460" s="256"/>
      <c r="H460" s="256"/>
      <c r="I460" s="256"/>
      <c r="J460" s="256"/>
      <c r="K460" s="329"/>
      <c r="L460" s="256"/>
      <c r="M460" s="256"/>
      <c r="N460" s="257"/>
    </row>
    <row r="461" spans="2:14" x14ac:dyDescent="0.25">
      <c r="B461" s="333" t="str">
        <f>IF(D461="","",D461&amp;"-"&amp;(1+COUNTIF(D$33:D460,D461)))</f>
        <v/>
      </c>
      <c r="D461" s="255"/>
      <c r="E461" s="256"/>
      <c r="F461" s="256"/>
      <c r="G461" s="256"/>
      <c r="H461" s="256"/>
      <c r="I461" s="256"/>
      <c r="J461" s="256"/>
      <c r="K461" s="329"/>
      <c r="L461" s="256"/>
      <c r="M461" s="256"/>
      <c r="N461" s="257"/>
    </row>
    <row r="462" spans="2:14" x14ac:dyDescent="0.25">
      <c r="B462" s="333" t="str">
        <f>IF(D462="","",D462&amp;"-"&amp;(1+COUNTIF(D$33:D461,D462)))</f>
        <v/>
      </c>
      <c r="D462" s="255"/>
      <c r="E462" s="256"/>
      <c r="F462" s="256"/>
      <c r="G462" s="256"/>
      <c r="H462" s="256"/>
      <c r="I462" s="256"/>
      <c r="J462" s="256"/>
      <c r="K462" s="329"/>
      <c r="L462" s="256"/>
      <c r="M462" s="256"/>
      <c r="N462" s="257"/>
    </row>
    <row r="463" spans="2:14" x14ac:dyDescent="0.25">
      <c r="B463" s="333" t="str">
        <f>IF(D463="","",D463&amp;"-"&amp;(1+COUNTIF(D$33:D462,D463)))</f>
        <v/>
      </c>
      <c r="D463" s="255"/>
      <c r="E463" s="256"/>
      <c r="F463" s="256"/>
      <c r="G463" s="256"/>
      <c r="H463" s="256"/>
      <c r="I463" s="256"/>
      <c r="J463" s="256"/>
      <c r="K463" s="329"/>
      <c r="L463" s="256"/>
      <c r="M463" s="256"/>
      <c r="N463" s="257"/>
    </row>
    <row r="464" spans="2:14" x14ac:dyDescent="0.25">
      <c r="B464" s="333" t="str">
        <f>IF(D464="","",D464&amp;"-"&amp;(1+COUNTIF(D$33:D463,D464)))</f>
        <v/>
      </c>
      <c r="D464" s="255"/>
      <c r="E464" s="256"/>
      <c r="F464" s="256"/>
      <c r="G464" s="256"/>
      <c r="H464" s="256"/>
      <c r="I464" s="256"/>
      <c r="J464" s="256"/>
      <c r="K464" s="329"/>
      <c r="L464" s="256"/>
      <c r="M464" s="256"/>
      <c r="N464" s="257"/>
    </row>
    <row r="465" spans="2:14" x14ac:dyDescent="0.25">
      <c r="B465" s="333" t="str">
        <f>IF(D465="","",D465&amp;"-"&amp;(1+COUNTIF(D$33:D464,D465)))</f>
        <v/>
      </c>
      <c r="D465" s="255"/>
      <c r="E465" s="256"/>
      <c r="F465" s="256"/>
      <c r="G465" s="256"/>
      <c r="H465" s="256"/>
      <c r="I465" s="256"/>
      <c r="J465" s="256"/>
      <c r="K465" s="329"/>
      <c r="L465" s="256"/>
      <c r="M465" s="256"/>
      <c r="N465" s="257"/>
    </row>
    <row r="466" spans="2:14" ht="15" customHeight="1" x14ac:dyDescent="0.25">
      <c r="B466" s="333" t="str">
        <f>IF(D466="","",D466&amp;"-"&amp;(1+COUNTIF(D$33:D465,D466)))</f>
        <v/>
      </c>
      <c r="D466" s="255"/>
      <c r="E466" s="256"/>
      <c r="F466" s="256"/>
      <c r="G466" s="256"/>
      <c r="H466" s="256"/>
      <c r="I466" s="256"/>
      <c r="J466" s="256"/>
      <c r="K466" s="329"/>
      <c r="L466" s="256"/>
      <c r="M466" s="256"/>
      <c r="N466" s="257"/>
    </row>
    <row r="467" spans="2:14" x14ac:dyDescent="0.25">
      <c r="B467" s="333" t="str">
        <f>IF(D467="","",D467&amp;"-"&amp;(1+COUNTIF(D$33:D466,D467)))</f>
        <v/>
      </c>
      <c r="D467" s="255"/>
      <c r="E467" s="256"/>
      <c r="F467" s="256"/>
      <c r="G467" s="256"/>
      <c r="H467" s="256"/>
      <c r="I467" s="256"/>
      <c r="J467" s="256"/>
      <c r="K467" s="329"/>
      <c r="L467" s="256"/>
      <c r="M467" s="256"/>
      <c r="N467" s="257"/>
    </row>
    <row r="468" spans="2:14" x14ac:dyDescent="0.25">
      <c r="B468" s="333" t="str">
        <f>IF(D468="","",D468&amp;"-"&amp;(1+COUNTIF(D$33:D467,D468)))</f>
        <v/>
      </c>
      <c r="D468" s="255"/>
      <c r="E468" s="256"/>
      <c r="F468" s="256"/>
      <c r="G468" s="256"/>
      <c r="H468" s="256"/>
      <c r="I468" s="256"/>
      <c r="J468" s="256"/>
      <c r="K468" s="329"/>
      <c r="L468" s="256"/>
      <c r="M468" s="256"/>
      <c r="N468" s="257"/>
    </row>
    <row r="469" spans="2:14" x14ac:dyDescent="0.25">
      <c r="B469" s="333" t="str">
        <f>IF(D469="","",D469&amp;"-"&amp;(1+COUNTIF(D$33:D468,D469)))</f>
        <v/>
      </c>
      <c r="D469" s="255"/>
      <c r="E469" s="256"/>
      <c r="F469" s="256"/>
      <c r="G469" s="256"/>
      <c r="H469" s="256"/>
      <c r="I469" s="256"/>
      <c r="J469" s="256"/>
      <c r="K469" s="329"/>
      <c r="L469" s="256"/>
      <c r="M469" s="256"/>
      <c r="N469" s="257"/>
    </row>
    <row r="470" spans="2:14" x14ac:dyDescent="0.25">
      <c r="B470" s="333" t="str">
        <f>IF(D470="","",D470&amp;"-"&amp;(1+COUNTIF(D$33:D469,D470)))</f>
        <v/>
      </c>
      <c r="D470" s="255"/>
      <c r="E470" s="256"/>
      <c r="F470" s="256"/>
      <c r="G470" s="256"/>
      <c r="H470" s="256"/>
      <c r="I470" s="256"/>
      <c r="J470" s="256"/>
      <c r="K470" s="329"/>
      <c r="L470" s="256"/>
      <c r="M470" s="256"/>
      <c r="N470" s="257"/>
    </row>
    <row r="471" spans="2:14" x14ac:dyDescent="0.25">
      <c r="B471" s="333" t="str">
        <f>IF(D471="","",D471&amp;"-"&amp;(1+COUNTIF(D$33:D470,D471)))</f>
        <v/>
      </c>
      <c r="D471" s="255"/>
      <c r="E471" s="256"/>
      <c r="F471" s="256"/>
      <c r="G471" s="256"/>
      <c r="H471" s="256"/>
      <c r="I471" s="256"/>
      <c r="J471" s="256"/>
      <c r="K471" s="329"/>
      <c r="L471" s="256"/>
      <c r="M471" s="256"/>
      <c r="N471" s="257"/>
    </row>
    <row r="472" spans="2:14" x14ac:dyDescent="0.25">
      <c r="B472" s="333" t="str">
        <f>IF(D472="","",D472&amp;"-"&amp;(1+COUNTIF(D$33:D471,D472)))</f>
        <v/>
      </c>
      <c r="D472" s="255"/>
      <c r="E472" s="256"/>
      <c r="F472" s="256"/>
      <c r="G472" s="256"/>
      <c r="H472" s="256"/>
      <c r="I472" s="256"/>
      <c r="J472" s="256"/>
      <c r="K472" s="329"/>
      <c r="L472" s="256"/>
      <c r="M472" s="256"/>
      <c r="N472" s="257"/>
    </row>
    <row r="473" spans="2:14" ht="15" customHeight="1" x14ac:dyDescent="0.25">
      <c r="B473" s="333" t="str">
        <f>IF(D473="","",D473&amp;"-"&amp;(1+COUNTIF(D$33:D472,D473)))</f>
        <v/>
      </c>
      <c r="D473" s="255"/>
      <c r="E473" s="256"/>
      <c r="F473" s="256"/>
      <c r="G473" s="256"/>
      <c r="H473" s="256"/>
      <c r="I473" s="256"/>
      <c r="J473" s="256"/>
      <c r="K473" s="329"/>
      <c r="L473" s="256"/>
      <c r="M473" s="256"/>
      <c r="N473" s="257"/>
    </row>
    <row r="474" spans="2:14" x14ac:dyDescent="0.25">
      <c r="B474" s="333" t="str">
        <f>IF(D474="","",D474&amp;"-"&amp;(1+COUNTIF(D$33:D473,D474)))</f>
        <v/>
      </c>
      <c r="D474" s="255"/>
      <c r="E474" s="256"/>
      <c r="F474" s="256"/>
      <c r="G474" s="256"/>
      <c r="H474" s="256"/>
      <c r="I474" s="256"/>
      <c r="J474" s="256"/>
      <c r="K474" s="329"/>
      <c r="L474" s="256"/>
      <c r="M474" s="256"/>
      <c r="N474" s="257"/>
    </row>
    <row r="475" spans="2:14" x14ac:dyDescent="0.25">
      <c r="B475" s="333" t="str">
        <f>IF(D475="","",D475&amp;"-"&amp;(1+COUNTIF(D$33:D474,D475)))</f>
        <v/>
      </c>
      <c r="D475" s="255"/>
      <c r="E475" s="256"/>
      <c r="F475" s="256"/>
      <c r="G475" s="256"/>
      <c r="H475" s="256"/>
      <c r="I475" s="256"/>
      <c r="J475" s="256"/>
      <c r="K475" s="329"/>
      <c r="L475" s="256"/>
      <c r="M475" s="256"/>
      <c r="N475" s="257"/>
    </row>
    <row r="476" spans="2:14" x14ac:dyDescent="0.25">
      <c r="B476" s="333" t="str">
        <f>IF(D476="","",D476&amp;"-"&amp;(1+COUNTIF(D$33:D475,D476)))</f>
        <v/>
      </c>
      <c r="D476" s="255"/>
      <c r="E476" s="256"/>
      <c r="F476" s="256"/>
      <c r="G476" s="256"/>
      <c r="H476" s="256"/>
      <c r="I476" s="256"/>
      <c r="J476" s="256"/>
      <c r="K476" s="329"/>
      <c r="L476" s="256"/>
      <c r="M476" s="256"/>
      <c r="N476" s="257"/>
    </row>
    <row r="477" spans="2:14" x14ac:dyDescent="0.25">
      <c r="B477" s="333" t="str">
        <f>IF(D477="","",D477&amp;"-"&amp;(1+COUNTIF(D$33:D476,D477)))</f>
        <v/>
      </c>
      <c r="D477" s="255"/>
      <c r="E477" s="256"/>
      <c r="F477" s="256"/>
      <c r="G477" s="256"/>
      <c r="H477" s="256"/>
      <c r="I477" s="256"/>
      <c r="J477" s="256"/>
      <c r="K477" s="329"/>
      <c r="L477" s="256"/>
      <c r="M477" s="256"/>
      <c r="N477" s="257"/>
    </row>
    <row r="478" spans="2:14" x14ac:dyDescent="0.25">
      <c r="B478" s="333" t="str">
        <f>IF(D478="","",D478&amp;"-"&amp;(1+COUNTIF(D$33:D477,D478)))</f>
        <v/>
      </c>
      <c r="D478" s="255"/>
      <c r="E478" s="256"/>
      <c r="F478" s="256"/>
      <c r="G478" s="256"/>
      <c r="H478" s="256"/>
      <c r="I478" s="256"/>
      <c r="J478" s="256"/>
      <c r="K478" s="329"/>
      <c r="L478" s="256"/>
      <c r="M478" s="256"/>
      <c r="N478" s="257"/>
    </row>
    <row r="479" spans="2:14" x14ac:dyDescent="0.25">
      <c r="B479" s="333" t="str">
        <f>IF(D479="","",D479&amp;"-"&amp;(1+COUNTIF(D$33:D478,D479)))</f>
        <v/>
      </c>
      <c r="D479" s="255"/>
      <c r="E479" s="256"/>
      <c r="F479" s="256"/>
      <c r="G479" s="256"/>
      <c r="H479" s="256"/>
      <c r="I479" s="256"/>
      <c r="J479" s="256"/>
      <c r="K479" s="329"/>
      <c r="L479" s="256"/>
      <c r="M479" s="256"/>
      <c r="N479" s="257"/>
    </row>
    <row r="480" spans="2:14" ht="15" customHeight="1" x14ac:dyDescent="0.25">
      <c r="B480" s="333" t="str">
        <f>IF(D480="","",D480&amp;"-"&amp;(1+COUNTIF(D$33:D479,D480)))</f>
        <v/>
      </c>
      <c r="D480" s="255"/>
      <c r="E480" s="256"/>
      <c r="F480" s="256"/>
      <c r="G480" s="256"/>
      <c r="H480" s="256"/>
      <c r="I480" s="256"/>
      <c r="J480" s="256"/>
      <c r="K480" s="329"/>
      <c r="L480" s="256"/>
      <c r="M480" s="256"/>
      <c r="N480" s="257"/>
    </row>
    <row r="481" spans="2:14" x14ac:dyDescent="0.25">
      <c r="B481" s="333" t="str">
        <f>IF(D481="","",D481&amp;"-"&amp;(1+COUNTIF(D$33:D480,D481)))</f>
        <v/>
      </c>
      <c r="D481" s="255"/>
      <c r="E481" s="256"/>
      <c r="F481" s="256"/>
      <c r="G481" s="256"/>
      <c r="H481" s="256"/>
      <c r="I481" s="256"/>
      <c r="J481" s="256"/>
      <c r="K481" s="256"/>
      <c r="L481" s="256"/>
      <c r="M481" s="256"/>
      <c r="N481" s="257"/>
    </row>
    <row r="482" spans="2:14" x14ac:dyDescent="0.25">
      <c r="B482" s="333" t="str">
        <f>IF(D482="","",D482&amp;"-"&amp;(1+COUNTIF(D$33:D481,D482)))</f>
        <v/>
      </c>
      <c r="D482" s="255"/>
      <c r="E482" s="256"/>
      <c r="F482" s="256"/>
      <c r="G482" s="256"/>
      <c r="H482" s="256"/>
      <c r="I482" s="256"/>
      <c r="J482" s="256"/>
      <c r="K482" s="329"/>
      <c r="L482" s="256"/>
      <c r="M482" s="256"/>
      <c r="N482" s="257"/>
    </row>
    <row r="483" spans="2:14" x14ac:dyDescent="0.25">
      <c r="B483" s="333" t="str">
        <f>IF(D483="","",D483&amp;"-"&amp;(1+COUNTIF(D$33:D482,D483)))</f>
        <v/>
      </c>
      <c r="D483" s="255"/>
      <c r="E483" s="256"/>
      <c r="F483" s="256"/>
      <c r="G483" s="256"/>
      <c r="H483" s="256"/>
      <c r="I483" s="256"/>
      <c r="J483" s="256"/>
      <c r="K483" s="329"/>
      <c r="L483" s="256"/>
      <c r="M483" s="256"/>
      <c r="N483" s="257"/>
    </row>
    <row r="484" spans="2:14" x14ac:dyDescent="0.25">
      <c r="B484" s="333" t="str">
        <f>IF(D484="","",D484&amp;"-"&amp;(1+COUNTIF(D$33:D483,D484)))</f>
        <v/>
      </c>
      <c r="D484" s="255"/>
      <c r="E484" s="256"/>
      <c r="F484" s="256"/>
      <c r="G484" s="256"/>
      <c r="H484" s="256"/>
      <c r="I484" s="256"/>
      <c r="J484" s="256"/>
      <c r="K484" s="329"/>
      <c r="L484" s="256"/>
      <c r="M484" s="256"/>
      <c r="N484" s="257"/>
    </row>
    <row r="485" spans="2:14" x14ac:dyDescent="0.25">
      <c r="B485" s="333" t="str">
        <f>IF(D485="","",D485&amp;"-"&amp;(1+COUNTIF(D$33:D484,D485)))</f>
        <v/>
      </c>
      <c r="D485" s="255"/>
      <c r="E485" s="256"/>
      <c r="F485" s="256"/>
      <c r="G485" s="256"/>
      <c r="H485" s="256"/>
      <c r="I485" s="256"/>
      <c r="J485" s="256"/>
      <c r="K485" s="329"/>
      <c r="L485" s="256"/>
      <c r="M485" s="256"/>
      <c r="N485" s="257"/>
    </row>
    <row r="486" spans="2:14" x14ac:dyDescent="0.25">
      <c r="B486" s="333" t="str">
        <f>IF(D486="","",D486&amp;"-"&amp;(1+COUNTIF(D$33:D485,D486)))</f>
        <v/>
      </c>
      <c r="D486" s="255"/>
      <c r="E486" s="256"/>
      <c r="F486" s="256"/>
      <c r="G486" s="256"/>
      <c r="H486" s="256"/>
      <c r="I486" s="256"/>
      <c r="J486" s="256"/>
      <c r="K486" s="329"/>
      <c r="L486" s="256"/>
      <c r="M486" s="256"/>
      <c r="N486" s="257"/>
    </row>
    <row r="487" spans="2:14" ht="15" customHeight="1" x14ac:dyDescent="0.25">
      <c r="B487" s="333" t="str">
        <f>IF(D487="","",D487&amp;"-"&amp;(1+COUNTIF(D$33:D486,D487)))</f>
        <v/>
      </c>
      <c r="D487" s="255"/>
      <c r="E487" s="256"/>
      <c r="F487" s="256"/>
      <c r="G487" s="256"/>
      <c r="H487" s="256"/>
      <c r="I487" s="256"/>
      <c r="J487" s="256"/>
      <c r="K487" s="329"/>
      <c r="L487" s="256"/>
      <c r="M487" s="256"/>
      <c r="N487" s="257"/>
    </row>
    <row r="488" spans="2:14" x14ac:dyDescent="0.25">
      <c r="B488" s="333" t="str">
        <f>IF(D488="","",D488&amp;"-"&amp;(1+COUNTIF(D$33:D487,D488)))</f>
        <v/>
      </c>
      <c r="D488" s="255"/>
      <c r="E488" s="256"/>
      <c r="F488" s="256"/>
      <c r="G488" s="256"/>
      <c r="H488" s="256"/>
      <c r="I488" s="256"/>
      <c r="J488" s="256"/>
      <c r="K488" s="329"/>
      <c r="L488" s="256"/>
      <c r="M488" s="256"/>
      <c r="N488" s="257"/>
    </row>
    <row r="489" spans="2:14" x14ac:dyDescent="0.25">
      <c r="B489" s="333" t="str">
        <f>IF(D489="","",D489&amp;"-"&amp;(1+COUNTIF(D$33:D488,D489)))</f>
        <v/>
      </c>
      <c r="D489" s="255"/>
      <c r="E489" s="256"/>
      <c r="F489" s="256"/>
      <c r="G489" s="256"/>
      <c r="H489" s="256"/>
      <c r="I489" s="256"/>
      <c r="J489" s="256"/>
      <c r="K489" s="329"/>
      <c r="L489" s="256"/>
      <c r="M489" s="256"/>
      <c r="N489" s="257"/>
    </row>
    <row r="490" spans="2:14" x14ac:dyDescent="0.25">
      <c r="B490" s="333" t="str">
        <f>IF(D490="","",D490&amp;"-"&amp;(1+COUNTIF(D$33:D489,D490)))</f>
        <v/>
      </c>
      <c r="D490" s="255"/>
      <c r="E490" s="256"/>
      <c r="F490" s="256"/>
      <c r="G490" s="256"/>
      <c r="H490" s="256"/>
      <c r="I490" s="256"/>
      <c r="J490" s="256"/>
      <c r="K490" s="329"/>
      <c r="L490" s="256"/>
      <c r="M490" s="256"/>
      <c r="N490" s="257"/>
    </row>
    <row r="491" spans="2:14" x14ac:dyDescent="0.25">
      <c r="B491" s="333" t="str">
        <f>IF(D491="","",D491&amp;"-"&amp;(1+COUNTIF(D$33:D490,D491)))</f>
        <v/>
      </c>
      <c r="D491" s="255"/>
      <c r="E491" s="256"/>
      <c r="F491" s="256"/>
      <c r="G491" s="256"/>
      <c r="H491" s="256"/>
      <c r="I491" s="256"/>
      <c r="J491" s="256"/>
      <c r="K491" s="329"/>
      <c r="L491" s="256"/>
      <c r="M491" s="256"/>
      <c r="N491" s="257"/>
    </row>
    <row r="492" spans="2:14" x14ac:dyDescent="0.25">
      <c r="B492" s="333" t="str">
        <f>IF(D492="","",D492&amp;"-"&amp;(1+COUNTIF(D$33:D491,D492)))</f>
        <v/>
      </c>
      <c r="D492" s="255"/>
      <c r="E492" s="256"/>
      <c r="F492" s="256"/>
      <c r="G492" s="256"/>
      <c r="H492" s="256"/>
      <c r="I492" s="256"/>
      <c r="J492" s="256"/>
      <c r="K492" s="329"/>
      <c r="L492" s="256"/>
      <c r="M492" s="256"/>
      <c r="N492" s="257"/>
    </row>
    <row r="493" spans="2:14" x14ac:dyDescent="0.25">
      <c r="B493" s="333" t="str">
        <f>IF(D493="","",D493&amp;"-"&amp;(1+COUNTIF(D$33:D492,D493)))</f>
        <v/>
      </c>
      <c r="D493" s="255"/>
      <c r="E493" s="256"/>
      <c r="F493" s="256"/>
      <c r="G493" s="256"/>
      <c r="H493" s="256"/>
      <c r="I493" s="256"/>
      <c r="J493" s="256"/>
      <c r="K493" s="329"/>
      <c r="L493" s="256"/>
      <c r="M493" s="256"/>
      <c r="N493" s="257"/>
    </row>
    <row r="494" spans="2:14" ht="15" customHeight="1" x14ac:dyDescent="0.25">
      <c r="B494" s="333" t="str">
        <f>IF(D494="","",D494&amp;"-"&amp;(1+COUNTIF(D$33:D493,D494)))</f>
        <v/>
      </c>
      <c r="D494" s="255"/>
      <c r="E494" s="256"/>
      <c r="F494" s="256"/>
      <c r="G494" s="256"/>
      <c r="H494" s="256"/>
      <c r="I494" s="256"/>
      <c r="J494" s="256"/>
      <c r="K494" s="329"/>
      <c r="L494" s="256"/>
      <c r="M494" s="256"/>
      <c r="N494" s="257"/>
    </row>
    <row r="495" spans="2:14" x14ac:dyDescent="0.25">
      <c r="B495" s="333" t="str">
        <f>IF(D495="","",D495&amp;"-"&amp;(1+COUNTIF(D$33:D494,D495)))</f>
        <v/>
      </c>
      <c r="D495" s="255"/>
      <c r="E495" s="256"/>
      <c r="F495" s="256"/>
      <c r="G495" s="256"/>
      <c r="H495" s="256"/>
      <c r="I495" s="256"/>
      <c r="J495" s="256"/>
      <c r="K495" s="329"/>
      <c r="L495" s="256"/>
      <c r="M495" s="256"/>
      <c r="N495" s="257"/>
    </row>
    <row r="496" spans="2:14" x14ac:dyDescent="0.25">
      <c r="B496" s="333" t="str">
        <f>IF(D496="","",D496&amp;"-"&amp;(1+COUNTIF(D$33:D495,D496)))</f>
        <v/>
      </c>
      <c r="D496" s="255"/>
      <c r="E496" s="256"/>
      <c r="F496" s="256"/>
      <c r="G496" s="256"/>
      <c r="H496" s="256"/>
      <c r="I496" s="256"/>
      <c r="J496" s="256"/>
      <c r="K496" s="329"/>
      <c r="L496" s="256"/>
      <c r="M496" s="256"/>
      <c r="N496" s="257"/>
    </row>
    <row r="497" spans="2:14" x14ac:dyDescent="0.25">
      <c r="B497" s="333" t="str">
        <f>IF(D497="","",D497&amp;"-"&amp;(1+COUNTIF(D$33:D496,D497)))</f>
        <v/>
      </c>
      <c r="D497" s="255"/>
      <c r="E497" s="256"/>
      <c r="F497" s="256"/>
      <c r="G497" s="256"/>
      <c r="H497" s="256"/>
      <c r="I497" s="256"/>
      <c r="J497" s="256"/>
      <c r="K497" s="329"/>
      <c r="L497" s="256"/>
      <c r="M497" s="256"/>
      <c r="N497" s="257"/>
    </row>
    <row r="498" spans="2:14" x14ac:dyDescent="0.25">
      <c r="B498" s="333" t="str">
        <f>IF(D498="","",D498&amp;"-"&amp;(1+COUNTIF(D$33:D497,D498)))</f>
        <v/>
      </c>
      <c r="D498" s="255"/>
      <c r="E498" s="256"/>
      <c r="F498" s="256"/>
      <c r="G498" s="256"/>
      <c r="H498" s="256"/>
      <c r="I498" s="256"/>
      <c r="J498" s="256"/>
      <c r="K498" s="329"/>
      <c r="L498" s="256"/>
      <c r="M498" s="256"/>
      <c r="N498" s="257"/>
    </row>
    <row r="499" spans="2:14" x14ac:dyDescent="0.25">
      <c r="B499" s="333" t="str">
        <f>IF(D499="","",D499&amp;"-"&amp;(1+COUNTIF(D$33:D498,D499)))</f>
        <v/>
      </c>
      <c r="D499" s="255"/>
      <c r="E499" s="256"/>
      <c r="F499" s="256"/>
      <c r="G499" s="256"/>
      <c r="H499" s="256"/>
      <c r="I499" s="256"/>
      <c r="J499" s="256"/>
      <c r="K499" s="329"/>
      <c r="L499" s="256"/>
      <c r="M499" s="256"/>
      <c r="N499" s="257"/>
    </row>
    <row r="500" spans="2:14" x14ac:dyDescent="0.25">
      <c r="B500" s="333" t="str">
        <f>IF(D500="","",D500&amp;"-"&amp;(1+COUNTIF(D$33:D499,D500)))</f>
        <v/>
      </c>
      <c r="D500" s="255"/>
      <c r="E500" s="256"/>
      <c r="F500" s="256"/>
      <c r="G500" s="256"/>
      <c r="H500" s="256"/>
      <c r="I500" s="256"/>
      <c r="J500" s="256"/>
      <c r="K500" s="329"/>
      <c r="L500" s="256"/>
      <c r="M500" s="256"/>
      <c r="N500" s="257"/>
    </row>
    <row r="501" spans="2:14" ht="15" customHeight="1" x14ac:dyDescent="0.25">
      <c r="B501" s="333" t="str">
        <f>IF(D501="","",D501&amp;"-"&amp;(1+COUNTIF(D$33:D500,D501)))</f>
        <v/>
      </c>
      <c r="D501" s="255"/>
      <c r="E501" s="256"/>
      <c r="F501" s="256"/>
      <c r="G501" s="256"/>
      <c r="H501" s="256"/>
      <c r="I501" s="256"/>
      <c r="J501" s="256"/>
      <c r="K501" s="329"/>
      <c r="L501" s="256"/>
      <c r="M501" s="256"/>
      <c r="N501" s="257"/>
    </row>
    <row r="502" spans="2:14" x14ac:dyDescent="0.25">
      <c r="B502" s="333" t="str">
        <f>IF(D502="","",D502&amp;"-"&amp;(1+COUNTIF(D$33:D501,D502)))</f>
        <v/>
      </c>
      <c r="D502" s="255"/>
      <c r="E502" s="256"/>
      <c r="F502" s="256"/>
      <c r="G502" s="256"/>
      <c r="H502" s="256"/>
      <c r="I502" s="256"/>
      <c r="J502" s="256"/>
      <c r="K502" s="329"/>
      <c r="L502" s="256"/>
      <c r="M502" s="256"/>
      <c r="N502" s="257"/>
    </row>
    <row r="503" spans="2:14" x14ac:dyDescent="0.25">
      <c r="B503" s="333" t="str">
        <f>IF(D503="","",D503&amp;"-"&amp;(1+COUNTIF(D$33:D502,D503)))</f>
        <v/>
      </c>
      <c r="D503" s="255"/>
      <c r="E503" s="256"/>
      <c r="F503" s="256"/>
      <c r="G503" s="256"/>
      <c r="H503" s="256"/>
      <c r="I503" s="256"/>
      <c r="J503" s="256"/>
      <c r="K503" s="329"/>
      <c r="L503" s="256"/>
      <c r="M503" s="256"/>
      <c r="N503" s="257"/>
    </row>
    <row r="504" spans="2:14" x14ac:dyDescent="0.25">
      <c r="B504" s="333" t="str">
        <f>IF(D504="","",D504&amp;"-"&amp;(1+COUNTIF(D$33:D503,D504)))</f>
        <v/>
      </c>
      <c r="D504" s="255"/>
      <c r="E504" s="256"/>
      <c r="F504" s="256"/>
      <c r="G504" s="256"/>
      <c r="H504" s="256"/>
      <c r="I504" s="256"/>
      <c r="J504" s="256"/>
      <c r="K504" s="329"/>
      <c r="L504" s="256"/>
      <c r="M504" s="256"/>
      <c r="N504" s="257"/>
    </row>
    <row r="505" spans="2:14" x14ac:dyDescent="0.25">
      <c r="B505" s="333" t="str">
        <f>IF(D505="","",D505&amp;"-"&amp;(1+COUNTIF(D$33:D504,D505)))</f>
        <v/>
      </c>
      <c r="D505" s="255"/>
      <c r="E505" s="256"/>
      <c r="F505" s="256"/>
      <c r="G505" s="256"/>
      <c r="H505" s="256"/>
      <c r="I505" s="256"/>
      <c r="J505" s="256"/>
      <c r="K505" s="329"/>
      <c r="L505" s="256"/>
      <c r="M505" s="256"/>
      <c r="N505" s="257"/>
    </row>
    <row r="506" spans="2:14" x14ac:dyDescent="0.25">
      <c r="B506" s="333" t="str">
        <f>IF(D506="","",D506&amp;"-"&amp;(1+COUNTIF(D$33:D505,D506)))</f>
        <v/>
      </c>
      <c r="D506" s="255"/>
      <c r="E506" s="256"/>
      <c r="F506" s="256"/>
      <c r="G506" s="256"/>
      <c r="H506" s="256"/>
      <c r="I506" s="256"/>
      <c r="J506" s="256"/>
      <c r="K506" s="329"/>
      <c r="L506" s="256"/>
      <c r="M506" s="256"/>
      <c r="N506" s="257"/>
    </row>
    <row r="507" spans="2:14" x14ac:dyDescent="0.25">
      <c r="B507" s="333" t="str">
        <f>IF(D507="","",D507&amp;"-"&amp;(1+COUNTIF(D$33:D506,D507)))</f>
        <v/>
      </c>
      <c r="D507" s="255"/>
      <c r="E507" s="256"/>
      <c r="F507" s="256"/>
      <c r="G507" s="256"/>
      <c r="H507" s="256"/>
      <c r="I507" s="256"/>
      <c r="J507" s="256"/>
      <c r="K507" s="329"/>
      <c r="L507" s="256"/>
      <c r="M507" s="256"/>
      <c r="N507" s="257"/>
    </row>
    <row r="508" spans="2:14" ht="15" customHeight="1" x14ac:dyDescent="0.25">
      <c r="B508" s="333" t="str">
        <f>IF(D508="","",D508&amp;"-"&amp;(1+COUNTIF(D$33:D507,D508)))</f>
        <v/>
      </c>
      <c r="D508" s="255"/>
      <c r="E508" s="256"/>
      <c r="F508" s="256"/>
      <c r="G508" s="256"/>
      <c r="H508" s="256"/>
      <c r="I508" s="256"/>
      <c r="J508" s="256"/>
      <c r="K508" s="329"/>
      <c r="L508" s="256"/>
      <c r="M508" s="256"/>
      <c r="N508" s="257"/>
    </row>
    <row r="509" spans="2:14" x14ac:dyDescent="0.25">
      <c r="B509" s="333" t="str">
        <f>IF(D509="","",D509&amp;"-"&amp;(1+COUNTIF(D$33:D508,D509)))</f>
        <v/>
      </c>
      <c r="D509" s="255"/>
      <c r="E509" s="256"/>
      <c r="F509" s="256"/>
      <c r="G509" s="256"/>
      <c r="H509" s="256"/>
      <c r="I509" s="256"/>
      <c r="J509" s="256"/>
      <c r="K509" s="329"/>
      <c r="L509" s="256"/>
      <c r="M509" s="256"/>
      <c r="N509" s="257"/>
    </row>
    <row r="510" spans="2:14" x14ac:dyDescent="0.25">
      <c r="B510" s="333" t="str">
        <f>IF(D510="","",D510&amp;"-"&amp;(1+COUNTIF(D$33:D509,D510)))</f>
        <v/>
      </c>
      <c r="D510" s="255"/>
      <c r="E510" s="256"/>
      <c r="F510" s="256"/>
      <c r="G510" s="256"/>
      <c r="H510" s="256"/>
      <c r="I510" s="256"/>
      <c r="J510" s="256"/>
      <c r="K510" s="329"/>
      <c r="L510" s="256"/>
      <c r="M510" s="256"/>
      <c r="N510" s="257"/>
    </row>
    <row r="511" spans="2:14" x14ac:dyDescent="0.25">
      <c r="B511" s="333" t="str">
        <f>IF(D511="","",D511&amp;"-"&amp;(1+COUNTIF(D$33:D510,D511)))</f>
        <v/>
      </c>
      <c r="D511" s="255"/>
      <c r="E511" s="256"/>
      <c r="F511" s="256"/>
      <c r="G511" s="256"/>
      <c r="H511" s="256"/>
      <c r="I511" s="256"/>
      <c r="J511" s="256"/>
      <c r="K511" s="329"/>
      <c r="L511" s="256"/>
      <c r="M511" s="256"/>
      <c r="N511" s="257"/>
    </row>
    <row r="512" spans="2:14" x14ac:dyDescent="0.25">
      <c r="B512" s="333" t="str">
        <f>IF(D512="","",D512&amp;"-"&amp;(1+COUNTIF(D$33:D511,D512)))</f>
        <v/>
      </c>
      <c r="D512" s="255"/>
      <c r="E512" s="256"/>
      <c r="F512" s="256"/>
      <c r="G512" s="256"/>
      <c r="H512" s="256"/>
      <c r="I512" s="256"/>
      <c r="J512" s="256"/>
      <c r="K512" s="329"/>
      <c r="L512" s="256"/>
      <c r="M512" s="256"/>
      <c r="N512" s="257"/>
    </row>
    <row r="513" spans="2:14" x14ac:dyDescent="0.25">
      <c r="B513" s="333" t="str">
        <f>IF(D513="","",D513&amp;"-"&amp;(1+COUNTIF(D$33:D512,D513)))</f>
        <v/>
      </c>
      <c r="D513" s="255"/>
      <c r="E513" s="256"/>
      <c r="F513" s="256"/>
      <c r="G513" s="256"/>
      <c r="H513" s="256"/>
      <c r="I513" s="256"/>
      <c r="J513" s="256"/>
      <c r="K513" s="256"/>
      <c r="L513" s="256"/>
      <c r="M513" s="256"/>
      <c r="N513" s="257"/>
    </row>
    <row r="514" spans="2:14" x14ac:dyDescent="0.25">
      <c r="B514" s="333" t="str">
        <f>IF(D514="","",D514&amp;"-"&amp;(1+COUNTIF(D$33:D513,D514)))</f>
        <v/>
      </c>
      <c r="D514" s="255"/>
      <c r="E514" s="256"/>
      <c r="F514" s="256"/>
      <c r="G514" s="256"/>
      <c r="H514" s="256"/>
      <c r="I514" s="256"/>
      <c r="J514" s="256"/>
      <c r="K514" s="329"/>
      <c r="L514" s="256"/>
      <c r="M514" s="256"/>
      <c r="N514" s="257"/>
    </row>
    <row r="515" spans="2:14" ht="15" customHeight="1" x14ac:dyDescent="0.25">
      <c r="B515" s="333" t="str">
        <f>IF(D515="","",D515&amp;"-"&amp;(1+COUNTIF(D$33:D514,D515)))</f>
        <v/>
      </c>
      <c r="D515" s="255"/>
      <c r="E515" s="256"/>
      <c r="F515" s="256"/>
      <c r="G515" s="256"/>
      <c r="H515" s="256"/>
      <c r="I515" s="256"/>
      <c r="J515" s="256"/>
      <c r="K515" s="329"/>
      <c r="L515" s="256"/>
      <c r="M515" s="256"/>
      <c r="N515" s="257"/>
    </row>
    <row r="516" spans="2:14" x14ac:dyDescent="0.25">
      <c r="B516" s="333" t="str">
        <f>IF(D516="","",D516&amp;"-"&amp;(1+COUNTIF(D$33:D515,D516)))</f>
        <v/>
      </c>
      <c r="D516" s="255"/>
      <c r="E516" s="256"/>
      <c r="F516" s="256"/>
      <c r="G516" s="256"/>
      <c r="H516" s="256"/>
      <c r="I516" s="256"/>
      <c r="J516" s="256"/>
      <c r="K516" s="329"/>
      <c r="L516" s="256"/>
      <c r="M516" s="256"/>
      <c r="N516" s="257"/>
    </row>
    <row r="517" spans="2:14" x14ac:dyDescent="0.25">
      <c r="B517" s="333" t="str">
        <f>IF(D517="","",D517&amp;"-"&amp;(1+COUNTIF(D$33:D516,D517)))</f>
        <v/>
      </c>
      <c r="D517" s="255"/>
      <c r="E517" s="256"/>
      <c r="F517" s="256"/>
      <c r="G517" s="256"/>
      <c r="H517" s="256"/>
      <c r="I517" s="256"/>
      <c r="J517" s="256"/>
      <c r="K517" s="329"/>
      <c r="L517" s="256"/>
      <c r="M517" s="256"/>
      <c r="N517" s="257"/>
    </row>
    <row r="518" spans="2:14" x14ac:dyDescent="0.25">
      <c r="B518" s="333" t="str">
        <f>IF(D518="","",D518&amp;"-"&amp;(1+COUNTIF(D$33:D517,D518)))</f>
        <v/>
      </c>
      <c r="D518" s="255"/>
      <c r="E518" s="256"/>
      <c r="F518" s="256"/>
      <c r="G518" s="256"/>
      <c r="H518" s="256"/>
      <c r="I518" s="256"/>
      <c r="J518" s="256"/>
      <c r="K518" s="329"/>
      <c r="L518" s="256"/>
      <c r="M518" s="256"/>
      <c r="N518" s="257"/>
    </row>
    <row r="519" spans="2:14" x14ac:dyDescent="0.25">
      <c r="B519" s="333" t="str">
        <f>IF(D519="","",D519&amp;"-"&amp;(1+COUNTIF(D$33:D518,D519)))</f>
        <v/>
      </c>
      <c r="D519" s="255"/>
      <c r="E519" s="256"/>
      <c r="F519" s="256"/>
      <c r="G519" s="256"/>
      <c r="H519" s="256"/>
      <c r="I519" s="256"/>
      <c r="J519" s="256"/>
      <c r="K519" s="329"/>
      <c r="L519" s="256"/>
      <c r="M519" s="256"/>
      <c r="N519" s="257"/>
    </row>
    <row r="520" spans="2:14" x14ac:dyDescent="0.25">
      <c r="B520" s="333" t="str">
        <f>IF(D520="","",D520&amp;"-"&amp;(1+COUNTIF(D$33:D519,D520)))</f>
        <v/>
      </c>
      <c r="D520" s="255"/>
      <c r="E520" s="256"/>
      <c r="F520" s="256"/>
      <c r="G520" s="256"/>
      <c r="H520" s="256"/>
      <c r="I520" s="256"/>
      <c r="J520" s="256"/>
      <c r="K520" s="329"/>
      <c r="L520" s="256"/>
      <c r="M520" s="256"/>
      <c r="N520" s="257"/>
    </row>
    <row r="521" spans="2:14" x14ac:dyDescent="0.25">
      <c r="B521" s="333" t="str">
        <f>IF(D521="","",D521&amp;"-"&amp;(1+COUNTIF(D$33:D520,D521)))</f>
        <v/>
      </c>
      <c r="D521" s="255"/>
      <c r="E521" s="256"/>
      <c r="F521" s="256"/>
      <c r="G521" s="256"/>
      <c r="H521" s="256"/>
      <c r="I521" s="256"/>
      <c r="J521" s="256"/>
      <c r="K521" s="329"/>
      <c r="L521" s="256"/>
      <c r="M521" s="256"/>
      <c r="N521" s="257"/>
    </row>
    <row r="522" spans="2:14" ht="15" customHeight="1" x14ac:dyDescent="0.25">
      <c r="B522" s="333" t="str">
        <f>IF(D522="","",D522&amp;"-"&amp;(1+COUNTIF(D$33:D521,D522)))</f>
        <v/>
      </c>
      <c r="D522" s="255"/>
      <c r="E522" s="256"/>
      <c r="F522" s="256"/>
      <c r="G522" s="256"/>
      <c r="H522" s="256"/>
      <c r="I522" s="256"/>
      <c r="J522" s="256"/>
      <c r="K522" s="329"/>
      <c r="L522" s="256"/>
      <c r="M522" s="256"/>
      <c r="N522" s="257"/>
    </row>
    <row r="523" spans="2:14" x14ac:dyDescent="0.25">
      <c r="B523" s="333" t="str">
        <f>IF(D523="","",D523&amp;"-"&amp;(1+COUNTIF(D$33:D522,D523)))</f>
        <v/>
      </c>
      <c r="D523" s="255"/>
      <c r="E523" s="256"/>
      <c r="F523" s="256"/>
      <c r="G523" s="256"/>
      <c r="H523" s="256"/>
      <c r="I523" s="256"/>
      <c r="J523" s="256"/>
      <c r="K523" s="329"/>
      <c r="L523" s="256"/>
      <c r="M523" s="256"/>
      <c r="N523" s="257"/>
    </row>
    <row r="524" spans="2:14" x14ac:dyDescent="0.25">
      <c r="B524" s="333" t="str">
        <f>IF(D524="","",D524&amp;"-"&amp;(1+COUNTIF(D$33:D523,D524)))</f>
        <v/>
      </c>
      <c r="D524" s="255"/>
      <c r="E524" s="256"/>
      <c r="F524" s="256"/>
      <c r="G524" s="256"/>
      <c r="H524" s="256"/>
      <c r="I524" s="256"/>
      <c r="J524" s="256"/>
      <c r="K524" s="256"/>
      <c r="L524" s="256"/>
      <c r="M524" s="256"/>
      <c r="N524" s="257"/>
    </row>
    <row r="525" spans="2:14" x14ac:dyDescent="0.25">
      <c r="B525" s="333" t="str">
        <f>IF(D525="","",D525&amp;"-"&amp;(1+COUNTIF(D$33:D524,D525)))</f>
        <v/>
      </c>
      <c r="D525" s="255"/>
      <c r="E525" s="256"/>
      <c r="F525" s="256"/>
      <c r="G525" s="256"/>
      <c r="H525" s="256"/>
      <c r="I525" s="256"/>
      <c r="J525" s="256"/>
      <c r="K525" s="329"/>
      <c r="L525" s="256"/>
      <c r="M525" s="256"/>
      <c r="N525" s="257"/>
    </row>
    <row r="526" spans="2:14" x14ac:dyDescent="0.25">
      <c r="B526" s="333" t="str">
        <f>IF(D526="","",D526&amp;"-"&amp;(1+COUNTIF(D$33:D525,D526)))</f>
        <v/>
      </c>
      <c r="D526" s="255"/>
      <c r="E526" s="256"/>
      <c r="F526" s="256"/>
      <c r="G526" s="256"/>
      <c r="H526" s="256"/>
      <c r="I526" s="256"/>
      <c r="J526" s="256"/>
      <c r="K526" s="256"/>
      <c r="L526" s="256"/>
      <c r="M526" s="256"/>
      <c r="N526" s="257"/>
    </row>
    <row r="527" spans="2:14" x14ac:dyDescent="0.25">
      <c r="B527" s="333" t="str">
        <f>IF(D527="","",D527&amp;"-"&amp;(1+COUNTIF(D$33:D526,D527)))</f>
        <v/>
      </c>
      <c r="D527" s="255"/>
      <c r="E527" s="256"/>
      <c r="F527" s="256"/>
      <c r="G527" s="256"/>
      <c r="H527" s="256"/>
      <c r="I527" s="256"/>
      <c r="J527" s="256"/>
      <c r="K527" s="256"/>
      <c r="L527" s="256"/>
      <c r="M527" s="256"/>
      <c r="N527" s="257"/>
    </row>
    <row r="528" spans="2:14" x14ac:dyDescent="0.25">
      <c r="B528" s="333" t="str">
        <f>IF(D528="","",D528&amp;"-"&amp;(1+COUNTIF(D$33:D527,D528)))</f>
        <v/>
      </c>
      <c r="D528" s="255"/>
      <c r="E528" s="256"/>
      <c r="F528" s="256"/>
      <c r="G528" s="256"/>
      <c r="H528" s="256"/>
      <c r="I528" s="256"/>
      <c r="J528" s="256"/>
      <c r="K528" s="256"/>
      <c r="L528" s="256"/>
      <c r="M528" s="256"/>
      <c r="N528" s="257"/>
    </row>
    <row r="529" spans="2:14" ht="15" customHeight="1" x14ac:dyDescent="0.25">
      <c r="B529" s="333" t="str">
        <f>IF(D529="","",D529&amp;"-"&amp;(1+COUNTIF(D$33:D528,D529)))</f>
        <v/>
      </c>
      <c r="D529" s="255"/>
      <c r="E529" s="256"/>
      <c r="F529" s="256"/>
      <c r="G529" s="256"/>
      <c r="H529" s="256"/>
      <c r="I529" s="256"/>
      <c r="J529" s="256"/>
      <c r="K529" s="329"/>
      <c r="L529" s="256"/>
      <c r="M529" s="256"/>
      <c r="N529" s="257"/>
    </row>
    <row r="530" spans="2:14" x14ac:dyDescent="0.25">
      <c r="B530" s="333" t="str">
        <f>IF(D530="","",D530&amp;"-"&amp;(1+COUNTIF(D$33:D529,D530)))</f>
        <v/>
      </c>
      <c r="D530" s="255"/>
      <c r="E530" s="256"/>
      <c r="F530" s="256"/>
      <c r="G530" s="256"/>
      <c r="H530" s="256"/>
      <c r="I530" s="256"/>
      <c r="J530" s="256"/>
      <c r="K530" s="329"/>
      <c r="L530" s="256"/>
      <c r="M530" s="256"/>
      <c r="N530" s="257"/>
    </row>
    <row r="531" spans="2:14" x14ac:dyDescent="0.25">
      <c r="B531" s="333" t="str">
        <f>IF(D531="","",D531&amp;"-"&amp;(1+COUNTIF(D$33:D530,D531)))</f>
        <v/>
      </c>
      <c r="D531" s="255"/>
      <c r="E531" s="256"/>
      <c r="F531" s="256"/>
      <c r="G531" s="256"/>
      <c r="H531" s="256"/>
      <c r="I531" s="256"/>
      <c r="J531" s="256"/>
      <c r="K531" s="329"/>
      <c r="L531" s="256"/>
      <c r="M531" s="256"/>
      <c r="N531" s="257"/>
    </row>
    <row r="532" spans="2:14" x14ac:dyDescent="0.25">
      <c r="B532" s="333" t="str">
        <f>IF(D532="","",D532&amp;"-"&amp;(1+COUNTIF(D$33:D531,D532)))</f>
        <v/>
      </c>
      <c r="D532" s="255"/>
      <c r="E532" s="256"/>
      <c r="F532" s="256"/>
      <c r="G532" s="256"/>
      <c r="H532" s="256"/>
      <c r="I532" s="256"/>
      <c r="J532" s="256"/>
      <c r="K532" s="329"/>
      <c r="L532" s="256"/>
      <c r="M532" s="256"/>
      <c r="N532" s="257"/>
    </row>
    <row r="533" spans="2:14" x14ac:dyDescent="0.25">
      <c r="B533" s="333" t="str">
        <f>IF(D533="","",D533&amp;"-"&amp;(1+COUNTIF(D$33:D532,D533)))</f>
        <v/>
      </c>
      <c r="D533" s="255"/>
      <c r="E533" s="256"/>
      <c r="F533" s="256"/>
      <c r="G533" s="256"/>
      <c r="H533" s="256"/>
      <c r="I533" s="256"/>
      <c r="J533" s="256"/>
      <c r="K533" s="329"/>
      <c r="L533" s="256"/>
      <c r="M533" s="256"/>
      <c r="N533" s="257"/>
    </row>
    <row r="534" spans="2:14" x14ac:dyDescent="0.25">
      <c r="B534" s="333" t="str">
        <f>IF(D534="","",D534&amp;"-"&amp;(1+COUNTIF(D$33:D533,D534)))</f>
        <v/>
      </c>
      <c r="D534" s="255"/>
      <c r="E534" s="256"/>
      <c r="F534" s="256"/>
      <c r="G534" s="256"/>
      <c r="H534" s="256"/>
      <c r="I534" s="256"/>
      <c r="J534" s="256"/>
      <c r="K534" s="329"/>
      <c r="L534" s="256"/>
      <c r="M534" s="256"/>
      <c r="N534" s="257"/>
    </row>
    <row r="535" spans="2:14" x14ac:dyDescent="0.25">
      <c r="B535" s="333" t="str">
        <f>IF(D535="","",D535&amp;"-"&amp;(1+COUNTIF(D$33:D534,D535)))</f>
        <v/>
      </c>
      <c r="D535" s="255"/>
      <c r="E535" s="256"/>
      <c r="F535" s="256"/>
      <c r="G535" s="256"/>
      <c r="H535" s="256"/>
      <c r="I535" s="256"/>
      <c r="J535" s="256"/>
      <c r="K535" s="329"/>
      <c r="L535" s="256"/>
      <c r="M535" s="256"/>
      <c r="N535" s="257"/>
    </row>
    <row r="536" spans="2:14" ht="15" customHeight="1" x14ac:dyDescent="0.25">
      <c r="B536" s="333" t="str">
        <f>IF(D536="","",D536&amp;"-"&amp;(1+COUNTIF(D$33:D535,D536)))</f>
        <v/>
      </c>
      <c r="D536" s="255"/>
      <c r="E536" s="256"/>
      <c r="F536" s="256"/>
      <c r="G536" s="256"/>
      <c r="H536" s="256"/>
      <c r="I536" s="256"/>
      <c r="J536" s="256"/>
      <c r="K536" s="329"/>
      <c r="L536" s="256"/>
      <c r="M536" s="256"/>
      <c r="N536" s="257"/>
    </row>
    <row r="537" spans="2:14" x14ac:dyDescent="0.25">
      <c r="B537" s="333" t="str">
        <f>IF(D537="","",D537&amp;"-"&amp;(1+COUNTIF(D$33:D536,D537)))</f>
        <v/>
      </c>
      <c r="D537" s="255"/>
      <c r="E537" s="256"/>
      <c r="F537" s="256"/>
      <c r="G537" s="256"/>
      <c r="H537" s="256"/>
      <c r="I537" s="256"/>
      <c r="J537" s="256"/>
      <c r="K537" s="329"/>
      <c r="L537" s="256"/>
      <c r="M537" s="256"/>
      <c r="N537" s="257"/>
    </row>
    <row r="538" spans="2:14" x14ac:dyDescent="0.25">
      <c r="B538" s="333" t="str">
        <f>IF(D538="","",D538&amp;"-"&amp;(1+COUNTIF(D$33:D537,D538)))</f>
        <v/>
      </c>
      <c r="D538" s="255"/>
      <c r="E538" s="256"/>
      <c r="F538" s="256"/>
      <c r="G538" s="256"/>
      <c r="H538" s="256"/>
      <c r="I538" s="256"/>
      <c r="J538" s="256"/>
      <c r="K538" s="329"/>
      <c r="L538" s="256"/>
      <c r="M538" s="256"/>
      <c r="N538" s="257"/>
    </row>
    <row r="539" spans="2:14" x14ac:dyDescent="0.25">
      <c r="B539" s="333" t="str">
        <f>IF(D539="","",D539&amp;"-"&amp;(1+COUNTIF(D$33:D538,D539)))</f>
        <v/>
      </c>
      <c r="D539" s="255"/>
      <c r="E539" s="256"/>
      <c r="F539" s="256"/>
      <c r="G539" s="256"/>
      <c r="H539" s="256"/>
      <c r="I539" s="256"/>
      <c r="J539" s="256"/>
      <c r="K539" s="329"/>
      <c r="L539" s="256"/>
      <c r="M539" s="256"/>
      <c r="N539" s="257"/>
    </row>
    <row r="540" spans="2:14" x14ac:dyDescent="0.25">
      <c r="B540" s="333" t="str">
        <f>IF(D540="","",D540&amp;"-"&amp;(1+COUNTIF(D$33:D539,D540)))</f>
        <v/>
      </c>
      <c r="D540" s="255"/>
      <c r="E540" s="256"/>
      <c r="F540" s="256"/>
      <c r="G540" s="256"/>
      <c r="H540" s="256"/>
      <c r="I540" s="256"/>
      <c r="J540" s="256"/>
      <c r="K540" s="329"/>
      <c r="L540" s="256"/>
      <c r="M540" s="256"/>
      <c r="N540" s="257"/>
    </row>
    <row r="541" spans="2:14" x14ac:dyDescent="0.25">
      <c r="B541" s="333" t="str">
        <f>IF(D541="","",D541&amp;"-"&amp;(1+COUNTIF(D$33:D540,D541)))</f>
        <v/>
      </c>
      <c r="D541" s="255"/>
      <c r="E541" s="256"/>
      <c r="F541" s="256"/>
      <c r="G541" s="256"/>
      <c r="H541" s="256"/>
      <c r="I541" s="256"/>
      <c r="J541" s="256"/>
      <c r="K541" s="329"/>
      <c r="L541" s="256"/>
      <c r="M541" s="256"/>
      <c r="N541" s="257"/>
    </row>
    <row r="542" spans="2:14" x14ac:dyDescent="0.25">
      <c r="B542" s="333" t="str">
        <f>IF(D542="","",D542&amp;"-"&amp;(1+COUNTIF(D$33:D541,D542)))</f>
        <v/>
      </c>
      <c r="D542" s="255"/>
      <c r="E542" s="256"/>
      <c r="F542" s="256"/>
      <c r="G542" s="256"/>
      <c r="H542" s="256"/>
      <c r="I542" s="256"/>
      <c r="J542" s="256"/>
      <c r="K542" s="329"/>
      <c r="L542" s="256"/>
      <c r="M542" s="256"/>
      <c r="N542" s="257"/>
    </row>
    <row r="543" spans="2:14" ht="15" customHeight="1" x14ac:dyDescent="0.25">
      <c r="B543" s="333" t="str">
        <f>IF(D543="","",D543&amp;"-"&amp;(1+COUNTIF(D$33:D542,D543)))</f>
        <v/>
      </c>
      <c r="D543" s="255"/>
      <c r="E543" s="256"/>
      <c r="F543" s="256"/>
      <c r="G543" s="256"/>
      <c r="H543" s="256"/>
      <c r="I543" s="256"/>
      <c r="J543" s="256"/>
      <c r="K543" s="256"/>
      <c r="L543" s="256"/>
      <c r="M543" s="256"/>
      <c r="N543" s="257"/>
    </row>
    <row r="544" spans="2:14" x14ac:dyDescent="0.25">
      <c r="B544" s="333" t="str">
        <f>IF(D544="","",D544&amp;"-"&amp;(1+COUNTIF(D$33:D543,D544)))</f>
        <v/>
      </c>
      <c r="D544" s="255"/>
      <c r="E544" s="256"/>
      <c r="F544" s="256"/>
      <c r="G544" s="256"/>
      <c r="H544" s="256"/>
      <c r="I544" s="256"/>
      <c r="J544" s="256"/>
      <c r="K544" s="329"/>
      <c r="L544" s="256"/>
      <c r="M544" s="256"/>
      <c r="N544" s="257"/>
    </row>
    <row r="545" spans="2:14" x14ac:dyDescent="0.25">
      <c r="B545" s="333" t="str">
        <f>IF(D545="","",D545&amp;"-"&amp;(1+COUNTIF(D$33:D544,D545)))</f>
        <v/>
      </c>
      <c r="D545" s="255"/>
      <c r="E545" s="256"/>
      <c r="F545" s="256"/>
      <c r="G545" s="256"/>
      <c r="H545" s="256"/>
      <c r="I545" s="256"/>
      <c r="J545" s="256"/>
      <c r="K545" s="329"/>
      <c r="L545" s="256"/>
      <c r="M545" s="256"/>
      <c r="N545" s="257"/>
    </row>
    <row r="546" spans="2:14" x14ac:dyDescent="0.25">
      <c r="B546" s="333" t="str">
        <f>IF(D546="","",D546&amp;"-"&amp;(1+COUNTIF(D$33:D545,D546)))</f>
        <v/>
      </c>
      <c r="D546" s="255"/>
      <c r="E546" s="256"/>
      <c r="F546" s="256"/>
      <c r="G546" s="256"/>
      <c r="H546" s="256"/>
      <c r="I546" s="256"/>
      <c r="J546" s="256"/>
      <c r="K546" s="329"/>
      <c r="L546" s="256"/>
      <c r="M546" s="256"/>
      <c r="N546" s="257"/>
    </row>
    <row r="547" spans="2:14" x14ac:dyDescent="0.25">
      <c r="B547" s="333" t="str">
        <f>IF(D547="","",D547&amp;"-"&amp;(1+COUNTIF(D$33:D546,D547)))</f>
        <v/>
      </c>
      <c r="D547" s="255"/>
      <c r="E547" s="256"/>
      <c r="F547" s="256"/>
      <c r="G547" s="256"/>
      <c r="H547" s="256"/>
      <c r="I547" s="256"/>
      <c r="J547" s="256"/>
      <c r="K547" s="256"/>
      <c r="L547" s="256"/>
      <c r="M547" s="256"/>
      <c r="N547" s="257"/>
    </row>
    <row r="548" spans="2:14" x14ac:dyDescent="0.25">
      <c r="B548" s="333" t="str">
        <f>IF(D548="","",D548&amp;"-"&amp;(1+COUNTIF(D$33:D547,D548)))</f>
        <v/>
      </c>
      <c r="D548" s="255"/>
      <c r="E548" s="256"/>
      <c r="F548" s="256"/>
      <c r="G548" s="256"/>
      <c r="H548" s="256"/>
      <c r="I548" s="256"/>
      <c r="J548" s="256"/>
      <c r="K548" s="329"/>
      <c r="L548" s="256"/>
      <c r="M548" s="256"/>
      <c r="N548" s="257"/>
    </row>
    <row r="549" spans="2:14" x14ac:dyDescent="0.25">
      <c r="B549" s="333" t="str">
        <f>IF(D549="","",D549&amp;"-"&amp;(1+COUNTIF(D$33:D548,D549)))</f>
        <v/>
      </c>
      <c r="D549" s="255"/>
      <c r="E549" s="256"/>
      <c r="F549" s="256"/>
      <c r="G549" s="256"/>
      <c r="H549" s="256"/>
      <c r="I549" s="256"/>
      <c r="J549" s="256"/>
      <c r="K549" s="329"/>
      <c r="L549" s="256"/>
      <c r="M549" s="256"/>
      <c r="N549" s="257"/>
    </row>
    <row r="550" spans="2:14" ht="15" customHeight="1" x14ac:dyDescent="0.25">
      <c r="B550" s="333" t="str">
        <f>IF(D550="","",D550&amp;"-"&amp;(1+COUNTIF(D$33:D549,D550)))</f>
        <v/>
      </c>
      <c r="D550" s="255"/>
      <c r="E550" s="256"/>
      <c r="F550" s="256"/>
      <c r="G550" s="256"/>
      <c r="H550" s="256"/>
      <c r="I550" s="256"/>
      <c r="J550" s="256"/>
      <c r="K550" s="329"/>
      <c r="L550" s="256"/>
      <c r="M550" s="256"/>
      <c r="N550" s="257"/>
    </row>
    <row r="551" spans="2:14" x14ac:dyDescent="0.25">
      <c r="B551" s="333" t="str">
        <f>IF(D551="","",D551&amp;"-"&amp;(1+COUNTIF(D$33:D550,D551)))</f>
        <v/>
      </c>
      <c r="D551" s="255"/>
      <c r="E551" s="256"/>
      <c r="F551" s="256"/>
      <c r="G551" s="256"/>
      <c r="H551" s="256"/>
      <c r="I551" s="256"/>
      <c r="J551" s="256"/>
      <c r="K551" s="256"/>
      <c r="L551" s="256"/>
      <c r="M551" s="256"/>
      <c r="N551" s="257"/>
    </row>
    <row r="552" spans="2:14" x14ac:dyDescent="0.25">
      <c r="B552" s="333" t="str">
        <f>IF(D552="","",D552&amp;"-"&amp;(1+COUNTIF(D$33:D551,D552)))</f>
        <v/>
      </c>
      <c r="D552" s="255"/>
      <c r="E552" s="256"/>
      <c r="F552" s="256"/>
      <c r="G552" s="256"/>
      <c r="H552" s="256"/>
      <c r="I552" s="256"/>
      <c r="J552" s="256"/>
      <c r="K552" s="329"/>
      <c r="L552" s="256"/>
      <c r="M552" s="256"/>
      <c r="N552" s="257"/>
    </row>
    <row r="553" spans="2:14" x14ac:dyDescent="0.25">
      <c r="B553" s="333" t="str">
        <f>IF(D553="","",D553&amp;"-"&amp;(1+COUNTIF(D$33:D552,D553)))</f>
        <v/>
      </c>
      <c r="D553" s="255"/>
      <c r="E553" s="256"/>
      <c r="F553" s="256"/>
      <c r="G553" s="256"/>
      <c r="H553" s="256"/>
      <c r="I553" s="256"/>
      <c r="J553" s="256"/>
      <c r="K553" s="329"/>
      <c r="L553" s="256"/>
      <c r="M553" s="256"/>
      <c r="N553" s="257"/>
    </row>
    <row r="554" spans="2:14" x14ac:dyDescent="0.25">
      <c r="B554" s="333" t="str">
        <f>IF(D554="","",D554&amp;"-"&amp;(1+COUNTIF(D$33:D553,D554)))</f>
        <v/>
      </c>
      <c r="D554" s="255"/>
      <c r="E554" s="256"/>
      <c r="F554" s="256"/>
      <c r="G554" s="256"/>
      <c r="H554" s="256"/>
      <c r="I554" s="256"/>
      <c r="J554" s="256"/>
      <c r="K554" s="256"/>
      <c r="L554" s="256"/>
      <c r="M554" s="256"/>
      <c r="N554" s="257"/>
    </row>
    <row r="555" spans="2:14" x14ac:dyDescent="0.25">
      <c r="B555" s="333" t="str">
        <f>IF(D555="","",D555&amp;"-"&amp;(1+COUNTIF(D$33:D554,D555)))</f>
        <v/>
      </c>
      <c r="D555" s="255"/>
      <c r="E555" s="256"/>
      <c r="F555" s="256"/>
      <c r="G555" s="256"/>
      <c r="H555" s="256"/>
      <c r="I555" s="256"/>
      <c r="J555" s="256"/>
      <c r="K555" s="329"/>
      <c r="L555" s="256"/>
      <c r="M555" s="256"/>
      <c r="N555" s="257"/>
    </row>
    <row r="556" spans="2:14" x14ac:dyDescent="0.25">
      <c r="B556" s="333" t="str">
        <f>IF(D556="","",D556&amp;"-"&amp;(1+COUNTIF(D$33:D555,D556)))</f>
        <v/>
      </c>
      <c r="D556" s="255"/>
      <c r="E556" s="256"/>
      <c r="F556" s="256"/>
      <c r="G556" s="256"/>
      <c r="H556" s="256"/>
      <c r="I556" s="256"/>
      <c r="J556" s="256"/>
      <c r="K556" s="256"/>
      <c r="L556" s="256"/>
      <c r="M556" s="256"/>
      <c r="N556" s="257"/>
    </row>
    <row r="557" spans="2:14" ht="15" customHeight="1" x14ac:dyDescent="0.25">
      <c r="B557" s="333" t="str">
        <f>IF(D557="","",D557&amp;"-"&amp;(1+COUNTIF(D$33:D556,D557)))</f>
        <v/>
      </c>
      <c r="D557" s="255"/>
      <c r="E557" s="256"/>
      <c r="F557" s="256"/>
      <c r="G557" s="256"/>
      <c r="H557" s="256"/>
      <c r="I557" s="256"/>
      <c r="J557" s="256"/>
      <c r="K557" s="256"/>
      <c r="L557" s="256"/>
      <c r="M557" s="256"/>
      <c r="N557" s="257"/>
    </row>
    <row r="558" spans="2:14" x14ac:dyDescent="0.25">
      <c r="B558" s="333" t="str">
        <f>IF(D558="","",D558&amp;"-"&amp;(1+COUNTIF(D$33:D557,D558)))</f>
        <v/>
      </c>
      <c r="D558" s="255"/>
      <c r="E558" s="256"/>
      <c r="F558" s="256"/>
      <c r="G558" s="256"/>
      <c r="H558" s="256"/>
      <c r="I558" s="256"/>
      <c r="J558" s="256"/>
      <c r="K558" s="329"/>
      <c r="L558" s="256"/>
      <c r="M558" s="256"/>
      <c r="N558" s="257"/>
    </row>
    <row r="559" spans="2:14" x14ac:dyDescent="0.25">
      <c r="B559" s="333" t="str">
        <f>IF(D559="","",D559&amp;"-"&amp;(1+COUNTIF(D$33:D558,D559)))</f>
        <v/>
      </c>
      <c r="D559" s="255"/>
      <c r="E559" s="256"/>
      <c r="F559" s="256"/>
      <c r="G559" s="256"/>
      <c r="H559" s="256"/>
      <c r="I559" s="256"/>
      <c r="J559" s="256"/>
      <c r="K559" s="329"/>
      <c r="L559" s="256"/>
      <c r="M559" s="256"/>
      <c r="N559" s="257"/>
    </row>
    <row r="560" spans="2:14" x14ac:dyDescent="0.25">
      <c r="B560" s="333" t="str">
        <f>IF(D560="","",D560&amp;"-"&amp;(1+COUNTIF(D$33:D559,D560)))</f>
        <v/>
      </c>
      <c r="D560" s="255"/>
      <c r="E560" s="256"/>
      <c r="F560" s="256"/>
      <c r="G560" s="256"/>
      <c r="H560" s="256"/>
      <c r="I560" s="256"/>
      <c r="J560" s="256"/>
      <c r="K560" s="329"/>
      <c r="L560" s="256"/>
      <c r="M560" s="256"/>
      <c r="N560" s="257"/>
    </row>
    <row r="561" spans="2:14" x14ac:dyDescent="0.25">
      <c r="B561" s="333" t="str">
        <f>IF(D561="","",D561&amp;"-"&amp;(1+COUNTIF(D$33:D560,D561)))</f>
        <v/>
      </c>
      <c r="D561" s="255"/>
      <c r="E561" s="256"/>
      <c r="F561" s="256"/>
      <c r="G561" s="256"/>
      <c r="H561" s="256"/>
      <c r="I561" s="256"/>
      <c r="J561" s="256"/>
      <c r="K561" s="329"/>
      <c r="L561" s="256"/>
      <c r="M561" s="256"/>
      <c r="N561" s="257"/>
    </row>
    <row r="562" spans="2:14" x14ac:dyDescent="0.25">
      <c r="B562" s="333" t="str">
        <f>IF(D562="","",D562&amp;"-"&amp;(1+COUNTIF(D$33:D561,D562)))</f>
        <v/>
      </c>
      <c r="D562" s="255"/>
      <c r="E562" s="256"/>
      <c r="F562" s="256"/>
      <c r="G562" s="256"/>
      <c r="H562" s="256"/>
      <c r="I562" s="256"/>
      <c r="J562" s="256"/>
      <c r="K562" s="329"/>
      <c r="L562" s="256"/>
      <c r="M562" s="256"/>
      <c r="N562" s="257"/>
    </row>
    <row r="563" spans="2:14" x14ac:dyDescent="0.25">
      <c r="B563" s="333" t="str">
        <f>IF(D563="","",D563&amp;"-"&amp;(1+COUNTIF(D$33:D562,D563)))</f>
        <v/>
      </c>
      <c r="D563" s="255"/>
      <c r="E563" s="256"/>
      <c r="F563" s="256"/>
      <c r="G563" s="256"/>
      <c r="H563" s="256"/>
      <c r="I563" s="256"/>
      <c r="J563" s="256"/>
      <c r="K563" s="329"/>
      <c r="L563" s="256"/>
      <c r="M563" s="256"/>
      <c r="N563" s="257"/>
    </row>
    <row r="564" spans="2:14" ht="15" customHeight="1" x14ac:dyDescent="0.25">
      <c r="B564" s="333" t="str">
        <f>IF(D564="","",D564&amp;"-"&amp;(1+COUNTIF(D$33:D563,D564)))</f>
        <v/>
      </c>
      <c r="D564" s="255"/>
      <c r="E564" s="256"/>
      <c r="F564" s="256"/>
      <c r="G564" s="256"/>
      <c r="H564" s="256"/>
      <c r="I564" s="256"/>
      <c r="J564" s="256"/>
      <c r="K564" s="329"/>
      <c r="L564" s="256"/>
      <c r="M564" s="256"/>
      <c r="N564" s="257"/>
    </row>
    <row r="565" spans="2:14" x14ac:dyDescent="0.25">
      <c r="B565" s="333" t="str">
        <f>IF(D565="","",D565&amp;"-"&amp;(1+COUNTIF(D$33:D564,D565)))</f>
        <v/>
      </c>
      <c r="D565" s="255"/>
      <c r="E565" s="256"/>
      <c r="F565" s="256"/>
      <c r="G565" s="256"/>
      <c r="H565" s="256"/>
      <c r="I565" s="256"/>
      <c r="J565" s="256"/>
      <c r="K565" s="329"/>
      <c r="L565" s="256"/>
      <c r="M565" s="256"/>
      <c r="N565" s="257"/>
    </row>
    <row r="566" spans="2:14" x14ac:dyDescent="0.25">
      <c r="B566" s="333" t="str">
        <f>IF(D566="","",D566&amp;"-"&amp;(1+COUNTIF(D$33:D565,D566)))</f>
        <v/>
      </c>
      <c r="D566" s="255"/>
      <c r="E566" s="256"/>
      <c r="F566" s="256"/>
      <c r="G566" s="256"/>
      <c r="H566" s="256"/>
      <c r="I566" s="256"/>
      <c r="J566" s="256"/>
      <c r="K566" s="256"/>
      <c r="L566" s="256"/>
      <c r="M566" s="256"/>
      <c r="N566" s="257"/>
    </row>
    <row r="567" spans="2:14" x14ac:dyDescent="0.25">
      <c r="B567" s="333" t="str">
        <f>IF(D567="","",D567&amp;"-"&amp;(1+COUNTIF(D$33:D566,D567)))</f>
        <v/>
      </c>
      <c r="D567" s="255"/>
      <c r="E567" s="256"/>
      <c r="F567" s="256"/>
      <c r="G567" s="256"/>
      <c r="H567" s="256"/>
      <c r="I567" s="256"/>
      <c r="J567" s="256"/>
      <c r="K567" s="329"/>
      <c r="L567" s="256"/>
      <c r="M567" s="256"/>
      <c r="N567" s="257"/>
    </row>
    <row r="568" spans="2:14" x14ac:dyDescent="0.25">
      <c r="B568" s="333" t="str">
        <f>IF(D568="","",D568&amp;"-"&amp;(1+COUNTIF(D$33:D567,D568)))</f>
        <v/>
      </c>
      <c r="D568" s="255"/>
      <c r="E568" s="256"/>
      <c r="F568" s="256"/>
      <c r="G568" s="256"/>
      <c r="H568" s="256"/>
      <c r="I568" s="256"/>
      <c r="J568" s="256"/>
      <c r="K568" s="329"/>
      <c r="L568" s="256"/>
      <c r="M568" s="256"/>
      <c r="N568" s="257"/>
    </row>
    <row r="569" spans="2:14" x14ac:dyDescent="0.25">
      <c r="B569" s="333" t="str">
        <f>IF(D569="","",D569&amp;"-"&amp;(1+COUNTIF(D$33:D568,D569)))</f>
        <v/>
      </c>
      <c r="D569" s="255"/>
      <c r="E569" s="256"/>
      <c r="F569" s="256"/>
      <c r="G569" s="256"/>
      <c r="H569" s="256"/>
      <c r="I569" s="256"/>
      <c r="J569" s="256"/>
      <c r="K569" s="256"/>
      <c r="L569" s="256"/>
      <c r="M569" s="256"/>
      <c r="N569" s="257"/>
    </row>
    <row r="570" spans="2:14" x14ac:dyDescent="0.25">
      <c r="B570" s="333" t="str">
        <f>IF(D570="","",D570&amp;"-"&amp;(1+COUNTIF(D$33:D569,D570)))</f>
        <v/>
      </c>
      <c r="D570" s="255"/>
      <c r="E570" s="256"/>
      <c r="F570" s="256"/>
      <c r="G570" s="256"/>
      <c r="H570" s="256"/>
      <c r="I570" s="256"/>
      <c r="J570" s="256"/>
      <c r="K570" s="256"/>
      <c r="L570" s="256"/>
      <c r="M570" s="256"/>
      <c r="N570" s="257"/>
    </row>
    <row r="571" spans="2:14" ht="15" customHeight="1" x14ac:dyDescent="0.25">
      <c r="B571" s="333" t="str">
        <f>IF(D571="","",D571&amp;"-"&amp;(1+COUNTIF(D$33:D570,D571)))</f>
        <v/>
      </c>
      <c r="D571" s="255"/>
      <c r="E571" s="256"/>
      <c r="F571" s="256"/>
      <c r="G571" s="256"/>
      <c r="H571" s="256"/>
      <c r="I571" s="256"/>
      <c r="J571" s="256"/>
      <c r="K571" s="329"/>
      <c r="L571" s="256"/>
      <c r="M571" s="256"/>
      <c r="N571" s="257"/>
    </row>
    <row r="572" spans="2:14" x14ac:dyDescent="0.25">
      <c r="B572" s="333" t="str">
        <f>IF(D572="","",D572&amp;"-"&amp;(1+COUNTIF(D$33:D571,D572)))</f>
        <v/>
      </c>
      <c r="D572" s="255"/>
      <c r="E572" s="256"/>
      <c r="F572" s="256"/>
      <c r="G572" s="256"/>
      <c r="H572" s="256"/>
      <c r="I572" s="256"/>
      <c r="J572" s="256"/>
      <c r="K572" s="329"/>
      <c r="L572" s="256"/>
      <c r="M572" s="256"/>
      <c r="N572" s="257"/>
    </row>
    <row r="573" spans="2:14" x14ac:dyDescent="0.25">
      <c r="B573" s="333" t="str">
        <f>IF(D573="","",D573&amp;"-"&amp;(1+COUNTIF(D$33:D572,D573)))</f>
        <v/>
      </c>
      <c r="D573" s="255"/>
      <c r="E573" s="256"/>
      <c r="F573" s="256"/>
      <c r="G573" s="256"/>
      <c r="H573" s="256"/>
      <c r="I573" s="256"/>
      <c r="J573" s="256"/>
      <c r="K573" s="329"/>
      <c r="L573" s="256"/>
      <c r="M573" s="256"/>
      <c r="N573" s="257"/>
    </row>
    <row r="574" spans="2:14" x14ac:dyDescent="0.25">
      <c r="B574" s="333" t="str">
        <f>IF(D574="","",D574&amp;"-"&amp;(1+COUNTIF(D$33:D573,D574)))</f>
        <v/>
      </c>
      <c r="D574" s="255"/>
      <c r="E574" s="256"/>
      <c r="F574" s="256"/>
      <c r="G574" s="256"/>
      <c r="H574" s="256"/>
      <c r="I574" s="256"/>
      <c r="J574" s="256"/>
      <c r="K574" s="329"/>
      <c r="L574" s="256"/>
      <c r="M574" s="256"/>
      <c r="N574" s="257"/>
    </row>
    <row r="575" spans="2:14" x14ac:dyDescent="0.25">
      <c r="B575" s="333" t="str">
        <f>IF(D575="","",D575&amp;"-"&amp;(1+COUNTIF(D$33:D574,D575)))</f>
        <v/>
      </c>
      <c r="D575" s="255"/>
      <c r="E575" s="256"/>
      <c r="F575" s="256"/>
      <c r="G575" s="256"/>
      <c r="H575" s="256"/>
      <c r="I575" s="256"/>
      <c r="J575" s="256"/>
      <c r="K575" s="329"/>
      <c r="L575" s="256"/>
      <c r="M575" s="256"/>
      <c r="N575" s="257"/>
    </row>
    <row r="576" spans="2:14" x14ac:dyDescent="0.25">
      <c r="B576" s="333" t="str">
        <f>IF(D576="","",D576&amp;"-"&amp;(1+COUNTIF(D$33:D575,D576)))</f>
        <v/>
      </c>
      <c r="D576" s="255"/>
      <c r="E576" s="256"/>
      <c r="F576" s="256"/>
      <c r="G576" s="256"/>
      <c r="H576" s="256"/>
      <c r="I576" s="256"/>
      <c r="J576" s="256"/>
      <c r="K576" s="329"/>
      <c r="L576" s="256"/>
      <c r="M576" s="256"/>
      <c r="N576" s="257"/>
    </row>
    <row r="577" spans="2:14" x14ac:dyDescent="0.25">
      <c r="B577" s="333" t="str">
        <f>IF(D577="","",D577&amp;"-"&amp;(1+COUNTIF(D$33:D576,D577)))</f>
        <v/>
      </c>
      <c r="D577" s="255"/>
      <c r="E577" s="256"/>
      <c r="F577" s="256"/>
      <c r="G577" s="256"/>
      <c r="H577" s="256"/>
      <c r="I577" s="256"/>
      <c r="J577" s="256"/>
      <c r="K577" s="329"/>
      <c r="L577" s="256"/>
      <c r="M577" s="256"/>
      <c r="N577" s="257"/>
    </row>
    <row r="578" spans="2:14" ht="15" customHeight="1" x14ac:dyDescent="0.25">
      <c r="B578" s="333" t="str">
        <f>IF(D578="","",D578&amp;"-"&amp;(1+COUNTIF(D$33:D577,D578)))</f>
        <v/>
      </c>
      <c r="D578" s="255"/>
      <c r="E578" s="256"/>
      <c r="F578" s="256"/>
      <c r="G578" s="256"/>
      <c r="H578" s="256"/>
      <c r="I578" s="256"/>
      <c r="J578" s="256"/>
      <c r="K578" s="329"/>
      <c r="L578" s="256"/>
      <c r="M578" s="256"/>
      <c r="N578" s="257"/>
    </row>
    <row r="579" spans="2:14" x14ac:dyDescent="0.25">
      <c r="B579" s="333" t="str">
        <f>IF(D579="","",D579&amp;"-"&amp;(1+COUNTIF(D$33:D578,D579)))</f>
        <v/>
      </c>
      <c r="D579" s="255"/>
      <c r="E579" s="256"/>
      <c r="F579" s="256"/>
      <c r="G579" s="256"/>
      <c r="H579" s="256"/>
      <c r="I579" s="256"/>
      <c r="J579" s="256"/>
      <c r="K579" s="329"/>
      <c r="L579" s="256"/>
      <c r="M579" s="256"/>
      <c r="N579" s="257"/>
    </row>
    <row r="580" spans="2:14" x14ac:dyDescent="0.25">
      <c r="B580" s="333" t="str">
        <f>IF(D580="","",D580&amp;"-"&amp;(1+COUNTIF(D$33:D579,D580)))</f>
        <v/>
      </c>
      <c r="D580" s="255"/>
      <c r="E580" s="256"/>
      <c r="F580" s="256"/>
      <c r="G580" s="256"/>
      <c r="H580" s="256"/>
      <c r="I580" s="256"/>
      <c r="J580" s="256"/>
      <c r="K580" s="329"/>
      <c r="L580" s="256"/>
      <c r="M580" s="256"/>
      <c r="N580" s="257"/>
    </row>
    <row r="581" spans="2:14" x14ac:dyDescent="0.25">
      <c r="B581" s="333" t="str">
        <f>IF(D581="","",D581&amp;"-"&amp;(1+COUNTIF(D$33:D580,D581)))</f>
        <v/>
      </c>
      <c r="D581" s="255"/>
      <c r="E581" s="256"/>
      <c r="F581" s="256"/>
      <c r="G581" s="256"/>
      <c r="H581" s="256"/>
      <c r="I581" s="256"/>
      <c r="J581" s="256"/>
      <c r="K581" s="329"/>
      <c r="L581" s="256"/>
      <c r="M581" s="256"/>
      <c r="N581" s="257"/>
    </row>
    <row r="582" spans="2:14" x14ac:dyDescent="0.25">
      <c r="B582" s="333" t="str">
        <f>IF(D582="","",D582&amp;"-"&amp;(1+COUNTIF(D$33:D581,D582)))</f>
        <v/>
      </c>
      <c r="D582" s="255"/>
      <c r="E582" s="256"/>
      <c r="F582" s="256"/>
      <c r="G582" s="256"/>
      <c r="H582" s="256"/>
      <c r="I582" s="256"/>
      <c r="J582" s="256"/>
      <c r="K582" s="329"/>
      <c r="L582" s="256"/>
      <c r="M582" s="256"/>
      <c r="N582" s="257"/>
    </row>
    <row r="583" spans="2:14" x14ac:dyDescent="0.25">
      <c r="B583" s="333" t="str">
        <f>IF(D583="","",D583&amp;"-"&amp;(1+COUNTIF(D$33:D582,D583)))</f>
        <v/>
      </c>
      <c r="D583" s="255"/>
      <c r="E583" s="256"/>
      <c r="F583" s="256"/>
      <c r="G583" s="256"/>
      <c r="H583" s="256"/>
      <c r="I583" s="256"/>
      <c r="J583" s="256"/>
      <c r="K583" s="329"/>
      <c r="L583" s="256"/>
      <c r="M583" s="256"/>
      <c r="N583" s="257"/>
    </row>
    <row r="584" spans="2:14" x14ac:dyDescent="0.25">
      <c r="B584" s="333" t="str">
        <f>IF(D584="","",D584&amp;"-"&amp;(1+COUNTIF(D$33:D583,D584)))</f>
        <v/>
      </c>
      <c r="D584" s="255"/>
      <c r="E584" s="256"/>
      <c r="F584" s="256"/>
      <c r="G584" s="256"/>
      <c r="H584" s="256"/>
      <c r="I584" s="256"/>
      <c r="J584" s="256"/>
      <c r="K584" s="329"/>
      <c r="L584" s="256"/>
      <c r="M584" s="256"/>
      <c r="N584" s="257"/>
    </row>
    <row r="585" spans="2:14" ht="15" customHeight="1" x14ac:dyDescent="0.25">
      <c r="B585" s="333" t="str">
        <f>IF(D585="","",D585&amp;"-"&amp;(1+COUNTIF(D$33:D584,D585)))</f>
        <v/>
      </c>
      <c r="D585" s="255"/>
      <c r="E585" s="256"/>
      <c r="F585" s="256"/>
      <c r="G585" s="256"/>
      <c r="H585" s="256"/>
      <c r="I585" s="256"/>
      <c r="J585" s="256"/>
      <c r="K585" s="329"/>
      <c r="L585" s="256"/>
      <c r="M585" s="256"/>
      <c r="N585" s="257"/>
    </row>
    <row r="586" spans="2:14" x14ac:dyDescent="0.25">
      <c r="B586" s="333" t="str">
        <f>IF(D586="","",D586&amp;"-"&amp;(1+COUNTIF(D$33:D585,D586)))</f>
        <v/>
      </c>
      <c r="D586" s="255"/>
      <c r="E586" s="256"/>
      <c r="F586" s="256"/>
      <c r="G586" s="256"/>
      <c r="H586" s="256"/>
      <c r="I586" s="256"/>
      <c r="J586" s="256"/>
      <c r="K586" s="329"/>
      <c r="L586" s="256"/>
      <c r="M586" s="256"/>
      <c r="N586" s="257"/>
    </row>
    <row r="587" spans="2:14" x14ac:dyDescent="0.25">
      <c r="B587" s="333" t="str">
        <f>IF(D587="","",D587&amp;"-"&amp;(1+COUNTIF(D$33:D586,D587)))</f>
        <v/>
      </c>
      <c r="D587" s="255"/>
      <c r="E587" s="256"/>
      <c r="F587" s="256"/>
      <c r="G587" s="256"/>
      <c r="H587" s="256"/>
      <c r="I587" s="256"/>
      <c r="J587" s="256"/>
      <c r="K587" s="329"/>
      <c r="L587" s="256"/>
      <c r="M587" s="256"/>
      <c r="N587" s="257"/>
    </row>
    <row r="588" spans="2:14" x14ac:dyDescent="0.25">
      <c r="B588" s="333" t="str">
        <f>IF(D588="","",D588&amp;"-"&amp;(1+COUNTIF(D$33:D587,D588)))</f>
        <v/>
      </c>
      <c r="D588" s="255"/>
      <c r="E588" s="256"/>
      <c r="F588" s="256"/>
      <c r="G588" s="256"/>
      <c r="H588" s="256"/>
      <c r="I588" s="256"/>
      <c r="J588" s="256"/>
      <c r="K588" s="329"/>
      <c r="L588" s="256"/>
      <c r="M588" s="256"/>
      <c r="N588" s="257"/>
    </row>
    <row r="589" spans="2:14" x14ac:dyDescent="0.25">
      <c r="B589" s="333" t="str">
        <f>IF(D589="","",D589&amp;"-"&amp;(1+COUNTIF(D$33:D588,D589)))</f>
        <v/>
      </c>
      <c r="D589" s="255"/>
      <c r="E589" s="256"/>
      <c r="F589" s="256"/>
      <c r="G589" s="256"/>
      <c r="H589" s="256"/>
      <c r="I589" s="256"/>
      <c r="J589" s="256"/>
      <c r="K589" s="329"/>
      <c r="L589" s="256"/>
      <c r="M589" s="256"/>
      <c r="N589" s="257"/>
    </row>
    <row r="590" spans="2:14" x14ac:dyDescent="0.25">
      <c r="B590" s="333" t="str">
        <f>IF(D590="","",D590&amp;"-"&amp;(1+COUNTIF(D$33:D589,D590)))</f>
        <v/>
      </c>
      <c r="D590" s="255"/>
      <c r="E590" s="256"/>
      <c r="F590" s="256"/>
      <c r="G590" s="256"/>
      <c r="H590" s="256"/>
      <c r="I590" s="256"/>
      <c r="J590" s="256"/>
      <c r="K590" s="329"/>
      <c r="L590" s="256"/>
      <c r="M590" s="256"/>
      <c r="N590" s="257"/>
    </row>
    <row r="591" spans="2:14" x14ac:dyDescent="0.25">
      <c r="B591" s="333" t="str">
        <f>IF(D591="","",D591&amp;"-"&amp;(1+COUNTIF(D$33:D590,D591)))</f>
        <v/>
      </c>
      <c r="D591" s="255"/>
      <c r="E591" s="256"/>
      <c r="F591" s="256"/>
      <c r="G591" s="256"/>
      <c r="H591" s="256"/>
      <c r="I591" s="256"/>
      <c r="J591" s="256"/>
      <c r="K591" s="329"/>
      <c r="L591" s="256"/>
      <c r="M591" s="256"/>
      <c r="N591" s="257"/>
    </row>
    <row r="592" spans="2:14" ht="15" customHeight="1" x14ac:dyDescent="0.25">
      <c r="B592" s="333" t="str">
        <f>IF(D592="","",D592&amp;"-"&amp;(1+COUNTIF(D$33:D591,D592)))</f>
        <v/>
      </c>
      <c r="D592" s="255"/>
      <c r="E592" s="256"/>
      <c r="F592" s="256"/>
      <c r="G592" s="256"/>
      <c r="H592" s="256"/>
      <c r="I592" s="256"/>
      <c r="J592" s="256"/>
      <c r="K592" s="329"/>
      <c r="L592" s="256"/>
      <c r="M592" s="256"/>
      <c r="N592" s="257"/>
    </row>
    <row r="593" spans="2:14" x14ac:dyDescent="0.25">
      <c r="B593" s="333" t="str">
        <f>IF(D593="","",D593&amp;"-"&amp;(1+COUNTIF(D$33:D592,D593)))</f>
        <v/>
      </c>
      <c r="D593" s="255"/>
      <c r="E593" s="256"/>
      <c r="F593" s="256"/>
      <c r="G593" s="256"/>
      <c r="H593" s="256"/>
      <c r="I593" s="256"/>
      <c r="J593" s="256"/>
      <c r="K593" s="329"/>
      <c r="L593" s="256"/>
      <c r="M593" s="256"/>
      <c r="N593" s="257"/>
    </row>
    <row r="594" spans="2:14" x14ac:dyDescent="0.25">
      <c r="B594" s="333" t="str">
        <f>IF(D594="","",D594&amp;"-"&amp;(1+COUNTIF(D$33:D593,D594)))</f>
        <v/>
      </c>
      <c r="D594" s="255"/>
      <c r="E594" s="256"/>
      <c r="F594" s="256"/>
      <c r="G594" s="256"/>
      <c r="H594" s="256"/>
      <c r="I594" s="256"/>
      <c r="J594" s="256"/>
      <c r="K594" s="329"/>
      <c r="L594" s="256"/>
      <c r="M594" s="256"/>
      <c r="N594" s="257"/>
    </row>
    <row r="595" spans="2:14" x14ac:dyDescent="0.25">
      <c r="B595" s="333" t="str">
        <f>IF(D595="","",D595&amp;"-"&amp;(1+COUNTIF(D$33:D594,D595)))</f>
        <v/>
      </c>
      <c r="D595" s="255"/>
      <c r="E595" s="256"/>
      <c r="F595" s="256"/>
      <c r="G595" s="256"/>
      <c r="H595" s="256"/>
      <c r="I595" s="256"/>
      <c r="J595" s="256"/>
      <c r="K595" s="329"/>
      <c r="L595" s="256"/>
      <c r="M595" s="256"/>
      <c r="N595" s="257"/>
    </row>
    <row r="596" spans="2:14" x14ac:dyDescent="0.25">
      <c r="B596" s="333" t="str">
        <f>IF(D596="","",D596&amp;"-"&amp;(1+COUNTIF(D$33:D595,D596)))</f>
        <v/>
      </c>
      <c r="D596" s="255"/>
      <c r="E596" s="256"/>
      <c r="F596" s="256"/>
      <c r="G596" s="256"/>
      <c r="H596" s="256"/>
      <c r="I596" s="256"/>
      <c r="J596" s="256"/>
      <c r="K596" s="329"/>
      <c r="L596" s="256"/>
      <c r="M596" s="256"/>
      <c r="N596" s="257"/>
    </row>
    <row r="597" spans="2:14" x14ac:dyDescent="0.25">
      <c r="B597" s="333" t="str">
        <f>IF(D597="","",D597&amp;"-"&amp;(1+COUNTIF(D$33:D596,D597)))</f>
        <v/>
      </c>
      <c r="D597" s="255"/>
      <c r="E597" s="256"/>
      <c r="F597" s="256"/>
      <c r="G597" s="256"/>
      <c r="H597" s="256"/>
      <c r="I597" s="256"/>
      <c r="J597" s="256"/>
      <c r="K597" s="329"/>
      <c r="L597" s="256"/>
      <c r="M597" s="256"/>
      <c r="N597" s="257"/>
    </row>
    <row r="598" spans="2:14" x14ac:dyDescent="0.25">
      <c r="B598" s="333" t="str">
        <f>IF(D598="","",D598&amp;"-"&amp;(1+COUNTIF(D$33:D597,D598)))</f>
        <v/>
      </c>
      <c r="D598" s="255"/>
      <c r="E598" s="256"/>
      <c r="F598" s="256"/>
      <c r="G598" s="256"/>
      <c r="H598" s="256"/>
      <c r="I598" s="256"/>
      <c r="J598" s="256"/>
      <c r="K598" s="329"/>
      <c r="L598" s="256"/>
      <c r="M598" s="256"/>
      <c r="N598" s="257"/>
    </row>
    <row r="599" spans="2:14" ht="15" customHeight="1" x14ac:dyDescent="0.25">
      <c r="B599" s="333" t="str">
        <f>IF(D599="","",D599&amp;"-"&amp;(1+COUNTIF(D$33:D598,D599)))</f>
        <v/>
      </c>
      <c r="D599" s="255"/>
      <c r="E599" s="256"/>
      <c r="F599" s="256"/>
      <c r="G599" s="256"/>
      <c r="H599" s="256"/>
      <c r="I599" s="256"/>
      <c r="J599" s="256"/>
      <c r="K599" s="329"/>
      <c r="L599" s="256"/>
      <c r="M599" s="256"/>
      <c r="N599" s="257"/>
    </row>
    <row r="600" spans="2:14" x14ac:dyDescent="0.25">
      <c r="B600" s="333" t="str">
        <f>IF(D600="","",D600&amp;"-"&amp;(1+COUNTIF(D$33:D599,D600)))</f>
        <v/>
      </c>
      <c r="D600" s="255"/>
      <c r="E600" s="256"/>
      <c r="F600" s="256"/>
      <c r="G600" s="256"/>
      <c r="H600" s="256"/>
      <c r="I600" s="256"/>
      <c r="J600" s="256"/>
      <c r="K600" s="329"/>
      <c r="L600" s="256"/>
      <c r="M600" s="256"/>
      <c r="N600" s="257"/>
    </row>
    <row r="601" spans="2:14" x14ac:dyDescent="0.25">
      <c r="B601" s="333" t="str">
        <f>IF(D601="","",D601&amp;"-"&amp;(1+COUNTIF(D$33:D600,D601)))</f>
        <v/>
      </c>
      <c r="D601" s="255"/>
      <c r="E601" s="256"/>
      <c r="F601" s="256"/>
      <c r="G601" s="256"/>
      <c r="H601" s="256"/>
      <c r="I601" s="256"/>
      <c r="J601" s="256"/>
      <c r="K601" s="256"/>
      <c r="L601" s="256"/>
      <c r="M601" s="256"/>
      <c r="N601" s="257"/>
    </row>
    <row r="602" spans="2:14" x14ac:dyDescent="0.25">
      <c r="B602" s="333" t="str">
        <f>IF(D602="","",D602&amp;"-"&amp;(1+COUNTIF(D$33:D601,D602)))</f>
        <v/>
      </c>
      <c r="D602" s="255"/>
      <c r="E602" s="256"/>
      <c r="F602" s="256"/>
      <c r="G602" s="256"/>
      <c r="H602" s="256"/>
      <c r="I602" s="256"/>
      <c r="J602" s="256"/>
      <c r="K602" s="329"/>
      <c r="L602" s="256"/>
      <c r="M602" s="256"/>
      <c r="N602" s="257"/>
    </row>
    <row r="603" spans="2:14" x14ac:dyDescent="0.25">
      <c r="B603" s="333" t="str">
        <f>IF(D603="","",D603&amp;"-"&amp;(1+COUNTIF(D$33:D602,D603)))</f>
        <v/>
      </c>
      <c r="D603" s="255"/>
      <c r="E603" s="256"/>
      <c r="F603" s="256"/>
      <c r="G603" s="256"/>
      <c r="H603" s="256"/>
      <c r="I603" s="256"/>
      <c r="J603" s="256"/>
      <c r="K603" s="256"/>
      <c r="L603" s="256"/>
      <c r="M603" s="256"/>
      <c r="N603" s="257"/>
    </row>
    <row r="604" spans="2:14" x14ac:dyDescent="0.25">
      <c r="B604" s="333" t="str">
        <f>IF(D604="","",D604&amp;"-"&amp;(1+COUNTIF(D$33:D603,D604)))</f>
        <v/>
      </c>
      <c r="D604" s="255"/>
      <c r="E604" s="256"/>
      <c r="F604" s="256"/>
      <c r="G604" s="256"/>
      <c r="H604" s="256"/>
      <c r="I604" s="256"/>
      <c r="J604" s="256"/>
      <c r="K604" s="329"/>
      <c r="L604" s="256"/>
      <c r="M604" s="256"/>
      <c r="N604" s="257"/>
    </row>
    <row r="605" spans="2:14" x14ac:dyDescent="0.25">
      <c r="B605" s="333" t="str">
        <f>IF(D605="","",D605&amp;"-"&amp;(1+COUNTIF(D$33:D604,D605)))</f>
        <v/>
      </c>
      <c r="D605" s="255"/>
      <c r="E605" s="256"/>
      <c r="F605" s="256"/>
      <c r="G605" s="256"/>
      <c r="H605" s="256"/>
      <c r="I605" s="256"/>
      <c r="J605" s="256"/>
      <c r="K605" s="329"/>
      <c r="L605" s="256"/>
      <c r="M605" s="256"/>
      <c r="N605" s="257"/>
    </row>
    <row r="606" spans="2:14" ht="15" customHeight="1" x14ac:dyDescent="0.25">
      <c r="B606" s="333" t="str">
        <f>IF(D606="","",D606&amp;"-"&amp;(1+COUNTIF(D$33:D605,D606)))</f>
        <v/>
      </c>
      <c r="D606" s="255"/>
      <c r="E606" s="256"/>
      <c r="F606" s="256"/>
      <c r="G606" s="256"/>
      <c r="H606" s="256"/>
      <c r="I606" s="256"/>
      <c r="J606" s="256"/>
      <c r="K606" s="329"/>
      <c r="L606" s="256"/>
      <c r="M606" s="256"/>
      <c r="N606" s="257"/>
    </row>
    <row r="607" spans="2:14" x14ac:dyDescent="0.25">
      <c r="B607" s="333" t="str">
        <f>IF(D607="","",D607&amp;"-"&amp;(1+COUNTIF(D$33:D606,D607)))</f>
        <v/>
      </c>
      <c r="D607" s="255"/>
      <c r="E607" s="256"/>
      <c r="F607" s="256"/>
      <c r="G607" s="256"/>
      <c r="H607" s="256"/>
      <c r="I607" s="256"/>
      <c r="J607" s="256"/>
      <c r="K607" s="329"/>
      <c r="L607" s="256"/>
      <c r="M607" s="256"/>
      <c r="N607" s="257"/>
    </row>
    <row r="608" spans="2:14" x14ac:dyDescent="0.25">
      <c r="B608" s="333" t="str">
        <f>IF(D608="","",D608&amp;"-"&amp;(1+COUNTIF(D$33:D607,D608)))</f>
        <v/>
      </c>
      <c r="D608" s="255"/>
      <c r="E608" s="256"/>
      <c r="F608" s="256"/>
      <c r="G608" s="256"/>
      <c r="H608" s="256"/>
      <c r="I608" s="256"/>
      <c r="J608" s="256"/>
      <c r="K608" s="329"/>
      <c r="L608" s="256"/>
      <c r="M608" s="256"/>
      <c r="N608" s="257"/>
    </row>
    <row r="609" spans="2:14" x14ac:dyDescent="0.25">
      <c r="B609" s="333" t="str">
        <f>IF(D609="","",D609&amp;"-"&amp;(1+COUNTIF(D$33:D608,D609)))</f>
        <v/>
      </c>
      <c r="D609" s="255"/>
      <c r="E609" s="256"/>
      <c r="F609" s="256"/>
      <c r="G609" s="256"/>
      <c r="H609" s="256"/>
      <c r="I609" s="256"/>
      <c r="J609" s="256"/>
      <c r="K609" s="329"/>
      <c r="L609" s="256"/>
      <c r="M609" s="256"/>
      <c r="N609" s="257"/>
    </row>
    <row r="610" spans="2:14" x14ac:dyDescent="0.25">
      <c r="B610" s="333" t="str">
        <f>IF(D610="","",D610&amp;"-"&amp;(1+COUNTIF(D$33:D609,D610)))</f>
        <v/>
      </c>
      <c r="D610" s="255"/>
      <c r="E610" s="256"/>
      <c r="F610" s="256"/>
      <c r="G610" s="256"/>
      <c r="H610" s="256"/>
      <c r="I610" s="256"/>
      <c r="J610" s="256"/>
      <c r="K610" s="329"/>
      <c r="L610" s="256"/>
      <c r="M610" s="256"/>
      <c r="N610" s="257"/>
    </row>
    <row r="611" spans="2:14" x14ac:dyDescent="0.25">
      <c r="B611" s="333" t="str">
        <f>IF(D611="","",D611&amp;"-"&amp;(1+COUNTIF(D$33:D610,D611)))</f>
        <v/>
      </c>
      <c r="D611" s="255"/>
      <c r="E611" s="256"/>
      <c r="F611" s="256"/>
      <c r="G611" s="256"/>
      <c r="H611" s="256"/>
      <c r="I611" s="256"/>
      <c r="J611" s="256"/>
      <c r="K611" s="329"/>
      <c r="L611" s="256"/>
      <c r="M611" s="256"/>
      <c r="N611" s="257"/>
    </row>
    <row r="612" spans="2:14" x14ac:dyDescent="0.25">
      <c r="B612" s="333" t="str">
        <f>IF(D612="","",D612&amp;"-"&amp;(1+COUNTIF(D$33:D611,D612)))</f>
        <v/>
      </c>
      <c r="D612" s="255"/>
      <c r="E612" s="256"/>
      <c r="F612" s="256"/>
      <c r="G612" s="256"/>
      <c r="H612" s="256"/>
      <c r="I612" s="256"/>
      <c r="J612" s="256"/>
      <c r="K612" s="256"/>
      <c r="L612" s="256"/>
      <c r="M612" s="256"/>
      <c r="N612" s="257"/>
    </row>
    <row r="613" spans="2:14" ht="15" customHeight="1" x14ac:dyDescent="0.25">
      <c r="B613" s="333" t="str">
        <f>IF(D613="","",D613&amp;"-"&amp;(1+COUNTIF(D$33:D612,D613)))</f>
        <v/>
      </c>
      <c r="D613" s="255"/>
      <c r="E613" s="256"/>
      <c r="F613" s="256"/>
      <c r="G613" s="256"/>
      <c r="H613" s="256"/>
      <c r="I613" s="256"/>
      <c r="J613" s="256"/>
      <c r="K613" s="329"/>
      <c r="L613" s="256"/>
      <c r="M613" s="256"/>
      <c r="N613" s="257"/>
    </row>
    <row r="614" spans="2:14" x14ac:dyDescent="0.25">
      <c r="B614" s="333" t="str">
        <f>IF(D614="","",D614&amp;"-"&amp;(1+COUNTIF(D$33:D613,D614)))</f>
        <v/>
      </c>
      <c r="D614" s="255"/>
      <c r="E614" s="256"/>
      <c r="F614" s="256"/>
      <c r="G614" s="256"/>
      <c r="H614" s="256"/>
      <c r="I614" s="256"/>
      <c r="J614" s="256"/>
      <c r="K614" s="329"/>
      <c r="L614" s="256"/>
      <c r="M614" s="256"/>
      <c r="N614" s="257"/>
    </row>
    <row r="615" spans="2:14" x14ac:dyDescent="0.25">
      <c r="B615" s="333" t="str">
        <f>IF(D615="","",D615&amp;"-"&amp;(1+COUNTIF(D$33:D614,D615)))</f>
        <v/>
      </c>
      <c r="D615" s="255"/>
      <c r="E615" s="256"/>
      <c r="F615" s="256"/>
      <c r="G615" s="256"/>
      <c r="H615" s="256"/>
      <c r="I615" s="256"/>
      <c r="J615" s="256"/>
      <c r="K615" s="329"/>
      <c r="L615" s="256"/>
      <c r="M615" s="256"/>
      <c r="N615" s="257"/>
    </row>
    <row r="616" spans="2:14" x14ac:dyDescent="0.25">
      <c r="B616" s="333" t="str">
        <f>IF(D616="","",D616&amp;"-"&amp;(1+COUNTIF(D$33:D615,D616)))</f>
        <v/>
      </c>
      <c r="D616" s="255"/>
      <c r="E616" s="256"/>
      <c r="F616" s="256"/>
      <c r="G616" s="256"/>
      <c r="H616" s="256"/>
      <c r="I616" s="256"/>
      <c r="J616" s="256"/>
      <c r="K616" s="329"/>
      <c r="L616" s="256"/>
      <c r="M616" s="256"/>
      <c r="N616" s="257"/>
    </row>
    <row r="617" spans="2:14" x14ac:dyDescent="0.25">
      <c r="B617" s="333" t="str">
        <f>IF(D617="","",D617&amp;"-"&amp;(1+COUNTIF(D$33:D616,D617)))</f>
        <v/>
      </c>
      <c r="D617" s="255"/>
      <c r="E617" s="256"/>
      <c r="F617" s="256"/>
      <c r="G617" s="256"/>
      <c r="H617" s="256"/>
      <c r="I617" s="256"/>
      <c r="J617" s="256"/>
      <c r="K617" s="256"/>
      <c r="L617" s="256"/>
      <c r="M617" s="256"/>
      <c r="N617" s="257"/>
    </row>
    <row r="618" spans="2:14" x14ac:dyDescent="0.25">
      <c r="B618" s="333" t="str">
        <f>IF(D618="","",D618&amp;"-"&amp;(1+COUNTIF(D$33:D617,D618)))</f>
        <v/>
      </c>
      <c r="D618" s="255"/>
      <c r="E618" s="256"/>
      <c r="F618" s="256"/>
      <c r="G618" s="256"/>
      <c r="H618" s="256"/>
      <c r="I618" s="256"/>
      <c r="J618" s="256"/>
      <c r="K618" s="329"/>
      <c r="L618" s="256"/>
      <c r="M618" s="256"/>
      <c r="N618" s="257"/>
    </row>
    <row r="619" spans="2:14" x14ac:dyDescent="0.25">
      <c r="B619" s="333" t="str">
        <f>IF(D619="","",D619&amp;"-"&amp;(1+COUNTIF(D$33:D618,D619)))</f>
        <v/>
      </c>
      <c r="D619" s="255"/>
      <c r="E619" s="256"/>
      <c r="F619" s="256"/>
      <c r="G619" s="256"/>
      <c r="H619" s="256"/>
      <c r="I619" s="256"/>
      <c r="J619" s="256"/>
      <c r="K619" s="329"/>
      <c r="L619" s="256"/>
      <c r="M619" s="256"/>
      <c r="N619" s="257"/>
    </row>
    <row r="620" spans="2:14" ht="15" customHeight="1" x14ac:dyDescent="0.25">
      <c r="B620" s="333" t="str">
        <f>IF(D620="","",D620&amp;"-"&amp;(1+COUNTIF(D$33:D619,D620)))</f>
        <v/>
      </c>
      <c r="D620" s="255"/>
      <c r="E620" s="256"/>
      <c r="F620" s="256"/>
      <c r="G620" s="256"/>
      <c r="H620" s="256"/>
      <c r="I620" s="256"/>
      <c r="J620" s="256"/>
      <c r="K620" s="329"/>
      <c r="L620" s="256"/>
      <c r="M620" s="256"/>
      <c r="N620" s="257"/>
    </row>
    <row r="621" spans="2:14" x14ac:dyDescent="0.25">
      <c r="B621" s="333" t="str">
        <f>IF(D621="","",D621&amp;"-"&amp;(1+COUNTIF(D$33:D620,D621)))</f>
        <v/>
      </c>
      <c r="D621" s="255"/>
      <c r="E621" s="256"/>
      <c r="F621" s="256"/>
      <c r="G621" s="256"/>
      <c r="H621" s="256"/>
      <c r="I621" s="256"/>
      <c r="J621" s="256"/>
      <c r="K621" s="256"/>
      <c r="L621" s="256"/>
      <c r="M621" s="256"/>
      <c r="N621" s="257"/>
    </row>
    <row r="622" spans="2:14" x14ac:dyDescent="0.25">
      <c r="B622" s="333" t="str">
        <f>IF(D622="","",D622&amp;"-"&amp;(1+COUNTIF(D$33:D621,D622)))</f>
        <v/>
      </c>
      <c r="D622" s="255"/>
      <c r="E622" s="256"/>
      <c r="F622" s="256"/>
      <c r="G622" s="256"/>
      <c r="H622" s="256"/>
      <c r="I622" s="256"/>
      <c r="J622" s="256"/>
      <c r="K622" s="329"/>
      <c r="L622" s="256"/>
      <c r="M622" s="256"/>
      <c r="N622" s="257"/>
    </row>
    <row r="623" spans="2:14" x14ac:dyDescent="0.25">
      <c r="B623" s="333" t="str">
        <f>IF(D623="","",D623&amp;"-"&amp;(1+COUNTIF(D$33:D622,D623)))</f>
        <v/>
      </c>
      <c r="D623" s="255"/>
      <c r="E623" s="256"/>
      <c r="F623" s="256"/>
      <c r="G623" s="256"/>
      <c r="H623" s="256"/>
      <c r="I623" s="256"/>
      <c r="J623" s="256"/>
      <c r="K623" s="329"/>
      <c r="L623" s="256"/>
      <c r="M623" s="256"/>
      <c r="N623" s="257"/>
    </row>
    <row r="624" spans="2:14" x14ac:dyDescent="0.25">
      <c r="B624" s="333" t="str">
        <f>IF(D624="","",D624&amp;"-"&amp;(1+COUNTIF(D$33:D623,D624)))</f>
        <v/>
      </c>
      <c r="D624" s="255"/>
      <c r="E624" s="256"/>
      <c r="F624" s="256"/>
      <c r="G624" s="256"/>
      <c r="H624" s="256"/>
      <c r="I624" s="256"/>
      <c r="J624" s="256"/>
      <c r="K624" s="329"/>
      <c r="L624" s="256"/>
      <c r="M624" s="256"/>
      <c r="N624" s="257"/>
    </row>
    <row r="625" spans="2:14" x14ac:dyDescent="0.25">
      <c r="B625" s="333" t="str">
        <f>IF(D625="","",D625&amp;"-"&amp;(1+COUNTIF(D$33:D624,D625)))</f>
        <v/>
      </c>
      <c r="D625" s="255"/>
      <c r="E625" s="256"/>
      <c r="F625" s="256"/>
      <c r="G625" s="256"/>
      <c r="H625" s="256"/>
      <c r="I625" s="256"/>
      <c r="J625" s="256"/>
      <c r="K625" s="256"/>
      <c r="L625" s="256"/>
      <c r="M625" s="256"/>
      <c r="N625" s="257"/>
    </row>
    <row r="626" spans="2:14" x14ac:dyDescent="0.25">
      <c r="B626" s="333" t="str">
        <f>IF(D626="","",D626&amp;"-"&amp;(1+COUNTIF(D$33:D625,D626)))</f>
        <v/>
      </c>
      <c r="D626" s="255"/>
      <c r="E626" s="256"/>
      <c r="F626" s="256"/>
      <c r="G626" s="256"/>
      <c r="H626" s="256"/>
      <c r="I626" s="256"/>
      <c r="J626" s="256"/>
      <c r="K626" s="256"/>
      <c r="L626" s="256"/>
      <c r="M626" s="256"/>
      <c r="N626" s="257"/>
    </row>
    <row r="627" spans="2:14" ht="15" customHeight="1" x14ac:dyDescent="0.25">
      <c r="B627" s="333" t="str">
        <f>IF(D627="","",D627&amp;"-"&amp;(1+COUNTIF(D$33:D626,D627)))</f>
        <v/>
      </c>
      <c r="D627" s="255"/>
      <c r="E627" s="256"/>
      <c r="F627" s="256"/>
      <c r="G627" s="256"/>
      <c r="H627" s="256"/>
      <c r="I627" s="256"/>
      <c r="J627" s="256"/>
      <c r="K627" s="256"/>
      <c r="L627" s="256"/>
      <c r="M627" s="256"/>
      <c r="N627" s="257"/>
    </row>
    <row r="628" spans="2:14" x14ac:dyDescent="0.25">
      <c r="B628" s="333" t="str">
        <f>IF(D628="","",D628&amp;"-"&amp;(1+COUNTIF(D$33:D627,D628)))</f>
        <v/>
      </c>
      <c r="D628" s="255"/>
      <c r="E628" s="256"/>
      <c r="F628" s="256"/>
      <c r="G628" s="256"/>
      <c r="H628" s="256"/>
      <c r="I628" s="256"/>
      <c r="J628" s="256"/>
      <c r="K628" s="329"/>
      <c r="L628" s="256"/>
      <c r="M628" s="256"/>
      <c r="N628" s="257"/>
    </row>
    <row r="629" spans="2:14" x14ac:dyDescent="0.25">
      <c r="B629" s="333" t="str">
        <f>IF(D629="","",D629&amp;"-"&amp;(1+COUNTIF(D$33:D628,D629)))</f>
        <v/>
      </c>
      <c r="D629" s="255"/>
      <c r="E629" s="256"/>
      <c r="F629" s="256"/>
      <c r="G629" s="256"/>
      <c r="H629" s="256"/>
      <c r="I629" s="256"/>
      <c r="J629" s="256"/>
      <c r="K629" s="329"/>
      <c r="L629" s="256"/>
      <c r="M629" s="256"/>
      <c r="N629" s="257"/>
    </row>
    <row r="630" spans="2:14" x14ac:dyDescent="0.25">
      <c r="B630" s="333" t="str">
        <f>IF(D630="","",D630&amp;"-"&amp;(1+COUNTIF(D$33:D629,D630)))</f>
        <v/>
      </c>
      <c r="D630" s="255"/>
      <c r="E630" s="256"/>
      <c r="F630" s="256"/>
      <c r="G630" s="256"/>
      <c r="H630" s="256"/>
      <c r="I630" s="256"/>
      <c r="J630" s="256"/>
      <c r="K630" s="329"/>
      <c r="L630" s="256"/>
      <c r="M630" s="256"/>
      <c r="N630" s="257"/>
    </row>
    <row r="631" spans="2:14" x14ac:dyDescent="0.25">
      <c r="B631" s="333" t="str">
        <f>IF(D631="","",D631&amp;"-"&amp;(1+COUNTIF(D$33:D630,D631)))</f>
        <v/>
      </c>
      <c r="D631" s="255"/>
      <c r="E631" s="256"/>
      <c r="F631" s="256"/>
      <c r="G631" s="256"/>
      <c r="H631" s="256"/>
      <c r="I631" s="256"/>
      <c r="J631" s="256"/>
      <c r="K631" s="256"/>
      <c r="L631" s="256"/>
      <c r="M631" s="256"/>
      <c r="N631" s="257"/>
    </row>
    <row r="632" spans="2:14" x14ac:dyDescent="0.25">
      <c r="B632" s="333" t="str">
        <f>IF(D632="","",D632&amp;"-"&amp;(1+COUNTIF(D$33:D631,D632)))</f>
        <v/>
      </c>
      <c r="D632" s="255"/>
      <c r="E632" s="256"/>
      <c r="F632" s="256"/>
      <c r="G632" s="256"/>
      <c r="H632" s="256"/>
      <c r="I632" s="256"/>
      <c r="J632" s="256"/>
      <c r="K632" s="329"/>
      <c r="L632" s="256"/>
      <c r="M632" s="256"/>
      <c r="N632" s="257"/>
    </row>
    <row r="633" spans="2:14" x14ac:dyDescent="0.25">
      <c r="B633" s="333" t="str">
        <f>IF(D633="","",D633&amp;"-"&amp;(1+COUNTIF(D$33:D632,D633)))</f>
        <v/>
      </c>
      <c r="D633" s="255"/>
      <c r="E633" s="256"/>
      <c r="F633" s="256"/>
      <c r="G633" s="256"/>
      <c r="H633" s="256"/>
      <c r="I633" s="256"/>
      <c r="J633" s="256"/>
      <c r="K633" s="329"/>
      <c r="L633" s="256"/>
      <c r="M633" s="256"/>
      <c r="N633" s="257"/>
    </row>
    <row r="634" spans="2:14" ht="15" customHeight="1" x14ac:dyDescent="0.25">
      <c r="B634" s="333" t="str">
        <f>IF(D634="","",D634&amp;"-"&amp;(1+COUNTIF(D$33:D633,D634)))</f>
        <v/>
      </c>
      <c r="D634" s="255"/>
      <c r="E634" s="256"/>
      <c r="F634" s="256"/>
      <c r="G634" s="256"/>
      <c r="H634" s="256"/>
      <c r="I634" s="256"/>
      <c r="J634" s="256"/>
      <c r="K634" s="329"/>
      <c r="L634" s="256"/>
      <c r="M634" s="256"/>
      <c r="N634" s="257"/>
    </row>
    <row r="635" spans="2:14" x14ac:dyDescent="0.25">
      <c r="B635" s="333" t="str">
        <f>IF(D635="","",D635&amp;"-"&amp;(1+COUNTIF(D$33:D634,D635)))</f>
        <v/>
      </c>
      <c r="D635" s="255"/>
      <c r="E635" s="256"/>
      <c r="F635" s="256"/>
      <c r="G635" s="256"/>
      <c r="H635" s="256"/>
      <c r="I635" s="256"/>
      <c r="J635" s="256"/>
      <c r="K635" s="329"/>
      <c r="L635" s="256"/>
      <c r="M635" s="256"/>
      <c r="N635" s="257"/>
    </row>
    <row r="636" spans="2:14" x14ac:dyDescent="0.25">
      <c r="B636" s="333" t="str">
        <f>IF(D636="","",D636&amp;"-"&amp;(1+COUNTIF(D$33:D635,D636)))</f>
        <v/>
      </c>
      <c r="D636" s="255"/>
      <c r="E636" s="256"/>
      <c r="F636" s="256"/>
      <c r="G636" s="256"/>
      <c r="H636" s="256"/>
      <c r="I636" s="256"/>
      <c r="J636" s="256"/>
      <c r="K636" s="329"/>
      <c r="L636" s="256"/>
      <c r="M636" s="256"/>
      <c r="N636" s="257"/>
    </row>
    <row r="637" spans="2:14" x14ac:dyDescent="0.25">
      <c r="B637" s="333" t="str">
        <f>IF(D637="","",D637&amp;"-"&amp;(1+COUNTIF(D$33:D636,D637)))</f>
        <v/>
      </c>
      <c r="D637" s="255"/>
      <c r="E637" s="256"/>
      <c r="F637" s="256"/>
      <c r="G637" s="256"/>
      <c r="H637" s="256"/>
      <c r="I637" s="256"/>
      <c r="J637" s="256"/>
      <c r="K637" s="329"/>
      <c r="L637" s="256"/>
      <c r="M637" s="256"/>
      <c r="N637" s="257"/>
    </row>
    <row r="638" spans="2:14" x14ac:dyDescent="0.25">
      <c r="B638" s="333" t="str">
        <f>IF(D638="","",D638&amp;"-"&amp;(1+COUNTIF(D$33:D637,D638)))</f>
        <v/>
      </c>
      <c r="D638" s="255"/>
      <c r="E638" s="256"/>
      <c r="F638" s="256"/>
      <c r="G638" s="256"/>
      <c r="H638" s="256"/>
      <c r="I638" s="256"/>
      <c r="J638" s="256"/>
      <c r="K638" s="329"/>
      <c r="L638" s="256"/>
      <c r="M638" s="256"/>
      <c r="N638" s="257"/>
    </row>
    <row r="639" spans="2:14" x14ac:dyDescent="0.25">
      <c r="B639" s="333" t="str">
        <f>IF(D639="","",D639&amp;"-"&amp;(1+COUNTIF(D$33:D638,D639)))</f>
        <v/>
      </c>
      <c r="D639" s="255"/>
      <c r="E639" s="256"/>
      <c r="F639" s="256"/>
      <c r="G639" s="256"/>
      <c r="H639" s="256"/>
      <c r="I639" s="256"/>
      <c r="J639" s="256"/>
      <c r="K639" s="329"/>
      <c r="L639" s="256"/>
      <c r="M639" s="256"/>
      <c r="N639" s="257"/>
    </row>
    <row r="640" spans="2:14" x14ac:dyDescent="0.25">
      <c r="B640" s="333" t="str">
        <f>IF(D640="","",D640&amp;"-"&amp;(1+COUNTIF(D$33:D639,D640)))</f>
        <v/>
      </c>
      <c r="D640" s="255"/>
      <c r="E640" s="256"/>
      <c r="F640" s="256"/>
      <c r="G640" s="256"/>
      <c r="H640" s="256"/>
      <c r="I640" s="256"/>
      <c r="J640" s="256"/>
      <c r="K640" s="329"/>
      <c r="L640" s="256"/>
      <c r="M640" s="256"/>
      <c r="N640" s="257"/>
    </row>
    <row r="641" spans="2:14" ht="15" customHeight="1" x14ac:dyDescent="0.25">
      <c r="B641" s="333" t="str">
        <f>IF(D641="","",D641&amp;"-"&amp;(1+COUNTIF(D$33:D640,D641)))</f>
        <v/>
      </c>
      <c r="D641" s="255"/>
      <c r="E641" s="256"/>
      <c r="F641" s="256"/>
      <c r="G641" s="256"/>
      <c r="H641" s="256"/>
      <c r="I641" s="256"/>
      <c r="J641" s="256"/>
      <c r="K641" s="329"/>
      <c r="L641" s="256"/>
      <c r="M641" s="256"/>
      <c r="N641" s="257"/>
    </row>
    <row r="642" spans="2:14" x14ac:dyDescent="0.25">
      <c r="B642" s="333" t="str">
        <f>IF(D642="","",D642&amp;"-"&amp;(1+COUNTIF(D$33:D641,D642)))</f>
        <v/>
      </c>
      <c r="D642" s="255"/>
      <c r="E642" s="256"/>
      <c r="F642" s="256"/>
      <c r="G642" s="256"/>
      <c r="H642" s="256"/>
      <c r="I642" s="256"/>
      <c r="J642" s="256"/>
      <c r="K642" s="329"/>
      <c r="L642" s="256"/>
      <c r="M642" s="256"/>
      <c r="N642" s="257"/>
    </row>
    <row r="643" spans="2:14" x14ac:dyDescent="0.25">
      <c r="B643" s="333" t="str">
        <f>IF(D643="","",D643&amp;"-"&amp;(1+COUNTIF(D$33:D642,D643)))</f>
        <v/>
      </c>
      <c r="D643" s="255"/>
      <c r="E643" s="256"/>
      <c r="F643" s="256"/>
      <c r="G643" s="256"/>
      <c r="H643" s="256"/>
      <c r="I643" s="256"/>
      <c r="J643" s="256"/>
      <c r="K643" s="329"/>
      <c r="L643" s="256"/>
      <c r="M643" s="256"/>
      <c r="N643" s="257"/>
    </row>
    <row r="644" spans="2:14" x14ac:dyDescent="0.25">
      <c r="B644" s="333" t="str">
        <f>IF(D644="","",D644&amp;"-"&amp;(1+COUNTIF(D$33:D643,D644)))</f>
        <v/>
      </c>
      <c r="D644" s="255"/>
      <c r="E644" s="256"/>
      <c r="F644" s="256"/>
      <c r="G644" s="256"/>
      <c r="H644" s="256"/>
      <c r="I644" s="256"/>
      <c r="J644" s="256"/>
      <c r="K644" s="329"/>
      <c r="L644" s="256"/>
      <c r="M644" s="256"/>
      <c r="N644" s="257"/>
    </row>
    <row r="645" spans="2:14" x14ac:dyDescent="0.25">
      <c r="B645" s="333" t="str">
        <f>IF(D645="","",D645&amp;"-"&amp;(1+COUNTIF(D$33:D644,D645)))</f>
        <v/>
      </c>
      <c r="D645" s="255"/>
      <c r="E645" s="256"/>
      <c r="F645" s="256"/>
      <c r="G645" s="256"/>
      <c r="H645" s="256"/>
      <c r="I645" s="256"/>
      <c r="J645" s="256"/>
      <c r="K645" s="329"/>
      <c r="L645" s="256"/>
      <c r="M645" s="256"/>
      <c r="N645" s="257"/>
    </row>
    <row r="646" spans="2:14" x14ac:dyDescent="0.25">
      <c r="B646" s="333" t="str">
        <f>IF(D646="","",D646&amp;"-"&amp;(1+COUNTIF(D$33:D645,D646)))</f>
        <v/>
      </c>
      <c r="D646" s="255"/>
      <c r="E646" s="256"/>
      <c r="F646" s="256"/>
      <c r="G646" s="256"/>
      <c r="H646" s="256"/>
      <c r="I646" s="256"/>
      <c r="J646" s="256"/>
      <c r="K646" s="329"/>
      <c r="L646" s="256"/>
      <c r="M646" s="256"/>
      <c r="N646" s="257"/>
    </row>
    <row r="647" spans="2:14" x14ac:dyDescent="0.25">
      <c r="B647" s="333" t="str">
        <f>IF(D647="","",D647&amp;"-"&amp;(1+COUNTIF(D$33:D646,D647)))</f>
        <v/>
      </c>
      <c r="D647" s="255"/>
      <c r="E647" s="256"/>
      <c r="F647" s="256"/>
      <c r="G647" s="256"/>
      <c r="H647" s="256"/>
      <c r="I647" s="256"/>
      <c r="J647" s="256"/>
      <c r="K647" s="329"/>
      <c r="L647" s="256"/>
      <c r="M647" s="256"/>
      <c r="N647" s="257"/>
    </row>
    <row r="648" spans="2:14" ht="15" customHeight="1" x14ac:dyDescent="0.25">
      <c r="B648" s="333" t="str">
        <f>IF(D648="","",D648&amp;"-"&amp;(1+COUNTIF(D$33:D647,D648)))</f>
        <v/>
      </c>
      <c r="D648" s="255"/>
      <c r="E648" s="256"/>
      <c r="F648" s="256"/>
      <c r="G648" s="256"/>
      <c r="H648" s="256"/>
      <c r="I648" s="256"/>
      <c r="J648" s="256"/>
      <c r="K648" s="329"/>
      <c r="L648" s="256"/>
      <c r="M648" s="256"/>
      <c r="N648" s="257"/>
    </row>
    <row r="649" spans="2:14" x14ac:dyDescent="0.25">
      <c r="B649" s="333" t="str">
        <f>IF(D649="","",D649&amp;"-"&amp;(1+COUNTIF(D$33:D648,D649)))</f>
        <v/>
      </c>
      <c r="D649" s="255"/>
      <c r="E649" s="256"/>
      <c r="F649" s="256"/>
      <c r="G649" s="256"/>
      <c r="H649" s="256"/>
      <c r="I649" s="256"/>
      <c r="J649" s="256"/>
      <c r="K649" s="329"/>
      <c r="L649" s="256"/>
      <c r="M649" s="256"/>
      <c r="N649" s="257"/>
    </row>
    <row r="650" spans="2:14" x14ac:dyDescent="0.25">
      <c r="B650" s="333" t="str">
        <f>IF(D650="","",D650&amp;"-"&amp;(1+COUNTIF(D$33:D649,D650)))</f>
        <v/>
      </c>
      <c r="D650" s="255"/>
      <c r="E650" s="256"/>
      <c r="F650" s="256"/>
      <c r="G650" s="256"/>
      <c r="H650" s="256"/>
      <c r="I650" s="256"/>
      <c r="J650" s="256"/>
      <c r="K650" s="329"/>
      <c r="L650" s="256"/>
      <c r="M650" s="256"/>
      <c r="N650" s="257"/>
    </row>
    <row r="651" spans="2:14" x14ac:dyDescent="0.25">
      <c r="B651" s="333" t="str">
        <f>IF(D651="","",D651&amp;"-"&amp;(1+COUNTIF(D$33:D650,D651)))</f>
        <v/>
      </c>
      <c r="D651" s="255"/>
      <c r="E651" s="256"/>
      <c r="F651" s="256"/>
      <c r="G651" s="256"/>
      <c r="H651" s="256"/>
      <c r="I651" s="256"/>
      <c r="J651" s="256"/>
      <c r="K651" s="329"/>
      <c r="L651" s="256"/>
      <c r="M651" s="256"/>
      <c r="N651" s="257"/>
    </row>
    <row r="652" spans="2:14" x14ac:dyDescent="0.25">
      <c r="B652" s="333" t="str">
        <f>IF(D652="","",D652&amp;"-"&amp;(1+COUNTIF(D$33:D651,D652)))</f>
        <v/>
      </c>
      <c r="D652" s="255"/>
      <c r="E652" s="256"/>
      <c r="F652" s="256"/>
      <c r="G652" s="256"/>
      <c r="H652" s="256"/>
      <c r="I652" s="256"/>
      <c r="J652" s="256"/>
      <c r="K652" s="329"/>
      <c r="L652" s="256"/>
      <c r="M652" s="256"/>
      <c r="N652" s="257"/>
    </row>
    <row r="653" spans="2:14" x14ac:dyDescent="0.25">
      <c r="B653" s="333" t="str">
        <f>IF(D653="","",D653&amp;"-"&amp;(1+COUNTIF(D$33:D652,D653)))</f>
        <v/>
      </c>
      <c r="D653" s="255"/>
      <c r="E653" s="256"/>
      <c r="F653" s="256"/>
      <c r="G653" s="256"/>
      <c r="H653" s="256"/>
      <c r="I653" s="256"/>
      <c r="J653" s="256"/>
      <c r="K653" s="256"/>
      <c r="L653" s="256"/>
      <c r="M653" s="256"/>
      <c r="N653" s="257"/>
    </row>
    <row r="654" spans="2:14" x14ac:dyDescent="0.25">
      <c r="B654" s="333" t="str">
        <f>IF(D654="","",D654&amp;"-"&amp;(1+COUNTIF(D$33:D653,D654)))</f>
        <v/>
      </c>
      <c r="D654" s="255"/>
      <c r="E654" s="256"/>
      <c r="F654" s="256"/>
      <c r="G654" s="256"/>
      <c r="H654" s="256"/>
      <c r="I654" s="256"/>
      <c r="J654" s="256"/>
      <c r="K654" s="329"/>
      <c r="L654" s="256"/>
      <c r="M654" s="256"/>
      <c r="N654" s="257"/>
    </row>
    <row r="655" spans="2:14" ht="15" customHeight="1" x14ac:dyDescent="0.25">
      <c r="B655" s="333" t="str">
        <f>IF(D655="","",D655&amp;"-"&amp;(1+COUNTIF(D$33:D654,D655)))</f>
        <v/>
      </c>
      <c r="D655" s="255"/>
      <c r="E655" s="256"/>
      <c r="F655" s="256"/>
      <c r="G655" s="256"/>
      <c r="H655" s="256"/>
      <c r="I655" s="256"/>
      <c r="J655" s="256"/>
      <c r="K655" s="329"/>
      <c r="L655" s="256"/>
      <c r="M655" s="256"/>
      <c r="N655" s="257"/>
    </row>
    <row r="656" spans="2:14" x14ac:dyDescent="0.25">
      <c r="B656" s="333" t="str">
        <f>IF(D656="","",D656&amp;"-"&amp;(1+COUNTIF(D$33:D655,D656)))</f>
        <v/>
      </c>
      <c r="D656" s="255"/>
      <c r="E656" s="256"/>
      <c r="F656" s="256"/>
      <c r="G656" s="256"/>
      <c r="H656" s="256"/>
      <c r="I656" s="256"/>
      <c r="J656" s="256"/>
      <c r="K656" s="329"/>
      <c r="L656" s="256"/>
      <c r="M656" s="256"/>
      <c r="N656" s="257"/>
    </row>
    <row r="657" spans="2:14" x14ac:dyDescent="0.25">
      <c r="B657" s="333" t="str">
        <f>IF(D657="","",D657&amp;"-"&amp;(1+COUNTIF(D$33:D656,D657)))</f>
        <v/>
      </c>
      <c r="D657" s="255"/>
      <c r="E657" s="256"/>
      <c r="F657" s="256"/>
      <c r="G657" s="256"/>
      <c r="H657" s="256"/>
      <c r="I657" s="256"/>
      <c r="J657" s="256"/>
      <c r="K657" s="329"/>
      <c r="L657" s="256"/>
      <c r="M657" s="256"/>
      <c r="N657" s="257"/>
    </row>
    <row r="658" spans="2:14" x14ac:dyDescent="0.25">
      <c r="B658" s="333" t="str">
        <f>IF(D658="","",D658&amp;"-"&amp;(1+COUNTIF(D$33:D657,D658)))</f>
        <v/>
      </c>
      <c r="D658" s="255"/>
      <c r="E658" s="256"/>
      <c r="F658" s="256"/>
      <c r="G658" s="256"/>
      <c r="H658" s="256"/>
      <c r="I658" s="256"/>
      <c r="J658" s="256"/>
      <c r="K658" s="329"/>
      <c r="L658" s="256"/>
      <c r="M658" s="256"/>
      <c r="N658" s="257"/>
    </row>
    <row r="659" spans="2:14" x14ac:dyDescent="0.25">
      <c r="B659" s="333" t="str">
        <f>IF(D659="","",D659&amp;"-"&amp;(1+COUNTIF(D$33:D658,D659)))</f>
        <v/>
      </c>
      <c r="D659" s="255"/>
      <c r="E659" s="256"/>
      <c r="F659" s="256"/>
      <c r="G659" s="256"/>
      <c r="H659" s="256"/>
      <c r="I659" s="256"/>
      <c r="J659" s="256"/>
      <c r="K659" s="329"/>
      <c r="L659" s="256"/>
      <c r="M659" s="256"/>
      <c r="N659" s="257"/>
    </row>
    <row r="660" spans="2:14" x14ac:dyDescent="0.25">
      <c r="B660" s="333" t="str">
        <f>IF(D660="","",D660&amp;"-"&amp;(1+COUNTIF(D$33:D659,D660)))</f>
        <v/>
      </c>
      <c r="D660" s="255"/>
      <c r="E660" s="256"/>
      <c r="F660" s="256"/>
      <c r="G660" s="256"/>
      <c r="H660" s="256"/>
      <c r="I660" s="256"/>
      <c r="J660" s="256"/>
      <c r="K660" s="329"/>
      <c r="L660" s="256"/>
      <c r="M660" s="256"/>
      <c r="N660" s="257"/>
    </row>
    <row r="661" spans="2:14" x14ac:dyDescent="0.25">
      <c r="B661" s="333" t="str">
        <f>IF(D661="","",D661&amp;"-"&amp;(1+COUNTIF(D$33:D660,D661)))</f>
        <v/>
      </c>
      <c r="D661" s="255"/>
      <c r="E661" s="256"/>
      <c r="F661" s="256"/>
      <c r="G661" s="256"/>
      <c r="H661" s="256"/>
      <c r="I661" s="256"/>
      <c r="J661" s="256"/>
      <c r="K661" s="329"/>
      <c r="L661" s="256"/>
      <c r="M661" s="256"/>
      <c r="N661" s="257"/>
    </row>
    <row r="662" spans="2:14" ht="15" customHeight="1" x14ac:dyDescent="0.25">
      <c r="B662" s="333" t="str">
        <f>IF(D662="","",D662&amp;"-"&amp;(1+COUNTIF(D$33:D661,D662)))</f>
        <v/>
      </c>
      <c r="D662" s="255"/>
      <c r="E662" s="256"/>
      <c r="F662" s="256"/>
      <c r="G662" s="256"/>
      <c r="H662" s="256"/>
      <c r="I662" s="256"/>
      <c r="J662" s="256"/>
      <c r="K662" s="329"/>
      <c r="L662" s="256"/>
      <c r="M662" s="256"/>
      <c r="N662" s="257"/>
    </row>
    <row r="663" spans="2:14" x14ac:dyDescent="0.25">
      <c r="B663" s="333" t="str">
        <f>IF(D663="","",D663&amp;"-"&amp;(1+COUNTIF(D$33:D662,D663)))</f>
        <v/>
      </c>
      <c r="D663" s="255"/>
      <c r="E663" s="256"/>
      <c r="F663" s="256"/>
      <c r="G663" s="256"/>
      <c r="H663" s="256"/>
      <c r="I663" s="256"/>
      <c r="J663" s="256"/>
      <c r="K663" s="329"/>
      <c r="L663" s="256"/>
      <c r="M663" s="256"/>
      <c r="N663" s="257"/>
    </row>
    <row r="664" spans="2:14" x14ac:dyDescent="0.25">
      <c r="B664" s="333" t="str">
        <f>IF(D664="","",D664&amp;"-"&amp;(1+COUNTIF(D$33:D663,D664)))</f>
        <v/>
      </c>
      <c r="D664" s="255"/>
      <c r="E664" s="256"/>
      <c r="F664" s="256"/>
      <c r="G664" s="256"/>
      <c r="H664" s="256"/>
      <c r="I664" s="256"/>
      <c r="J664" s="256"/>
      <c r="K664" s="329"/>
      <c r="L664" s="256"/>
      <c r="M664" s="256"/>
      <c r="N664" s="257"/>
    </row>
    <row r="665" spans="2:14" x14ac:dyDescent="0.25">
      <c r="B665" s="333" t="str">
        <f>IF(D665="","",D665&amp;"-"&amp;(1+COUNTIF(D$33:D664,D665)))</f>
        <v/>
      </c>
      <c r="D665" s="255"/>
      <c r="E665" s="256"/>
      <c r="F665" s="256"/>
      <c r="G665" s="256"/>
      <c r="H665" s="256"/>
      <c r="I665" s="256"/>
      <c r="J665" s="256"/>
      <c r="K665" s="329"/>
      <c r="L665" s="256"/>
      <c r="M665" s="256"/>
      <c r="N665" s="257"/>
    </row>
    <row r="666" spans="2:14" x14ac:dyDescent="0.25">
      <c r="B666" s="333" t="str">
        <f>IF(D666="","",D666&amp;"-"&amp;(1+COUNTIF(D$33:D665,D666)))</f>
        <v/>
      </c>
      <c r="D666" s="255"/>
      <c r="E666" s="256"/>
      <c r="F666" s="256"/>
      <c r="G666" s="256"/>
      <c r="H666" s="256"/>
      <c r="I666" s="256"/>
      <c r="J666" s="256"/>
      <c r="K666" s="329"/>
      <c r="L666" s="256"/>
      <c r="M666" s="256"/>
      <c r="N666" s="257"/>
    </row>
    <row r="667" spans="2:14" x14ac:dyDescent="0.25">
      <c r="B667" s="333" t="str">
        <f>IF(D667="","",D667&amp;"-"&amp;(1+COUNTIF(D$33:D666,D667)))</f>
        <v/>
      </c>
      <c r="D667" s="255"/>
      <c r="E667" s="256"/>
      <c r="F667" s="256"/>
      <c r="G667" s="256"/>
      <c r="H667" s="256"/>
      <c r="I667" s="256"/>
      <c r="J667" s="256"/>
      <c r="K667" s="329"/>
      <c r="L667" s="256"/>
      <c r="M667" s="256"/>
      <c r="N667" s="257"/>
    </row>
    <row r="668" spans="2:14" x14ac:dyDescent="0.25">
      <c r="B668" s="333" t="str">
        <f>IF(D668="","",D668&amp;"-"&amp;(1+COUNTIF(D$33:D667,D668)))</f>
        <v/>
      </c>
      <c r="D668" s="255"/>
      <c r="E668" s="256"/>
      <c r="F668" s="256"/>
      <c r="G668" s="256"/>
      <c r="H668" s="256"/>
      <c r="I668" s="256"/>
      <c r="J668" s="256"/>
      <c r="K668" s="329"/>
      <c r="L668" s="256"/>
      <c r="M668" s="256"/>
      <c r="N668" s="257"/>
    </row>
    <row r="669" spans="2:14" ht="15" customHeight="1" x14ac:dyDescent="0.25">
      <c r="B669" s="333" t="str">
        <f>IF(D669="","",D669&amp;"-"&amp;(1+COUNTIF(D$33:D668,D669)))</f>
        <v/>
      </c>
      <c r="D669" s="255"/>
      <c r="E669" s="256"/>
      <c r="F669" s="256"/>
      <c r="G669" s="256"/>
      <c r="H669" s="256"/>
      <c r="I669" s="256"/>
      <c r="J669" s="256"/>
      <c r="K669" s="329"/>
      <c r="L669" s="256"/>
      <c r="M669" s="256"/>
      <c r="N669" s="257"/>
    </row>
    <row r="670" spans="2:14" x14ac:dyDescent="0.25">
      <c r="B670" s="333" t="str">
        <f>IF(D670="","",D670&amp;"-"&amp;(1+COUNTIF(D$33:D669,D670)))</f>
        <v/>
      </c>
      <c r="D670" s="255"/>
      <c r="E670" s="256"/>
      <c r="F670" s="256"/>
      <c r="G670" s="256"/>
      <c r="H670" s="256"/>
      <c r="I670" s="256"/>
      <c r="J670" s="256"/>
      <c r="K670" s="329"/>
      <c r="L670" s="256"/>
      <c r="M670" s="256"/>
      <c r="N670" s="257"/>
    </row>
    <row r="671" spans="2:14" x14ac:dyDescent="0.25">
      <c r="B671" s="333" t="str">
        <f>IF(D671="","",D671&amp;"-"&amp;(1+COUNTIF(D$33:D670,D671)))</f>
        <v/>
      </c>
      <c r="D671" s="255"/>
      <c r="E671" s="256"/>
      <c r="F671" s="256"/>
      <c r="G671" s="256"/>
      <c r="H671" s="256"/>
      <c r="I671" s="256"/>
      <c r="J671" s="256"/>
      <c r="K671" s="329"/>
      <c r="L671" s="256"/>
      <c r="M671" s="256"/>
      <c r="N671" s="257"/>
    </row>
    <row r="672" spans="2:14" x14ac:dyDescent="0.25">
      <c r="B672" s="333" t="str">
        <f>IF(D672="","",D672&amp;"-"&amp;(1+COUNTIF(D$33:D671,D672)))</f>
        <v/>
      </c>
      <c r="D672" s="255"/>
      <c r="E672" s="256"/>
      <c r="F672" s="256"/>
      <c r="G672" s="256"/>
      <c r="H672" s="256"/>
      <c r="I672" s="256"/>
      <c r="J672" s="256"/>
      <c r="K672" s="329"/>
      <c r="L672" s="256"/>
      <c r="M672" s="256"/>
      <c r="N672" s="257"/>
    </row>
    <row r="673" spans="2:14" x14ac:dyDescent="0.25">
      <c r="B673" s="333" t="str">
        <f>IF(D673="","",D673&amp;"-"&amp;(1+COUNTIF(D$33:D672,D673)))</f>
        <v/>
      </c>
      <c r="D673" s="255"/>
      <c r="E673" s="256"/>
      <c r="F673" s="256"/>
      <c r="G673" s="256"/>
      <c r="H673" s="256"/>
      <c r="I673" s="256"/>
      <c r="J673" s="256"/>
      <c r="K673" s="256"/>
      <c r="L673" s="256"/>
      <c r="M673" s="256"/>
      <c r="N673" s="257"/>
    </row>
    <row r="674" spans="2:14" x14ac:dyDescent="0.25">
      <c r="B674" s="333" t="str">
        <f>IF(D674="","",D674&amp;"-"&amp;(1+COUNTIF(D$33:D673,D674)))</f>
        <v/>
      </c>
      <c r="D674" s="255"/>
      <c r="E674" s="256"/>
      <c r="F674" s="256"/>
      <c r="G674" s="256"/>
      <c r="H674" s="256"/>
      <c r="I674" s="256"/>
      <c r="J674" s="256"/>
      <c r="K674" s="329"/>
      <c r="L674" s="256"/>
      <c r="M674" s="256"/>
      <c r="N674" s="257"/>
    </row>
    <row r="675" spans="2:14" x14ac:dyDescent="0.25">
      <c r="B675" s="333" t="str">
        <f>IF(D675="","",D675&amp;"-"&amp;(1+COUNTIF(D$33:D674,D675)))</f>
        <v/>
      </c>
      <c r="D675" s="255"/>
      <c r="E675" s="256"/>
      <c r="F675" s="256"/>
      <c r="G675" s="256"/>
      <c r="H675" s="256"/>
      <c r="I675" s="256"/>
      <c r="J675" s="256"/>
      <c r="K675" s="329"/>
      <c r="L675" s="256"/>
      <c r="M675" s="256"/>
      <c r="N675" s="257"/>
    </row>
    <row r="676" spans="2:14" ht="15" customHeight="1" x14ac:dyDescent="0.25">
      <c r="B676" s="333" t="str">
        <f>IF(D676="","",D676&amp;"-"&amp;(1+COUNTIF(D$33:D675,D676)))</f>
        <v/>
      </c>
      <c r="D676" s="255"/>
      <c r="E676" s="256"/>
      <c r="F676" s="256"/>
      <c r="G676" s="256"/>
      <c r="H676" s="256"/>
      <c r="I676" s="256"/>
      <c r="J676" s="256"/>
      <c r="K676" s="329"/>
      <c r="L676" s="256"/>
      <c r="M676" s="256"/>
      <c r="N676" s="257"/>
    </row>
    <row r="677" spans="2:14" x14ac:dyDescent="0.25">
      <c r="B677" s="333" t="str">
        <f>IF(D677="","",D677&amp;"-"&amp;(1+COUNTIF(D$33:D676,D677)))</f>
        <v/>
      </c>
      <c r="D677" s="255"/>
      <c r="E677" s="256"/>
      <c r="F677" s="256"/>
      <c r="G677" s="256"/>
      <c r="H677" s="256"/>
      <c r="I677" s="256"/>
      <c r="J677" s="256"/>
      <c r="K677" s="329"/>
      <c r="L677" s="256"/>
      <c r="M677" s="256"/>
      <c r="N677" s="257"/>
    </row>
    <row r="678" spans="2:14" x14ac:dyDescent="0.25">
      <c r="B678" s="333" t="str">
        <f>IF(D678="","",D678&amp;"-"&amp;(1+COUNTIF(D$33:D677,D678)))</f>
        <v/>
      </c>
      <c r="D678" s="255"/>
      <c r="E678" s="256"/>
      <c r="F678" s="256"/>
      <c r="G678" s="256"/>
      <c r="H678" s="256"/>
      <c r="I678" s="256"/>
      <c r="J678" s="256"/>
      <c r="K678" s="329"/>
      <c r="L678" s="256"/>
      <c r="M678" s="256"/>
      <c r="N678" s="257"/>
    </row>
    <row r="679" spans="2:14" x14ac:dyDescent="0.25">
      <c r="B679" s="333" t="str">
        <f>IF(D679="","",D679&amp;"-"&amp;(1+COUNTIF(D$33:D678,D679)))</f>
        <v/>
      </c>
      <c r="D679" s="255"/>
      <c r="E679" s="256"/>
      <c r="F679" s="256"/>
      <c r="G679" s="256"/>
      <c r="H679" s="256"/>
      <c r="I679" s="256"/>
      <c r="J679" s="256"/>
      <c r="K679" s="329"/>
      <c r="L679" s="256"/>
      <c r="M679" s="256"/>
      <c r="N679" s="257"/>
    </row>
    <row r="680" spans="2:14" x14ac:dyDescent="0.25">
      <c r="B680" s="333" t="str">
        <f>IF(D680="","",D680&amp;"-"&amp;(1+COUNTIF(D$33:D679,D680)))</f>
        <v/>
      </c>
      <c r="D680" s="255"/>
      <c r="E680" s="256"/>
      <c r="F680" s="256"/>
      <c r="G680" s="256"/>
      <c r="H680" s="256"/>
      <c r="I680" s="256"/>
      <c r="J680" s="256"/>
      <c r="K680" s="329"/>
      <c r="L680" s="256"/>
      <c r="M680" s="256"/>
      <c r="N680" s="257"/>
    </row>
    <row r="681" spans="2:14" x14ac:dyDescent="0.25">
      <c r="B681" s="333" t="str">
        <f>IF(D681="","",D681&amp;"-"&amp;(1+COUNTIF(D$33:D680,D681)))</f>
        <v/>
      </c>
      <c r="D681" s="255"/>
      <c r="E681" s="256"/>
      <c r="F681" s="256"/>
      <c r="G681" s="256"/>
      <c r="H681" s="256"/>
      <c r="I681" s="256"/>
      <c r="J681" s="256"/>
      <c r="K681" s="329"/>
      <c r="L681" s="256"/>
      <c r="M681" s="256"/>
      <c r="N681" s="257"/>
    </row>
    <row r="682" spans="2:14" x14ac:dyDescent="0.25">
      <c r="B682" s="333" t="str">
        <f>IF(D682="","",D682&amp;"-"&amp;(1+COUNTIF(D$33:D681,D682)))</f>
        <v/>
      </c>
      <c r="D682" s="255"/>
      <c r="E682" s="256"/>
      <c r="F682" s="256"/>
      <c r="G682" s="256"/>
      <c r="H682" s="256"/>
      <c r="I682" s="256"/>
      <c r="J682" s="256"/>
      <c r="K682" s="256"/>
      <c r="L682" s="256"/>
      <c r="M682" s="256"/>
      <c r="N682" s="257"/>
    </row>
    <row r="683" spans="2:14" ht="15" customHeight="1" x14ac:dyDescent="0.25">
      <c r="B683" s="333" t="str">
        <f>IF(D683="","",D683&amp;"-"&amp;(1+COUNTIF(D$33:D682,D683)))</f>
        <v/>
      </c>
      <c r="D683" s="255"/>
      <c r="E683" s="256"/>
      <c r="F683" s="256"/>
      <c r="G683" s="256"/>
      <c r="H683" s="256"/>
      <c r="I683" s="256"/>
      <c r="J683" s="256"/>
      <c r="K683" s="329"/>
      <c r="L683" s="256"/>
      <c r="M683" s="256"/>
      <c r="N683" s="257"/>
    </row>
    <row r="684" spans="2:14" x14ac:dyDescent="0.25">
      <c r="B684" s="333" t="str">
        <f>IF(D684="","",D684&amp;"-"&amp;(1+COUNTIF(D$33:D683,D684)))</f>
        <v/>
      </c>
      <c r="D684" s="255"/>
      <c r="E684" s="256"/>
      <c r="F684" s="256"/>
      <c r="G684" s="256"/>
      <c r="H684" s="256"/>
      <c r="I684" s="256"/>
      <c r="J684" s="256"/>
      <c r="K684" s="329"/>
      <c r="L684" s="256"/>
      <c r="M684" s="256"/>
      <c r="N684" s="257"/>
    </row>
    <row r="685" spans="2:14" x14ac:dyDescent="0.25">
      <c r="B685" s="333" t="str">
        <f>IF(D685="","",D685&amp;"-"&amp;(1+COUNTIF(D$33:D684,D685)))</f>
        <v/>
      </c>
      <c r="D685" s="255"/>
      <c r="E685" s="256"/>
      <c r="F685" s="256"/>
      <c r="G685" s="256"/>
      <c r="H685" s="256"/>
      <c r="I685" s="256"/>
      <c r="J685" s="256"/>
      <c r="K685" s="329"/>
      <c r="L685" s="256"/>
      <c r="M685" s="256"/>
      <c r="N685" s="257"/>
    </row>
    <row r="686" spans="2:14" x14ac:dyDescent="0.25">
      <c r="B686" s="333" t="str">
        <f>IF(D686="","",D686&amp;"-"&amp;(1+COUNTIF(D$33:D685,D686)))</f>
        <v/>
      </c>
      <c r="D686" s="255"/>
      <c r="E686" s="256"/>
      <c r="F686" s="256"/>
      <c r="G686" s="256"/>
      <c r="H686" s="256"/>
      <c r="I686" s="256"/>
      <c r="J686" s="256"/>
      <c r="K686" s="329"/>
      <c r="L686" s="256"/>
      <c r="M686" s="256"/>
      <c r="N686" s="257"/>
    </row>
    <row r="687" spans="2:14" x14ac:dyDescent="0.25">
      <c r="B687" s="333" t="str">
        <f>IF(D687="","",D687&amp;"-"&amp;(1+COUNTIF(D$33:D686,D687)))</f>
        <v/>
      </c>
      <c r="D687" s="255"/>
      <c r="E687" s="256"/>
      <c r="F687" s="256"/>
      <c r="G687" s="256"/>
      <c r="H687" s="256"/>
      <c r="I687" s="256"/>
      <c r="J687" s="256"/>
      <c r="K687" s="329"/>
      <c r="L687" s="256"/>
      <c r="M687" s="256"/>
      <c r="N687" s="257"/>
    </row>
    <row r="688" spans="2:14" x14ac:dyDescent="0.25">
      <c r="B688" s="333" t="str">
        <f>IF(D688="","",D688&amp;"-"&amp;(1+COUNTIF(D$33:D687,D688)))</f>
        <v/>
      </c>
      <c r="D688" s="255"/>
      <c r="E688" s="256"/>
      <c r="F688" s="256"/>
      <c r="G688" s="256"/>
      <c r="H688" s="256"/>
      <c r="I688" s="256"/>
      <c r="J688" s="256"/>
      <c r="K688" s="256"/>
      <c r="L688" s="256"/>
      <c r="M688" s="256"/>
      <c r="N688" s="257"/>
    </row>
    <row r="689" spans="2:14" x14ac:dyDescent="0.25">
      <c r="B689" s="333" t="str">
        <f>IF(D689="","",D689&amp;"-"&amp;(1+COUNTIF(D$33:D688,D689)))</f>
        <v/>
      </c>
      <c r="D689" s="255"/>
      <c r="E689" s="256"/>
      <c r="F689" s="256"/>
      <c r="G689" s="256"/>
      <c r="H689" s="256"/>
      <c r="I689" s="256"/>
      <c r="J689" s="256"/>
      <c r="K689" s="329"/>
      <c r="L689" s="256"/>
      <c r="M689" s="256"/>
      <c r="N689" s="257"/>
    </row>
    <row r="690" spans="2:14" ht="15" customHeight="1" x14ac:dyDescent="0.25">
      <c r="B690" s="333" t="str">
        <f>IF(D690="","",D690&amp;"-"&amp;(1+COUNTIF(D$33:D689,D690)))</f>
        <v/>
      </c>
      <c r="D690" s="255"/>
      <c r="E690" s="256"/>
      <c r="F690" s="256"/>
      <c r="G690" s="256"/>
      <c r="H690" s="256"/>
      <c r="I690" s="256"/>
      <c r="J690" s="256"/>
      <c r="K690" s="329"/>
      <c r="L690" s="256"/>
      <c r="M690" s="256"/>
      <c r="N690" s="257"/>
    </row>
    <row r="691" spans="2:14" x14ac:dyDescent="0.25">
      <c r="B691" s="333" t="str">
        <f>IF(D691="","",D691&amp;"-"&amp;(1+COUNTIF(D$33:D690,D691)))</f>
        <v/>
      </c>
      <c r="D691" s="255"/>
      <c r="E691" s="256"/>
      <c r="F691" s="256"/>
      <c r="G691" s="256"/>
      <c r="H691" s="256"/>
      <c r="I691" s="256"/>
      <c r="J691" s="256"/>
      <c r="K691" s="329"/>
      <c r="L691" s="256"/>
      <c r="M691" s="256"/>
      <c r="N691" s="257"/>
    </row>
    <row r="692" spans="2:14" x14ac:dyDescent="0.25">
      <c r="B692" s="333" t="str">
        <f>IF(D692="","",D692&amp;"-"&amp;(1+COUNTIF(D$33:D691,D692)))</f>
        <v/>
      </c>
      <c r="D692" s="255"/>
      <c r="E692" s="256"/>
      <c r="F692" s="256"/>
      <c r="G692" s="256"/>
      <c r="H692" s="256"/>
      <c r="I692" s="256"/>
      <c r="J692" s="256"/>
      <c r="K692" s="329"/>
      <c r="L692" s="256"/>
      <c r="M692" s="256"/>
      <c r="N692" s="257"/>
    </row>
    <row r="693" spans="2:14" x14ac:dyDescent="0.25">
      <c r="B693" s="333" t="str">
        <f>IF(D693="","",D693&amp;"-"&amp;(1+COUNTIF(D$33:D692,D693)))</f>
        <v/>
      </c>
      <c r="D693" s="255"/>
      <c r="E693" s="256"/>
      <c r="F693" s="256"/>
      <c r="G693" s="256"/>
      <c r="H693" s="256"/>
      <c r="I693" s="256"/>
      <c r="J693" s="256"/>
      <c r="K693" s="329"/>
      <c r="L693" s="256"/>
      <c r="M693" s="256"/>
      <c r="N693" s="257"/>
    </row>
    <row r="694" spans="2:14" x14ac:dyDescent="0.25">
      <c r="B694" s="333" t="str">
        <f>IF(D694="","",D694&amp;"-"&amp;(1+COUNTIF(D$33:D693,D694)))</f>
        <v/>
      </c>
      <c r="D694" s="255"/>
      <c r="E694" s="256"/>
      <c r="F694" s="256"/>
      <c r="G694" s="256"/>
      <c r="H694" s="256"/>
      <c r="I694" s="256"/>
      <c r="J694" s="256"/>
      <c r="K694" s="329"/>
      <c r="L694" s="256"/>
      <c r="M694" s="256"/>
      <c r="N694" s="257"/>
    </row>
    <row r="695" spans="2:14" x14ac:dyDescent="0.25">
      <c r="B695" s="333" t="str">
        <f>IF(D695="","",D695&amp;"-"&amp;(1+COUNTIF(D$33:D694,D695)))</f>
        <v/>
      </c>
      <c r="D695" s="255"/>
      <c r="E695" s="256"/>
      <c r="F695" s="256"/>
      <c r="G695" s="256"/>
      <c r="H695" s="256"/>
      <c r="I695" s="256"/>
      <c r="J695" s="256"/>
      <c r="K695" s="329"/>
      <c r="L695" s="256"/>
      <c r="M695" s="256"/>
      <c r="N695" s="257"/>
    </row>
    <row r="696" spans="2:14" x14ac:dyDescent="0.25">
      <c r="B696" s="333" t="str">
        <f>IF(D696="","",D696&amp;"-"&amp;(1+COUNTIF(D$33:D695,D696)))</f>
        <v/>
      </c>
      <c r="D696" s="255"/>
      <c r="E696" s="256"/>
      <c r="F696" s="256"/>
      <c r="G696" s="256"/>
      <c r="H696" s="256"/>
      <c r="I696" s="256"/>
      <c r="J696" s="256"/>
      <c r="K696" s="256"/>
      <c r="L696" s="256"/>
      <c r="M696" s="256"/>
      <c r="N696" s="257"/>
    </row>
    <row r="697" spans="2:14" ht="15" customHeight="1" x14ac:dyDescent="0.25">
      <c r="B697" s="333" t="str">
        <f>IF(D697="","",D697&amp;"-"&amp;(1+COUNTIF(D$33:D696,D697)))</f>
        <v/>
      </c>
      <c r="D697" s="255"/>
      <c r="E697" s="256"/>
      <c r="F697" s="256"/>
      <c r="G697" s="256"/>
      <c r="H697" s="256"/>
      <c r="I697" s="256"/>
      <c r="J697" s="256"/>
      <c r="K697" s="329"/>
      <c r="L697" s="256"/>
      <c r="M697" s="256"/>
      <c r="N697" s="257"/>
    </row>
    <row r="698" spans="2:14" x14ac:dyDescent="0.25">
      <c r="B698" s="333" t="str">
        <f>IF(D698="","",D698&amp;"-"&amp;(1+COUNTIF(D$33:D697,D698)))</f>
        <v/>
      </c>
      <c r="D698" s="255"/>
      <c r="E698" s="256"/>
      <c r="F698" s="256"/>
      <c r="G698" s="256"/>
      <c r="H698" s="256"/>
      <c r="I698" s="256"/>
      <c r="J698" s="256"/>
      <c r="K698" s="329"/>
      <c r="L698" s="256"/>
      <c r="M698" s="256"/>
      <c r="N698" s="257"/>
    </row>
    <row r="699" spans="2:14" x14ac:dyDescent="0.25">
      <c r="B699" s="333" t="str">
        <f>IF(D699="","",D699&amp;"-"&amp;(1+COUNTIF(D$33:D698,D699)))</f>
        <v/>
      </c>
      <c r="D699" s="255"/>
      <c r="E699" s="256"/>
      <c r="F699" s="256"/>
      <c r="G699" s="256"/>
      <c r="H699" s="256"/>
      <c r="I699" s="256"/>
      <c r="J699" s="256"/>
      <c r="K699" s="329"/>
      <c r="L699" s="256"/>
      <c r="M699" s="256"/>
      <c r="N699" s="257"/>
    </row>
    <row r="700" spans="2:14" x14ac:dyDescent="0.25">
      <c r="B700" s="333" t="str">
        <f>IF(D700="","",D700&amp;"-"&amp;(1+COUNTIF(D$33:D699,D700)))</f>
        <v/>
      </c>
      <c r="D700" s="255"/>
      <c r="E700" s="256"/>
      <c r="F700" s="256"/>
      <c r="G700" s="256"/>
      <c r="H700" s="256"/>
      <c r="I700" s="256"/>
      <c r="J700" s="256"/>
      <c r="K700" s="329"/>
      <c r="L700" s="256"/>
      <c r="M700" s="256"/>
      <c r="N700" s="257"/>
    </row>
    <row r="701" spans="2:14" x14ac:dyDescent="0.25">
      <c r="B701" s="333" t="str">
        <f>IF(D701="","",D701&amp;"-"&amp;(1+COUNTIF(D$33:D700,D701)))</f>
        <v/>
      </c>
      <c r="D701" s="255"/>
      <c r="E701" s="256"/>
      <c r="F701" s="256"/>
      <c r="G701" s="256"/>
      <c r="H701" s="256"/>
      <c r="I701" s="256"/>
      <c r="J701" s="256"/>
      <c r="K701" s="329"/>
      <c r="L701" s="256"/>
      <c r="M701" s="256"/>
      <c r="N701" s="257"/>
    </row>
    <row r="702" spans="2:14" x14ac:dyDescent="0.25">
      <c r="B702" s="333" t="str">
        <f>IF(D702="","",D702&amp;"-"&amp;(1+COUNTIF(D$33:D701,D702)))</f>
        <v/>
      </c>
      <c r="D702" s="255"/>
      <c r="E702" s="256"/>
      <c r="F702" s="256"/>
      <c r="G702" s="256"/>
      <c r="H702" s="256"/>
      <c r="I702" s="256"/>
      <c r="J702" s="256"/>
      <c r="K702" s="256"/>
      <c r="L702" s="256"/>
      <c r="M702" s="256"/>
      <c r="N702" s="257"/>
    </row>
    <row r="703" spans="2:14" x14ac:dyDescent="0.25">
      <c r="B703" s="333" t="str">
        <f>IF(D703="","",D703&amp;"-"&amp;(1+COUNTIF(D$33:D702,D703)))</f>
        <v/>
      </c>
      <c r="D703" s="255"/>
      <c r="E703" s="256"/>
      <c r="F703" s="256"/>
      <c r="G703" s="256"/>
      <c r="H703" s="256"/>
      <c r="I703" s="256"/>
      <c r="J703" s="256"/>
      <c r="K703" s="329"/>
      <c r="L703" s="256"/>
      <c r="M703" s="256"/>
      <c r="N703" s="257"/>
    </row>
    <row r="704" spans="2:14" ht="15" customHeight="1" x14ac:dyDescent="0.25">
      <c r="B704" s="333" t="str">
        <f>IF(D704="","",D704&amp;"-"&amp;(1+COUNTIF(D$33:D703,D704)))</f>
        <v/>
      </c>
      <c r="D704" s="255"/>
      <c r="E704" s="256"/>
      <c r="F704" s="256"/>
      <c r="G704" s="256"/>
      <c r="H704" s="256"/>
      <c r="I704" s="256"/>
      <c r="J704" s="256"/>
      <c r="K704" s="329"/>
      <c r="L704" s="256"/>
      <c r="M704" s="256"/>
      <c r="N704" s="257"/>
    </row>
    <row r="705" spans="2:14" x14ac:dyDescent="0.25">
      <c r="B705" s="333" t="str">
        <f>IF(D705="","",D705&amp;"-"&amp;(1+COUNTIF(D$33:D704,D705)))</f>
        <v/>
      </c>
      <c r="D705" s="255"/>
      <c r="E705" s="256"/>
      <c r="F705" s="256"/>
      <c r="G705" s="256"/>
      <c r="H705" s="256"/>
      <c r="I705" s="256"/>
      <c r="J705" s="256"/>
      <c r="K705" s="329"/>
      <c r="L705" s="256"/>
      <c r="M705" s="256"/>
      <c r="N705" s="257"/>
    </row>
    <row r="706" spans="2:14" x14ac:dyDescent="0.25">
      <c r="B706" s="333" t="str">
        <f>IF(D706="","",D706&amp;"-"&amp;(1+COUNTIF(D$33:D705,D706)))</f>
        <v/>
      </c>
      <c r="D706" s="255"/>
      <c r="E706" s="256"/>
      <c r="F706" s="256"/>
      <c r="G706" s="256"/>
      <c r="H706" s="256"/>
      <c r="I706" s="256"/>
      <c r="J706" s="256"/>
      <c r="K706" s="329"/>
      <c r="L706" s="256"/>
      <c r="M706" s="256"/>
      <c r="N706" s="257"/>
    </row>
    <row r="707" spans="2:14" x14ac:dyDescent="0.25">
      <c r="B707" s="333" t="str">
        <f>IF(D707="","",D707&amp;"-"&amp;(1+COUNTIF(D$33:D706,D707)))</f>
        <v/>
      </c>
      <c r="D707" s="255"/>
      <c r="E707" s="256"/>
      <c r="F707" s="256"/>
      <c r="G707" s="256"/>
      <c r="H707" s="256"/>
      <c r="I707" s="256"/>
      <c r="J707" s="256"/>
      <c r="K707" s="329"/>
      <c r="L707" s="256"/>
      <c r="M707" s="256"/>
      <c r="N707" s="257"/>
    </row>
    <row r="708" spans="2:14" x14ac:dyDescent="0.25">
      <c r="B708" s="333" t="str">
        <f>IF(D708="","",D708&amp;"-"&amp;(1+COUNTIF(D$33:D707,D708)))</f>
        <v/>
      </c>
      <c r="D708" s="255"/>
      <c r="E708" s="256"/>
      <c r="F708" s="256"/>
      <c r="G708" s="256"/>
      <c r="H708" s="256"/>
      <c r="I708" s="256"/>
      <c r="J708" s="256"/>
      <c r="K708" s="329"/>
      <c r="L708" s="256"/>
      <c r="M708" s="256"/>
      <c r="N708" s="257"/>
    </row>
    <row r="709" spans="2:14" x14ac:dyDescent="0.25">
      <c r="B709" s="333" t="str">
        <f>IF(D709="","",D709&amp;"-"&amp;(1+COUNTIF(D$33:D708,D709)))</f>
        <v/>
      </c>
      <c r="D709" s="255"/>
      <c r="E709" s="256"/>
      <c r="F709" s="256"/>
      <c r="G709" s="256"/>
      <c r="H709" s="256"/>
      <c r="I709" s="256"/>
      <c r="J709" s="256"/>
      <c r="K709" s="329"/>
      <c r="L709" s="256"/>
      <c r="M709" s="256"/>
      <c r="N709" s="257"/>
    </row>
    <row r="710" spans="2:14" x14ac:dyDescent="0.25">
      <c r="B710" s="333" t="str">
        <f>IF(D710="","",D710&amp;"-"&amp;(1+COUNTIF(D$33:D709,D710)))</f>
        <v/>
      </c>
      <c r="D710" s="255"/>
      <c r="E710" s="256"/>
      <c r="F710" s="256"/>
      <c r="G710" s="256"/>
      <c r="H710" s="256"/>
      <c r="I710" s="256"/>
      <c r="J710" s="256"/>
      <c r="K710" s="329"/>
      <c r="L710" s="256"/>
      <c r="M710" s="256"/>
      <c r="N710" s="257"/>
    </row>
    <row r="711" spans="2:14" ht="15" customHeight="1" x14ac:dyDescent="0.25">
      <c r="B711" s="333" t="str">
        <f>IF(D711="","",D711&amp;"-"&amp;(1+COUNTIF(D$33:D710,D711)))</f>
        <v/>
      </c>
      <c r="D711" s="255"/>
      <c r="E711" s="256"/>
      <c r="F711" s="256"/>
      <c r="G711" s="256"/>
      <c r="H711" s="256"/>
      <c r="I711" s="256"/>
      <c r="J711" s="256"/>
      <c r="K711" s="329"/>
      <c r="L711" s="256"/>
      <c r="M711" s="256"/>
      <c r="N711" s="257"/>
    </row>
    <row r="712" spans="2:14" x14ac:dyDescent="0.25">
      <c r="B712" s="333" t="str">
        <f>IF(D712="","",D712&amp;"-"&amp;(1+COUNTIF(D$33:D711,D712)))</f>
        <v/>
      </c>
      <c r="D712" s="255"/>
      <c r="E712" s="256"/>
      <c r="F712" s="256"/>
      <c r="G712" s="256"/>
      <c r="H712" s="256"/>
      <c r="I712" s="256"/>
      <c r="J712" s="256"/>
      <c r="K712" s="329"/>
      <c r="L712" s="256"/>
      <c r="M712" s="256"/>
      <c r="N712" s="257"/>
    </row>
    <row r="713" spans="2:14" x14ac:dyDescent="0.25">
      <c r="B713" s="333" t="str">
        <f>IF(D713="","",D713&amp;"-"&amp;(1+COUNTIF(D$33:D712,D713)))</f>
        <v/>
      </c>
      <c r="D713" s="255"/>
      <c r="E713" s="256"/>
      <c r="F713" s="256"/>
      <c r="G713" s="256"/>
      <c r="H713" s="256"/>
      <c r="I713" s="256"/>
      <c r="J713" s="256"/>
      <c r="K713" s="329"/>
      <c r="L713" s="256"/>
      <c r="M713" s="256"/>
      <c r="N713" s="257"/>
    </row>
    <row r="714" spans="2:14" x14ac:dyDescent="0.25">
      <c r="B714" s="333" t="str">
        <f>IF(D714="","",D714&amp;"-"&amp;(1+COUNTIF(D$33:D713,D714)))</f>
        <v/>
      </c>
      <c r="D714" s="255"/>
      <c r="E714" s="256"/>
      <c r="F714" s="256"/>
      <c r="G714" s="256"/>
      <c r="H714" s="256"/>
      <c r="I714" s="256"/>
      <c r="J714" s="256"/>
      <c r="K714" s="329"/>
      <c r="L714" s="256"/>
      <c r="M714" s="256"/>
      <c r="N714" s="257"/>
    </row>
    <row r="715" spans="2:14" x14ac:dyDescent="0.25">
      <c r="B715" s="333" t="str">
        <f>IF(D715="","",D715&amp;"-"&amp;(1+COUNTIF(D$33:D714,D715)))</f>
        <v/>
      </c>
      <c r="D715" s="255"/>
      <c r="E715" s="256"/>
      <c r="F715" s="256"/>
      <c r="G715" s="256"/>
      <c r="H715" s="256"/>
      <c r="I715" s="256"/>
      <c r="J715" s="256"/>
      <c r="K715" s="329"/>
      <c r="L715" s="256"/>
      <c r="M715" s="256"/>
      <c r="N715" s="257"/>
    </row>
    <row r="716" spans="2:14" x14ac:dyDescent="0.25">
      <c r="B716" s="333" t="str">
        <f>IF(D716="","",D716&amp;"-"&amp;(1+COUNTIF(D$33:D715,D716)))</f>
        <v/>
      </c>
      <c r="D716" s="255"/>
      <c r="E716" s="256"/>
      <c r="F716" s="256"/>
      <c r="G716" s="256"/>
      <c r="H716" s="256"/>
      <c r="I716" s="256"/>
      <c r="J716" s="256"/>
      <c r="K716" s="329"/>
      <c r="L716" s="256"/>
      <c r="M716" s="256"/>
      <c r="N716" s="257"/>
    </row>
    <row r="717" spans="2:14" x14ac:dyDescent="0.25">
      <c r="B717" s="333" t="str">
        <f>IF(D717="","",D717&amp;"-"&amp;(1+COUNTIF(D$33:D716,D717)))</f>
        <v/>
      </c>
      <c r="D717" s="255"/>
      <c r="E717" s="256"/>
      <c r="F717" s="256"/>
      <c r="G717" s="256"/>
      <c r="H717" s="256"/>
      <c r="I717" s="256"/>
      <c r="J717" s="256"/>
      <c r="K717" s="329"/>
      <c r="L717" s="256"/>
      <c r="M717" s="256"/>
      <c r="N717" s="257"/>
    </row>
    <row r="718" spans="2:14" ht="15" customHeight="1" x14ac:dyDescent="0.25">
      <c r="B718" s="333" t="str">
        <f>IF(D718="","",D718&amp;"-"&amp;(1+COUNTIF(D$33:D717,D718)))</f>
        <v/>
      </c>
      <c r="D718" s="255"/>
      <c r="E718" s="256"/>
      <c r="F718" s="256"/>
      <c r="G718" s="256"/>
      <c r="H718" s="256"/>
      <c r="I718" s="256"/>
      <c r="J718" s="256"/>
      <c r="K718" s="329"/>
      <c r="L718" s="256"/>
      <c r="M718" s="256"/>
      <c r="N718" s="257"/>
    </row>
    <row r="719" spans="2:14" x14ac:dyDescent="0.25">
      <c r="B719" s="333" t="str">
        <f>IF(D719="","",D719&amp;"-"&amp;(1+COUNTIF(D$33:D718,D719)))</f>
        <v/>
      </c>
      <c r="D719" s="255"/>
      <c r="E719" s="256"/>
      <c r="F719" s="256"/>
      <c r="G719" s="256"/>
      <c r="H719" s="256"/>
      <c r="I719" s="256"/>
      <c r="J719" s="256"/>
      <c r="K719" s="256"/>
      <c r="L719" s="256"/>
      <c r="M719" s="256"/>
      <c r="N719" s="257"/>
    </row>
    <row r="720" spans="2:14" x14ac:dyDescent="0.25">
      <c r="B720" s="333" t="str">
        <f>IF(D720="","",D720&amp;"-"&amp;(1+COUNTIF(D$33:D719,D720)))</f>
        <v/>
      </c>
      <c r="D720" s="255"/>
      <c r="E720" s="256"/>
      <c r="F720" s="256"/>
      <c r="G720" s="256"/>
      <c r="H720" s="256"/>
      <c r="I720" s="256"/>
      <c r="J720" s="256"/>
      <c r="K720" s="329"/>
      <c r="L720" s="256"/>
      <c r="M720" s="256"/>
      <c r="N720" s="257"/>
    </row>
    <row r="721" spans="2:14" x14ac:dyDescent="0.25">
      <c r="B721" s="333" t="str">
        <f>IF(D721="","",D721&amp;"-"&amp;(1+COUNTIF(D$33:D720,D721)))</f>
        <v/>
      </c>
      <c r="D721" s="255"/>
      <c r="E721" s="256"/>
      <c r="F721" s="256"/>
      <c r="G721" s="256"/>
      <c r="H721" s="256"/>
      <c r="I721" s="256"/>
      <c r="J721" s="256"/>
      <c r="K721" s="329"/>
      <c r="L721" s="256"/>
      <c r="M721" s="256"/>
      <c r="N721" s="257"/>
    </row>
    <row r="722" spans="2:14" x14ac:dyDescent="0.25">
      <c r="B722" s="333" t="str">
        <f>IF(D722="","",D722&amp;"-"&amp;(1+COUNTIF(D$33:D721,D722)))</f>
        <v/>
      </c>
      <c r="D722" s="255"/>
      <c r="E722" s="256"/>
      <c r="F722" s="256"/>
      <c r="G722" s="256"/>
      <c r="H722" s="256"/>
      <c r="I722" s="256"/>
      <c r="J722" s="256"/>
      <c r="K722" s="329"/>
      <c r="L722" s="256"/>
      <c r="M722" s="256"/>
      <c r="N722" s="257"/>
    </row>
    <row r="723" spans="2:14" x14ac:dyDescent="0.25">
      <c r="B723" s="333" t="str">
        <f>IF(D723="","",D723&amp;"-"&amp;(1+COUNTIF(D$33:D722,D723)))</f>
        <v/>
      </c>
      <c r="D723" s="255"/>
      <c r="E723" s="256"/>
      <c r="F723" s="256"/>
      <c r="G723" s="256"/>
      <c r="H723" s="256"/>
      <c r="I723" s="256"/>
      <c r="J723" s="256"/>
      <c r="K723" s="329"/>
      <c r="L723" s="256"/>
      <c r="M723" s="256"/>
      <c r="N723" s="257"/>
    </row>
    <row r="724" spans="2:14" x14ac:dyDescent="0.25">
      <c r="B724" s="333" t="str">
        <f>IF(D724="","",D724&amp;"-"&amp;(1+COUNTIF(D$33:D723,D724)))</f>
        <v/>
      </c>
      <c r="D724" s="255"/>
      <c r="E724" s="256"/>
      <c r="F724" s="256"/>
      <c r="G724" s="256"/>
      <c r="H724" s="256"/>
      <c r="I724" s="256"/>
      <c r="J724" s="256"/>
      <c r="K724" s="329"/>
      <c r="L724" s="256"/>
      <c r="M724" s="256"/>
      <c r="N724" s="257"/>
    </row>
    <row r="725" spans="2:14" ht="15" customHeight="1" x14ac:dyDescent="0.25">
      <c r="B725" s="333" t="str">
        <f>IF(D725="","",D725&amp;"-"&amp;(1+COUNTIF(D$33:D724,D725)))</f>
        <v/>
      </c>
      <c r="D725" s="255"/>
      <c r="E725" s="256"/>
      <c r="F725" s="256"/>
      <c r="G725" s="256"/>
      <c r="H725" s="256"/>
      <c r="I725" s="256"/>
      <c r="J725" s="256"/>
      <c r="K725" s="256"/>
      <c r="L725" s="256"/>
      <c r="M725" s="256"/>
      <c r="N725" s="257"/>
    </row>
    <row r="726" spans="2:14" x14ac:dyDescent="0.25">
      <c r="B726" s="333" t="str">
        <f>IF(D726="","",D726&amp;"-"&amp;(1+COUNTIF(D$33:D725,D726)))</f>
        <v/>
      </c>
      <c r="D726" s="255"/>
      <c r="E726" s="256"/>
      <c r="F726" s="256"/>
      <c r="G726" s="256"/>
      <c r="H726" s="256"/>
      <c r="I726" s="256"/>
      <c r="J726" s="256"/>
      <c r="K726" s="329"/>
      <c r="L726" s="256"/>
      <c r="M726" s="256"/>
      <c r="N726" s="257"/>
    </row>
    <row r="727" spans="2:14" x14ac:dyDescent="0.25">
      <c r="B727" s="333" t="str">
        <f>IF(D727="","",D727&amp;"-"&amp;(1+COUNTIF(D$33:D726,D727)))</f>
        <v/>
      </c>
      <c r="D727" s="255"/>
      <c r="E727" s="256"/>
      <c r="F727" s="256"/>
      <c r="G727" s="256"/>
      <c r="H727" s="256"/>
      <c r="I727" s="256"/>
      <c r="J727" s="256"/>
      <c r="K727" s="256"/>
      <c r="L727" s="256"/>
      <c r="M727" s="256"/>
      <c r="N727" s="257"/>
    </row>
    <row r="728" spans="2:14" x14ac:dyDescent="0.25">
      <c r="B728" s="333" t="str">
        <f>IF(D728="","",D728&amp;"-"&amp;(1+COUNTIF(D$33:D727,D728)))</f>
        <v/>
      </c>
      <c r="D728" s="255"/>
      <c r="E728" s="256"/>
      <c r="F728" s="256"/>
      <c r="G728" s="256"/>
      <c r="H728" s="256"/>
      <c r="I728" s="256"/>
      <c r="J728" s="256"/>
      <c r="K728" s="329"/>
      <c r="L728" s="256"/>
      <c r="M728" s="256"/>
      <c r="N728" s="257"/>
    </row>
    <row r="729" spans="2:14" x14ac:dyDescent="0.25">
      <c r="B729" s="333" t="str">
        <f>IF(D729="","",D729&amp;"-"&amp;(1+COUNTIF(D$33:D728,D729)))</f>
        <v/>
      </c>
      <c r="D729" s="255"/>
      <c r="E729" s="256"/>
      <c r="F729" s="256"/>
      <c r="G729" s="256"/>
      <c r="H729" s="256"/>
      <c r="I729" s="256"/>
      <c r="J729" s="256"/>
      <c r="K729" s="329"/>
      <c r="L729" s="256"/>
      <c r="M729" s="256"/>
      <c r="N729" s="257"/>
    </row>
    <row r="730" spans="2:14" x14ac:dyDescent="0.25">
      <c r="B730" s="333" t="str">
        <f>IF(D730="","",D730&amp;"-"&amp;(1+COUNTIF(D$33:D729,D730)))</f>
        <v/>
      </c>
      <c r="D730" s="255"/>
      <c r="E730" s="256"/>
      <c r="F730" s="256"/>
      <c r="G730" s="256"/>
      <c r="H730" s="256"/>
      <c r="I730" s="256"/>
      <c r="J730" s="256"/>
      <c r="K730" s="329"/>
      <c r="L730" s="256"/>
      <c r="M730" s="256"/>
      <c r="N730" s="257"/>
    </row>
    <row r="731" spans="2:14" x14ac:dyDescent="0.25">
      <c r="B731" s="333" t="str">
        <f>IF(D731="","",D731&amp;"-"&amp;(1+COUNTIF(D$33:D730,D731)))</f>
        <v/>
      </c>
      <c r="D731" s="255"/>
      <c r="E731" s="256"/>
      <c r="F731" s="256"/>
      <c r="G731" s="256"/>
      <c r="H731" s="256"/>
      <c r="I731" s="256"/>
      <c r="J731" s="256"/>
      <c r="K731" s="329"/>
      <c r="L731" s="256"/>
      <c r="M731" s="256"/>
      <c r="N731" s="257"/>
    </row>
    <row r="732" spans="2:14" ht="15" customHeight="1" x14ac:dyDescent="0.25">
      <c r="B732" s="333" t="str">
        <f>IF(D732="","",D732&amp;"-"&amp;(1+COUNTIF(D$33:D731,D732)))</f>
        <v/>
      </c>
      <c r="D732" s="255"/>
      <c r="E732" s="256"/>
      <c r="F732" s="256"/>
      <c r="G732" s="256"/>
      <c r="H732" s="256"/>
      <c r="I732" s="256"/>
      <c r="J732" s="256"/>
      <c r="K732" s="329"/>
      <c r="L732" s="256"/>
      <c r="M732" s="256"/>
      <c r="N732" s="257"/>
    </row>
    <row r="733" spans="2:14" x14ac:dyDescent="0.25">
      <c r="B733" s="333" t="str">
        <f>IF(D733="","",D733&amp;"-"&amp;(1+COUNTIF(D$33:D732,D733)))</f>
        <v/>
      </c>
      <c r="D733" s="255"/>
      <c r="E733" s="256"/>
      <c r="F733" s="256"/>
      <c r="G733" s="256"/>
      <c r="H733" s="256"/>
      <c r="I733" s="256"/>
      <c r="J733" s="256"/>
      <c r="K733" s="329"/>
      <c r="L733" s="256"/>
      <c r="M733" s="256"/>
      <c r="N733" s="257"/>
    </row>
    <row r="734" spans="2:14" x14ac:dyDescent="0.25">
      <c r="B734" s="333" t="str">
        <f>IF(D734="","",D734&amp;"-"&amp;(1+COUNTIF(D$33:D733,D734)))</f>
        <v/>
      </c>
      <c r="D734" s="255"/>
      <c r="E734" s="256"/>
      <c r="F734" s="256"/>
      <c r="G734" s="256"/>
      <c r="H734" s="256"/>
      <c r="I734" s="256"/>
      <c r="J734" s="256"/>
      <c r="K734" s="329"/>
      <c r="L734" s="256"/>
      <c r="M734" s="256"/>
      <c r="N734" s="257"/>
    </row>
    <row r="735" spans="2:14" x14ac:dyDescent="0.25">
      <c r="B735" s="333" t="str">
        <f>IF(D735="","",D735&amp;"-"&amp;(1+COUNTIF(D$33:D734,D735)))</f>
        <v/>
      </c>
      <c r="D735" s="255"/>
      <c r="E735" s="256"/>
      <c r="F735" s="256"/>
      <c r="G735" s="256"/>
      <c r="H735" s="256"/>
      <c r="I735" s="256"/>
      <c r="J735" s="256"/>
      <c r="K735" s="329"/>
      <c r="L735" s="256"/>
      <c r="M735" s="256"/>
      <c r="N735" s="257"/>
    </row>
    <row r="736" spans="2:14" x14ac:dyDescent="0.25">
      <c r="B736" s="333" t="str">
        <f>IF(D736="","",D736&amp;"-"&amp;(1+COUNTIF(D$33:D735,D736)))</f>
        <v/>
      </c>
      <c r="D736" s="255"/>
      <c r="E736" s="256"/>
      <c r="F736" s="256"/>
      <c r="G736" s="256"/>
      <c r="H736" s="256"/>
      <c r="I736" s="256"/>
      <c r="J736" s="256"/>
      <c r="K736" s="329"/>
      <c r="L736" s="256"/>
      <c r="M736" s="256"/>
      <c r="N736" s="257"/>
    </row>
    <row r="737" spans="2:14" x14ac:dyDescent="0.25">
      <c r="B737" s="333" t="str">
        <f>IF(D737="","",D737&amp;"-"&amp;(1+COUNTIF(D$33:D736,D737)))</f>
        <v/>
      </c>
      <c r="D737" s="255"/>
      <c r="E737" s="256"/>
      <c r="F737" s="256"/>
      <c r="G737" s="256"/>
      <c r="H737" s="256"/>
      <c r="I737" s="256"/>
      <c r="J737" s="256"/>
      <c r="K737" s="329"/>
      <c r="L737" s="256"/>
      <c r="M737" s="256"/>
      <c r="N737" s="257"/>
    </row>
    <row r="738" spans="2:14" x14ac:dyDescent="0.25">
      <c r="B738" s="333" t="str">
        <f>IF(D738="","",D738&amp;"-"&amp;(1+COUNTIF(D$33:D737,D738)))</f>
        <v/>
      </c>
      <c r="D738" s="255"/>
      <c r="E738" s="256"/>
      <c r="F738" s="256"/>
      <c r="G738" s="256"/>
      <c r="H738" s="256"/>
      <c r="I738" s="256"/>
      <c r="J738" s="256"/>
      <c r="K738" s="329"/>
      <c r="L738" s="256"/>
      <c r="M738" s="256"/>
      <c r="N738" s="257"/>
    </row>
    <row r="739" spans="2:14" ht="15" customHeight="1" x14ac:dyDescent="0.25">
      <c r="B739" s="333" t="str">
        <f>IF(D739="","",D739&amp;"-"&amp;(1+COUNTIF(D$33:D738,D739)))</f>
        <v/>
      </c>
      <c r="D739" s="255"/>
      <c r="E739" s="256"/>
      <c r="F739" s="256"/>
      <c r="G739" s="256"/>
      <c r="H739" s="256"/>
      <c r="I739" s="256"/>
      <c r="J739" s="256"/>
      <c r="K739" s="329"/>
      <c r="L739" s="256"/>
      <c r="M739" s="256"/>
      <c r="N739" s="257"/>
    </row>
    <row r="740" spans="2:14" x14ac:dyDescent="0.25">
      <c r="B740" s="333" t="str">
        <f>IF(D740="","",D740&amp;"-"&amp;(1+COUNTIF(D$33:D739,D740)))</f>
        <v/>
      </c>
      <c r="D740" s="255"/>
      <c r="E740" s="256"/>
      <c r="F740" s="256"/>
      <c r="G740" s="256"/>
      <c r="H740" s="256"/>
      <c r="I740" s="256"/>
      <c r="J740" s="256"/>
      <c r="K740" s="329"/>
      <c r="L740" s="256"/>
      <c r="M740" s="256"/>
      <c r="N740" s="257"/>
    </row>
    <row r="741" spans="2:14" x14ac:dyDescent="0.25">
      <c r="B741" s="333" t="str">
        <f>IF(D741="","",D741&amp;"-"&amp;(1+COUNTIF(D$33:D740,D741)))</f>
        <v/>
      </c>
      <c r="D741" s="255"/>
      <c r="E741" s="256"/>
      <c r="F741" s="256"/>
      <c r="G741" s="256"/>
      <c r="H741" s="256"/>
      <c r="I741" s="256"/>
      <c r="J741" s="256"/>
      <c r="K741" s="329"/>
      <c r="L741" s="256"/>
      <c r="M741" s="256"/>
      <c r="N741" s="257"/>
    </row>
    <row r="742" spans="2:14" x14ac:dyDescent="0.25">
      <c r="B742" s="333" t="str">
        <f>IF(D742="","",D742&amp;"-"&amp;(1+COUNTIF(D$33:D741,D742)))</f>
        <v/>
      </c>
      <c r="D742" s="255"/>
      <c r="E742" s="256"/>
      <c r="F742" s="256"/>
      <c r="G742" s="256"/>
      <c r="H742" s="256"/>
      <c r="I742" s="256"/>
      <c r="J742" s="256"/>
      <c r="K742" s="329"/>
      <c r="L742" s="256"/>
      <c r="M742" s="256"/>
      <c r="N742" s="257"/>
    </row>
    <row r="743" spans="2:14" x14ac:dyDescent="0.25">
      <c r="B743" s="333" t="str">
        <f>IF(D743="","",D743&amp;"-"&amp;(1+COUNTIF(D$33:D742,D743)))</f>
        <v/>
      </c>
      <c r="D743" s="255"/>
      <c r="E743" s="256"/>
      <c r="F743" s="256"/>
      <c r="G743" s="256"/>
      <c r="H743" s="256"/>
      <c r="I743" s="256"/>
      <c r="J743" s="256"/>
      <c r="K743" s="329"/>
      <c r="L743" s="256"/>
      <c r="M743" s="256"/>
      <c r="N743" s="257"/>
    </row>
    <row r="744" spans="2:14" x14ac:dyDescent="0.25">
      <c r="B744" s="333" t="str">
        <f>IF(D744="","",D744&amp;"-"&amp;(1+COUNTIF(D$33:D743,D744)))</f>
        <v/>
      </c>
      <c r="D744" s="255"/>
      <c r="E744" s="256"/>
      <c r="F744" s="256"/>
      <c r="G744" s="256"/>
      <c r="H744" s="256"/>
      <c r="I744" s="256"/>
      <c r="J744" s="256"/>
      <c r="K744" s="256"/>
      <c r="L744" s="256"/>
      <c r="M744" s="256"/>
      <c r="N744" s="257"/>
    </row>
    <row r="745" spans="2:14" x14ac:dyDescent="0.25">
      <c r="B745" s="333" t="str">
        <f>IF(D745="","",D745&amp;"-"&amp;(1+COUNTIF(D$33:D744,D745)))</f>
        <v/>
      </c>
      <c r="D745" s="255"/>
      <c r="E745" s="256"/>
      <c r="F745" s="256"/>
      <c r="G745" s="256"/>
      <c r="H745" s="256"/>
      <c r="I745" s="256"/>
      <c r="J745" s="256"/>
      <c r="K745" s="329"/>
      <c r="L745" s="256"/>
      <c r="M745" s="256"/>
      <c r="N745" s="257"/>
    </row>
    <row r="746" spans="2:14" ht="15" customHeight="1" x14ac:dyDescent="0.25">
      <c r="B746" s="333" t="str">
        <f>IF(D746="","",D746&amp;"-"&amp;(1+COUNTIF(D$33:D745,D746)))</f>
        <v/>
      </c>
      <c r="D746" s="255"/>
      <c r="E746" s="256"/>
      <c r="F746" s="256"/>
      <c r="G746" s="256"/>
      <c r="H746" s="256"/>
      <c r="I746" s="256"/>
      <c r="J746" s="256"/>
      <c r="K746" s="329"/>
      <c r="L746" s="256"/>
      <c r="M746" s="256"/>
      <c r="N746" s="257"/>
    </row>
    <row r="747" spans="2:14" x14ac:dyDescent="0.25">
      <c r="B747" s="333" t="str">
        <f>IF(D747="","",D747&amp;"-"&amp;(1+COUNTIF(D$33:D746,D747)))</f>
        <v/>
      </c>
      <c r="D747" s="255"/>
      <c r="E747" s="256"/>
      <c r="F747" s="256"/>
      <c r="G747" s="256"/>
      <c r="H747" s="256"/>
      <c r="I747" s="256"/>
      <c r="J747" s="256"/>
      <c r="K747" s="256"/>
      <c r="L747" s="256"/>
      <c r="M747" s="256"/>
      <c r="N747" s="257"/>
    </row>
    <row r="748" spans="2:14" x14ac:dyDescent="0.25">
      <c r="B748" s="333" t="str">
        <f>IF(D748="","",D748&amp;"-"&amp;(1+COUNTIF(D$33:D747,D748)))</f>
        <v/>
      </c>
      <c r="D748" s="255"/>
      <c r="E748" s="256"/>
      <c r="F748" s="256"/>
      <c r="G748" s="256"/>
      <c r="H748" s="256"/>
      <c r="I748" s="256"/>
      <c r="J748" s="256"/>
      <c r="K748" s="256"/>
      <c r="L748" s="256"/>
      <c r="M748" s="256"/>
      <c r="N748" s="257"/>
    </row>
    <row r="749" spans="2:14" x14ac:dyDescent="0.25">
      <c r="B749" s="333" t="str">
        <f>IF(D749="","",D749&amp;"-"&amp;(1+COUNTIF(D$33:D748,D749)))</f>
        <v/>
      </c>
      <c r="D749" s="255"/>
      <c r="E749" s="256"/>
      <c r="F749" s="256"/>
      <c r="G749" s="256"/>
      <c r="H749" s="256"/>
      <c r="I749" s="256"/>
      <c r="J749" s="256"/>
      <c r="K749" s="329"/>
      <c r="L749" s="256"/>
      <c r="M749" s="256"/>
      <c r="N749" s="257"/>
    </row>
    <row r="750" spans="2:14" x14ac:dyDescent="0.25">
      <c r="B750" s="333" t="str">
        <f>IF(D750="","",D750&amp;"-"&amp;(1+COUNTIF(D$33:D749,D750)))</f>
        <v/>
      </c>
      <c r="D750" s="255"/>
      <c r="E750" s="256"/>
      <c r="F750" s="256"/>
      <c r="G750" s="256"/>
      <c r="H750" s="256"/>
      <c r="I750" s="256"/>
      <c r="J750" s="256"/>
      <c r="K750" s="329"/>
      <c r="L750" s="256"/>
      <c r="M750" s="256"/>
      <c r="N750" s="257"/>
    </row>
    <row r="751" spans="2:14" x14ac:dyDescent="0.25">
      <c r="B751" s="333" t="str">
        <f>IF(D751="","",D751&amp;"-"&amp;(1+COUNTIF(D$33:D750,D751)))</f>
        <v/>
      </c>
      <c r="D751" s="255"/>
      <c r="E751" s="256"/>
      <c r="F751" s="256"/>
      <c r="G751" s="256"/>
      <c r="H751" s="256"/>
      <c r="I751" s="256"/>
      <c r="J751" s="256"/>
      <c r="K751" s="256"/>
      <c r="L751" s="256"/>
      <c r="M751" s="256"/>
      <c r="N751" s="257"/>
    </row>
    <row r="752" spans="2:14" x14ac:dyDescent="0.25">
      <c r="B752" s="333" t="str">
        <f>IF(D752="","",D752&amp;"-"&amp;(1+COUNTIF(D$33:D751,D752)))</f>
        <v/>
      </c>
      <c r="D752" s="255"/>
      <c r="E752" s="256"/>
      <c r="F752" s="256"/>
      <c r="G752" s="256"/>
      <c r="H752" s="256"/>
      <c r="I752" s="256"/>
      <c r="J752" s="256"/>
      <c r="K752" s="256"/>
      <c r="L752" s="256"/>
      <c r="M752" s="256"/>
      <c r="N752" s="257"/>
    </row>
    <row r="753" spans="2:14" ht="15" customHeight="1" x14ac:dyDescent="0.25">
      <c r="B753" s="333" t="str">
        <f>IF(D753="","",D753&amp;"-"&amp;(1+COUNTIF(D$33:D752,D753)))</f>
        <v/>
      </c>
      <c r="D753" s="255"/>
      <c r="E753" s="256"/>
      <c r="F753" s="256"/>
      <c r="G753" s="256"/>
      <c r="H753" s="256"/>
      <c r="I753" s="256"/>
      <c r="J753" s="256"/>
      <c r="K753" s="329"/>
      <c r="L753" s="256"/>
      <c r="M753" s="256"/>
      <c r="N753" s="257"/>
    </row>
    <row r="754" spans="2:14" x14ac:dyDescent="0.25">
      <c r="B754" s="333" t="str">
        <f>IF(D754="","",D754&amp;"-"&amp;(1+COUNTIF(D$33:D753,D754)))</f>
        <v/>
      </c>
      <c r="D754" s="255"/>
      <c r="E754" s="256"/>
      <c r="F754" s="256"/>
      <c r="G754" s="256"/>
      <c r="H754" s="256"/>
      <c r="I754" s="256"/>
      <c r="J754" s="256"/>
      <c r="K754" s="329"/>
      <c r="L754" s="256"/>
      <c r="M754" s="256"/>
      <c r="N754" s="257"/>
    </row>
    <row r="755" spans="2:14" x14ac:dyDescent="0.25">
      <c r="B755" s="333" t="str">
        <f>IF(D755="","",D755&amp;"-"&amp;(1+COUNTIF(D$33:D754,D755)))</f>
        <v/>
      </c>
      <c r="D755" s="255"/>
      <c r="E755" s="256"/>
      <c r="F755" s="256"/>
      <c r="G755" s="256"/>
      <c r="H755" s="256"/>
      <c r="I755" s="256"/>
      <c r="J755" s="256"/>
      <c r="K755" s="329"/>
      <c r="L755" s="256"/>
      <c r="M755" s="256"/>
      <c r="N755" s="257"/>
    </row>
    <row r="756" spans="2:14" x14ac:dyDescent="0.25">
      <c r="B756" s="333" t="str">
        <f>IF(D756="","",D756&amp;"-"&amp;(1+COUNTIF(D$33:D755,D756)))</f>
        <v/>
      </c>
      <c r="D756" s="255"/>
      <c r="E756" s="256"/>
      <c r="F756" s="256"/>
      <c r="G756" s="256"/>
      <c r="H756" s="256"/>
      <c r="I756" s="256"/>
      <c r="J756" s="256"/>
      <c r="K756" s="256"/>
      <c r="L756" s="256"/>
      <c r="M756" s="256"/>
      <c r="N756" s="257"/>
    </row>
    <row r="757" spans="2:14" x14ac:dyDescent="0.25">
      <c r="B757" s="333" t="str">
        <f>IF(D757="","",D757&amp;"-"&amp;(1+COUNTIF(D$33:D756,D757)))</f>
        <v/>
      </c>
      <c r="D757" s="255"/>
      <c r="E757" s="256"/>
      <c r="F757" s="256"/>
      <c r="G757" s="256"/>
      <c r="H757" s="256"/>
      <c r="I757" s="256"/>
      <c r="J757" s="256"/>
      <c r="K757" s="329"/>
      <c r="L757" s="256"/>
      <c r="M757" s="256"/>
      <c r="N757" s="257"/>
    </row>
    <row r="758" spans="2:14" x14ac:dyDescent="0.25">
      <c r="B758" s="333" t="str">
        <f>IF(D758="","",D758&amp;"-"&amp;(1+COUNTIF(D$33:D757,D758)))</f>
        <v/>
      </c>
      <c r="D758" s="255"/>
      <c r="E758" s="256"/>
      <c r="F758" s="256"/>
      <c r="G758" s="256"/>
      <c r="H758" s="256"/>
      <c r="I758" s="256"/>
      <c r="J758" s="256"/>
      <c r="K758" s="329"/>
      <c r="L758" s="256"/>
      <c r="M758" s="256"/>
      <c r="N758" s="257"/>
    </row>
    <row r="759" spans="2:14" x14ac:dyDescent="0.25">
      <c r="B759" s="333" t="str">
        <f>IF(D759="","",D759&amp;"-"&amp;(1+COUNTIF(D$33:D758,D759)))</f>
        <v/>
      </c>
      <c r="D759" s="255"/>
      <c r="E759" s="256"/>
      <c r="F759" s="256"/>
      <c r="G759" s="256"/>
      <c r="H759" s="256"/>
      <c r="I759" s="256"/>
      <c r="J759" s="256"/>
      <c r="K759" s="329"/>
      <c r="L759" s="256"/>
      <c r="M759" s="256"/>
      <c r="N759" s="257"/>
    </row>
    <row r="760" spans="2:14" ht="15" customHeight="1" x14ac:dyDescent="0.25">
      <c r="B760" s="333" t="str">
        <f>IF(D760="","",D760&amp;"-"&amp;(1+COUNTIF(D$33:D759,D760)))</f>
        <v/>
      </c>
      <c r="D760" s="255"/>
      <c r="E760" s="256"/>
      <c r="F760" s="256"/>
      <c r="G760" s="256"/>
      <c r="H760" s="256"/>
      <c r="I760" s="256"/>
      <c r="J760" s="256"/>
      <c r="K760" s="329"/>
      <c r="L760" s="256"/>
      <c r="M760" s="256"/>
      <c r="N760" s="257"/>
    </row>
    <row r="761" spans="2:14" x14ac:dyDescent="0.25">
      <c r="B761" s="333" t="str">
        <f>IF(D761="","",D761&amp;"-"&amp;(1+COUNTIF(D$33:D760,D761)))</f>
        <v/>
      </c>
      <c r="D761" s="255"/>
      <c r="E761" s="256"/>
      <c r="F761" s="256"/>
      <c r="G761" s="256"/>
      <c r="H761" s="256"/>
      <c r="I761" s="256"/>
      <c r="J761" s="256"/>
      <c r="K761" s="329"/>
      <c r="L761" s="256"/>
      <c r="M761" s="256"/>
      <c r="N761" s="257"/>
    </row>
    <row r="762" spans="2:14" x14ac:dyDescent="0.25">
      <c r="B762" s="333" t="str">
        <f>IF(D762="","",D762&amp;"-"&amp;(1+COUNTIF(D$33:D761,D762)))</f>
        <v/>
      </c>
      <c r="D762" s="255"/>
      <c r="E762" s="256"/>
      <c r="F762" s="256"/>
      <c r="G762" s="256"/>
      <c r="H762" s="256"/>
      <c r="I762" s="256"/>
      <c r="J762" s="256"/>
      <c r="K762" s="329"/>
      <c r="L762" s="256"/>
      <c r="M762" s="256"/>
      <c r="N762" s="257"/>
    </row>
    <row r="763" spans="2:14" x14ac:dyDescent="0.25">
      <c r="B763" s="333" t="str">
        <f>IF(D763="","",D763&amp;"-"&amp;(1+COUNTIF(D$33:D762,D763)))</f>
        <v/>
      </c>
      <c r="D763" s="255"/>
      <c r="E763" s="256"/>
      <c r="F763" s="256"/>
      <c r="G763" s="256"/>
      <c r="H763" s="256"/>
      <c r="I763" s="256"/>
      <c r="J763" s="256"/>
      <c r="K763" s="256"/>
      <c r="L763" s="256"/>
      <c r="M763" s="256"/>
      <c r="N763" s="257"/>
    </row>
    <row r="764" spans="2:14" x14ac:dyDescent="0.25">
      <c r="B764" s="333" t="str">
        <f>IF(D764="","",D764&amp;"-"&amp;(1+COUNTIF(D$33:D763,D764)))</f>
        <v/>
      </c>
      <c r="D764" s="255"/>
      <c r="E764" s="256"/>
      <c r="F764" s="256"/>
      <c r="G764" s="256"/>
      <c r="H764" s="256"/>
      <c r="I764" s="256"/>
      <c r="J764" s="256"/>
      <c r="K764" s="329"/>
      <c r="L764" s="256"/>
      <c r="M764" s="256"/>
      <c r="N764" s="257"/>
    </row>
    <row r="765" spans="2:14" x14ac:dyDescent="0.25">
      <c r="B765" s="333" t="str">
        <f>IF(D765="","",D765&amp;"-"&amp;(1+COUNTIF(D$33:D764,D765)))</f>
        <v/>
      </c>
      <c r="D765" s="255"/>
      <c r="E765" s="256"/>
      <c r="F765" s="256"/>
      <c r="G765" s="256"/>
      <c r="H765" s="256"/>
      <c r="I765" s="256"/>
      <c r="J765" s="256"/>
      <c r="K765" s="329"/>
      <c r="L765" s="256"/>
      <c r="M765" s="256"/>
      <c r="N765" s="257"/>
    </row>
    <row r="766" spans="2:14" x14ac:dyDescent="0.25">
      <c r="B766" s="333" t="str">
        <f>IF(D766="","",D766&amp;"-"&amp;(1+COUNTIF(D$33:D765,D766)))</f>
        <v/>
      </c>
      <c r="D766" s="255"/>
      <c r="E766" s="256"/>
      <c r="F766" s="256"/>
      <c r="G766" s="256"/>
      <c r="H766" s="256"/>
      <c r="I766" s="256"/>
      <c r="J766" s="256"/>
      <c r="K766" s="256"/>
      <c r="L766" s="256"/>
      <c r="M766" s="256"/>
      <c r="N766" s="257"/>
    </row>
    <row r="767" spans="2:14" ht="15" customHeight="1" x14ac:dyDescent="0.25">
      <c r="B767" s="333" t="str">
        <f>IF(D767="","",D767&amp;"-"&amp;(1+COUNTIF(D$33:D766,D767)))</f>
        <v/>
      </c>
      <c r="D767" s="255"/>
      <c r="E767" s="256"/>
      <c r="F767" s="256"/>
      <c r="G767" s="256"/>
      <c r="H767" s="256"/>
      <c r="I767" s="256"/>
      <c r="J767" s="256"/>
      <c r="K767" s="329"/>
      <c r="L767" s="256"/>
      <c r="M767" s="256"/>
      <c r="N767" s="257"/>
    </row>
    <row r="768" spans="2:14" x14ac:dyDescent="0.25">
      <c r="B768" s="333" t="str">
        <f>IF(D768="","",D768&amp;"-"&amp;(1+COUNTIF(D$33:D767,D768)))</f>
        <v/>
      </c>
      <c r="D768" s="255"/>
      <c r="E768" s="256"/>
      <c r="F768" s="256"/>
      <c r="G768" s="256"/>
      <c r="H768" s="256"/>
      <c r="I768" s="256"/>
      <c r="J768" s="256"/>
      <c r="K768" s="329"/>
      <c r="L768" s="256"/>
      <c r="M768" s="256"/>
      <c r="N768" s="257"/>
    </row>
    <row r="769" spans="2:14" x14ac:dyDescent="0.25">
      <c r="B769" s="333" t="str">
        <f>IF(D769="","",D769&amp;"-"&amp;(1+COUNTIF(D$33:D768,D769)))</f>
        <v/>
      </c>
      <c r="D769" s="255"/>
      <c r="E769" s="256"/>
      <c r="F769" s="256"/>
      <c r="G769" s="256"/>
      <c r="H769" s="256"/>
      <c r="I769" s="256"/>
      <c r="J769" s="256"/>
      <c r="K769" s="329"/>
      <c r="L769" s="256"/>
      <c r="M769" s="256"/>
      <c r="N769" s="257"/>
    </row>
    <row r="770" spans="2:14" x14ac:dyDescent="0.25">
      <c r="B770" s="333" t="str">
        <f>IF(D770="","",D770&amp;"-"&amp;(1+COUNTIF(D$33:D769,D770)))</f>
        <v/>
      </c>
      <c r="D770" s="255"/>
      <c r="E770" s="256"/>
      <c r="F770" s="256"/>
      <c r="G770" s="256"/>
      <c r="H770" s="256"/>
      <c r="I770" s="256"/>
      <c r="J770" s="256"/>
      <c r="K770" s="329"/>
      <c r="L770" s="256"/>
      <c r="M770" s="256"/>
      <c r="N770" s="257"/>
    </row>
    <row r="771" spans="2:14" x14ac:dyDescent="0.25">
      <c r="B771" s="333" t="str">
        <f>IF(D771="","",D771&amp;"-"&amp;(1+COUNTIF(D$33:D770,D771)))</f>
        <v/>
      </c>
      <c r="D771" s="255"/>
      <c r="E771" s="256"/>
      <c r="F771" s="256"/>
      <c r="G771" s="256"/>
      <c r="H771" s="256"/>
      <c r="I771" s="256"/>
      <c r="J771" s="256"/>
      <c r="K771" s="329"/>
      <c r="L771" s="256"/>
      <c r="M771" s="256"/>
      <c r="N771" s="257"/>
    </row>
    <row r="772" spans="2:14" x14ac:dyDescent="0.25">
      <c r="B772" s="333" t="str">
        <f>IF(D772="","",D772&amp;"-"&amp;(1+COUNTIF(D$33:D771,D772)))</f>
        <v/>
      </c>
      <c r="D772" s="255"/>
      <c r="E772" s="256"/>
      <c r="F772" s="256"/>
      <c r="G772" s="256"/>
      <c r="H772" s="256"/>
      <c r="I772" s="256"/>
      <c r="J772" s="256"/>
      <c r="K772" s="329"/>
      <c r="L772" s="256"/>
      <c r="M772" s="256"/>
      <c r="N772" s="257"/>
    </row>
    <row r="773" spans="2:14" x14ac:dyDescent="0.25">
      <c r="B773" s="333" t="str">
        <f>IF(D773="","",D773&amp;"-"&amp;(1+COUNTIF(D$33:D772,D773)))</f>
        <v/>
      </c>
      <c r="D773" s="255"/>
      <c r="E773" s="256"/>
      <c r="F773" s="256"/>
      <c r="G773" s="256"/>
      <c r="H773" s="256"/>
      <c r="I773" s="256"/>
      <c r="J773" s="256"/>
      <c r="K773" s="329"/>
      <c r="L773" s="256"/>
      <c r="M773" s="256"/>
      <c r="N773" s="257"/>
    </row>
    <row r="774" spans="2:14" ht="15" customHeight="1" x14ac:dyDescent="0.25">
      <c r="B774" s="333" t="str">
        <f>IF(D774="","",D774&amp;"-"&amp;(1+COUNTIF(D$33:D773,D774)))</f>
        <v/>
      </c>
      <c r="D774" s="255"/>
      <c r="E774" s="256"/>
      <c r="F774" s="256"/>
      <c r="G774" s="256"/>
      <c r="H774" s="256"/>
      <c r="I774" s="256"/>
      <c r="J774" s="256"/>
      <c r="K774" s="256"/>
      <c r="L774" s="256"/>
      <c r="M774" s="256"/>
      <c r="N774" s="257"/>
    </row>
    <row r="775" spans="2:14" x14ac:dyDescent="0.25">
      <c r="B775" s="333" t="str">
        <f>IF(D775="","",D775&amp;"-"&amp;(1+COUNTIF(D$33:D774,D775)))</f>
        <v/>
      </c>
      <c r="D775" s="255"/>
      <c r="E775" s="256"/>
      <c r="F775" s="256"/>
      <c r="G775" s="256"/>
      <c r="H775" s="256"/>
      <c r="I775" s="256"/>
      <c r="J775" s="256"/>
      <c r="K775" s="329"/>
      <c r="L775" s="256"/>
      <c r="M775" s="256"/>
      <c r="N775" s="257"/>
    </row>
    <row r="776" spans="2:14" x14ac:dyDescent="0.25">
      <c r="B776" s="333" t="str">
        <f>IF(D776="","",D776&amp;"-"&amp;(1+COUNTIF(D$33:D775,D776)))</f>
        <v/>
      </c>
      <c r="D776" s="255"/>
      <c r="E776" s="256"/>
      <c r="F776" s="256"/>
      <c r="G776" s="256"/>
      <c r="H776" s="256"/>
      <c r="I776" s="256"/>
      <c r="J776" s="256"/>
      <c r="K776" s="329"/>
      <c r="L776" s="256"/>
      <c r="M776" s="256"/>
      <c r="N776" s="257"/>
    </row>
    <row r="777" spans="2:14" x14ac:dyDescent="0.25">
      <c r="B777" s="333" t="str">
        <f>IF(D777="","",D777&amp;"-"&amp;(1+COUNTIF(D$33:D776,D777)))</f>
        <v/>
      </c>
      <c r="D777" s="255"/>
      <c r="E777" s="256"/>
      <c r="F777" s="256"/>
      <c r="G777" s="256"/>
      <c r="H777" s="256"/>
      <c r="I777" s="256"/>
      <c r="J777" s="256"/>
      <c r="K777" s="329"/>
      <c r="L777" s="256"/>
      <c r="M777" s="256"/>
      <c r="N777" s="257"/>
    </row>
    <row r="778" spans="2:14" x14ac:dyDescent="0.25">
      <c r="B778" s="333" t="str">
        <f>IF(D778="","",D778&amp;"-"&amp;(1+COUNTIF(D$33:D777,D778)))</f>
        <v/>
      </c>
      <c r="D778" s="255"/>
      <c r="E778" s="256"/>
      <c r="F778" s="256"/>
      <c r="G778" s="256"/>
      <c r="H778" s="256"/>
      <c r="I778" s="256"/>
      <c r="J778" s="256"/>
      <c r="K778" s="256"/>
      <c r="L778" s="256"/>
      <c r="M778" s="256"/>
      <c r="N778" s="257"/>
    </row>
    <row r="779" spans="2:14" x14ac:dyDescent="0.25">
      <c r="B779" s="333" t="str">
        <f>IF(D779="","",D779&amp;"-"&amp;(1+COUNTIF(D$33:D778,D779)))</f>
        <v/>
      </c>
      <c r="D779" s="255"/>
      <c r="E779" s="256"/>
      <c r="F779" s="256"/>
      <c r="G779" s="256"/>
      <c r="H779" s="256"/>
      <c r="I779" s="256"/>
      <c r="J779" s="256"/>
      <c r="K779" s="329"/>
      <c r="L779" s="256"/>
      <c r="M779" s="256"/>
      <c r="N779" s="257"/>
    </row>
    <row r="780" spans="2:14" x14ac:dyDescent="0.25">
      <c r="B780" s="333" t="str">
        <f>IF(D780="","",D780&amp;"-"&amp;(1+COUNTIF(D$33:D779,D780)))</f>
        <v/>
      </c>
      <c r="D780" s="255"/>
      <c r="E780" s="256"/>
      <c r="F780" s="256"/>
      <c r="G780" s="256"/>
      <c r="H780" s="256"/>
      <c r="I780" s="256"/>
      <c r="J780" s="256"/>
      <c r="K780" s="256"/>
      <c r="L780" s="256"/>
      <c r="M780" s="256"/>
      <c r="N780" s="257"/>
    </row>
    <row r="781" spans="2:14" ht="15" customHeight="1" x14ac:dyDescent="0.25">
      <c r="B781" s="333" t="str">
        <f>IF(D781="","",D781&amp;"-"&amp;(1+COUNTIF(D$33:D780,D781)))</f>
        <v/>
      </c>
      <c r="D781" s="255"/>
      <c r="E781" s="256"/>
      <c r="F781" s="256"/>
      <c r="G781" s="256"/>
      <c r="H781" s="256"/>
      <c r="I781" s="256"/>
      <c r="J781" s="256"/>
      <c r="K781" s="329"/>
      <c r="L781" s="256"/>
      <c r="M781" s="256"/>
      <c r="N781" s="257"/>
    </row>
    <row r="782" spans="2:14" x14ac:dyDescent="0.25">
      <c r="B782" s="333" t="str">
        <f>IF(D782="","",D782&amp;"-"&amp;(1+COUNTIF(D$33:D781,D782)))</f>
        <v/>
      </c>
      <c r="D782" s="255"/>
      <c r="E782" s="256"/>
      <c r="F782" s="256"/>
      <c r="G782" s="256"/>
      <c r="H782" s="256"/>
      <c r="I782" s="256"/>
      <c r="J782" s="256"/>
      <c r="K782" s="329"/>
      <c r="L782" s="256"/>
      <c r="M782" s="256"/>
      <c r="N782" s="257"/>
    </row>
    <row r="783" spans="2:14" x14ac:dyDescent="0.25">
      <c r="B783" s="333" t="str">
        <f>IF(D783="","",D783&amp;"-"&amp;(1+COUNTIF(D$33:D782,D783)))</f>
        <v/>
      </c>
      <c r="D783" s="255"/>
      <c r="E783" s="256"/>
      <c r="F783" s="256"/>
      <c r="G783" s="256"/>
      <c r="H783" s="256"/>
      <c r="I783" s="256"/>
      <c r="J783" s="256"/>
      <c r="K783" s="329"/>
      <c r="L783" s="256"/>
      <c r="M783" s="256"/>
      <c r="N783" s="257"/>
    </row>
    <row r="784" spans="2:14" x14ac:dyDescent="0.25">
      <c r="B784" s="333" t="str">
        <f>IF(D784="","",D784&amp;"-"&amp;(1+COUNTIF(D$33:D783,D784)))</f>
        <v/>
      </c>
      <c r="D784" s="255"/>
      <c r="E784" s="256"/>
      <c r="F784" s="256"/>
      <c r="G784" s="256"/>
      <c r="H784" s="256"/>
      <c r="I784" s="256"/>
      <c r="J784" s="256"/>
      <c r="K784" s="329"/>
      <c r="L784" s="256"/>
      <c r="M784" s="256"/>
      <c r="N784" s="257"/>
    </row>
    <row r="785" spans="2:14" x14ac:dyDescent="0.25">
      <c r="B785" s="333" t="str">
        <f>IF(D785="","",D785&amp;"-"&amp;(1+COUNTIF(D$33:D784,D785)))</f>
        <v/>
      </c>
      <c r="D785" s="255"/>
      <c r="E785" s="256"/>
      <c r="F785" s="256"/>
      <c r="G785" s="256"/>
      <c r="H785" s="256"/>
      <c r="I785" s="256"/>
      <c r="J785" s="256"/>
      <c r="K785" s="256"/>
      <c r="L785" s="256"/>
      <c r="M785" s="256"/>
      <c r="N785" s="257"/>
    </row>
    <row r="786" spans="2:14" x14ac:dyDescent="0.25">
      <c r="B786" s="333" t="str">
        <f>IF(D786="","",D786&amp;"-"&amp;(1+COUNTIF(D$33:D785,D786)))</f>
        <v/>
      </c>
      <c r="D786" s="255"/>
      <c r="E786" s="256"/>
      <c r="F786" s="256"/>
      <c r="G786" s="256"/>
      <c r="H786" s="256"/>
      <c r="I786" s="256"/>
      <c r="J786" s="256"/>
      <c r="K786" s="329"/>
      <c r="L786" s="256"/>
      <c r="M786" s="256"/>
      <c r="N786" s="257"/>
    </row>
    <row r="787" spans="2:14" x14ac:dyDescent="0.25">
      <c r="B787" s="333" t="str">
        <f>IF(D787="","",D787&amp;"-"&amp;(1+COUNTIF(D$33:D786,D787)))</f>
        <v/>
      </c>
      <c r="D787" s="255"/>
      <c r="E787" s="256"/>
      <c r="F787" s="256"/>
      <c r="G787" s="256"/>
      <c r="H787" s="256"/>
      <c r="I787" s="256"/>
      <c r="J787" s="256"/>
      <c r="K787" s="329"/>
      <c r="L787" s="256"/>
      <c r="M787" s="256"/>
      <c r="N787" s="257"/>
    </row>
    <row r="788" spans="2:14" ht="15" customHeight="1" x14ac:dyDescent="0.25">
      <c r="B788" s="333" t="str">
        <f>IF(D788="","",D788&amp;"-"&amp;(1+COUNTIF(D$33:D787,D788)))</f>
        <v/>
      </c>
      <c r="D788" s="255"/>
      <c r="E788" s="256"/>
      <c r="F788" s="256"/>
      <c r="G788" s="256"/>
      <c r="H788" s="256"/>
      <c r="I788" s="256"/>
      <c r="J788" s="256"/>
      <c r="K788" s="329"/>
      <c r="L788" s="256"/>
      <c r="M788" s="256"/>
      <c r="N788" s="257"/>
    </row>
    <row r="789" spans="2:14" x14ac:dyDescent="0.25">
      <c r="B789" s="333" t="str">
        <f>IF(D789="","",D789&amp;"-"&amp;(1+COUNTIF(D$33:D788,D789)))</f>
        <v/>
      </c>
      <c r="D789" s="255"/>
      <c r="E789" s="256"/>
      <c r="F789" s="256"/>
      <c r="G789" s="256"/>
      <c r="H789" s="256"/>
      <c r="I789" s="256"/>
      <c r="J789" s="256"/>
      <c r="K789" s="329"/>
      <c r="L789" s="256"/>
      <c r="M789" s="256"/>
      <c r="N789" s="257"/>
    </row>
    <row r="790" spans="2:14" x14ac:dyDescent="0.25">
      <c r="B790" s="333" t="str">
        <f>IF(D790="","",D790&amp;"-"&amp;(1+COUNTIF(D$33:D789,D790)))</f>
        <v/>
      </c>
      <c r="D790" s="255"/>
      <c r="E790" s="256"/>
      <c r="F790" s="256"/>
      <c r="G790" s="256"/>
      <c r="H790" s="256"/>
      <c r="I790" s="256"/>
      <c r="J790" s="256"/>
      <c r="K790" s="329"/>
      <c r="L790" s="256"/>
      <c r="M790" s="256"/>
      <c r="N790" s="257"/>
    </row>
    <row r="791" spans="2:14" x14ac:dyDescent="0.25">
      <c r="B791" s="333" t="str">
        <f>IF(D791="","",D791&amp;"-"&amp;(1+COUNTIF(D$33:D790,D791)))</f>
        <v/>
      </c>
      <c r="D791" s="255"/>
      <c r="E791" s="256"/>
      <c r="F791" s="256"/>
      <c r="G791" s="256"/>
      <c r="H791" s="256"/>
      <c r="I791" s="256"/>
      <c r="J791" s="256"/>
      <c r="K791" s="329"/>
      <c r="L791" s="256"/>
      <c r="M791" s="256"/>
      <c r="N791" s="257"/>
    </row>
    <row r="792" spans="2:14" x14ac:dyDescent="0.25">
      <c r="B792" s="333" t="str">
        <f>IF(D792="","",D792&amp;"-"&amp;(1+COUNTIF(D$33:D791,D792)))</f>
        <v/>
      </c>
      <c r="D792" s="255"/>
      <c r="E792" s="256"/>
      <c r="F792" s="256"/>
      <c r="G792" s="256"/>
      <c r="H792" s="256"/>
      <c r="I792" s="256"/>
      <c r="J792" s="256"/>
      <c r="K792" s="329"/>
      <c r="L792" s="256"/>
      <c r="M792" s="256"/>
      <c r="N792" s="257"/>
    </row>
    <row r="793" spans="2:14" x14ac:dyDescent="0.25">
      <c r="B793" s="333" t="str">
        <f>IF(D793="","",D793&amp;"-"&amp;(1+COUNTIF(D$33:D792,D793)))</f>
        <v/>
      </c>
      <c r="D793" s="255"/>
      <c r="E793" s="256"/>
      <c r="F793" s="256"/>
      <c r="G793" s="256"/>
      <c r="H793" s="256"/>
      <c r="I793" s="256"/>
      <c r="J793" s="256"/>
      <c r="K793" s="329"/>
      <c r="L793" s="256"/>
      <c r="M793" s="256"/>
      <c r="N793" s="257"/>
    </row>
    <row r="794" spans="2:14" x14ac:dyDescent="0.25">
      <c r="B794" s="333" t="str">
        <f>IF(D794="","",D794&amp;"-"&amp;(1+COUNTIF(D$33:D793,D794)))</f>
        <v/>
      </c>
      <c r="D794" s="255"/>
      <c r="E794" s="256"/>
      <c r="F794" s="256"/>
      <c r="G794" s="256"/>
      <c r="H794" s="256"/>
      <c r="I794" s="256"/>
      <c r="J794" s="256"/>
      <c r="K794" s="256"/>
      <c r="L794" s="256"/>
      <c r="M794" s="256"/>
      <c r="N794" s="257"/>
    </row>
    <row r="795" spans="2:14" ht="15" customHeight="1" x14ac:dyDescent="0.25">
      <c r="B795" s="333" t="str">
        <f>IF(D795="","",D795&amp;"-"&amp;(1+COUNTIF(D$33:D794,D795)))</f>
        <v/>
      </c>
      <c r="D795" s="255"/>
      <c r="E795" s="256"/>
      <c r="F795" s="256"/>
      <c r="G795" s="256"/>
      <c r="H795" s="256"/>
      <c r="I795" s="256"/>
      <c r="J795" s="256"/>
      <c r="K795" s="256"/>
      <c r="L795" s="256"/>
      <c r="M795" s="256"/>
      <c r="N795" s="257"/>
    </row>
    <row r="796" spans="2:14" x14ac:dyDescent="0.25">
      <c r="B796" s="333" t="str">
        <f>IF(D796="","",D796&amp;"-"&amp;(1+COUNTIF(D$33:D795,D796)))</f>
        <v/>
      </c>
      <c r="D796" s="255"/>
      <c r="E796" s="256"/>
      <c r="F796" s="256"/>
      <c r="G796" s="256"/>
      <c r="H796" s="256"/>
      <c r="I796" s="256"/>
      <c r="J796" s="256"/>
      <c r="K796" s="329"/>
      <c r="L796" s="256"/>
      <c r="M796" s="256"/>
      <c r="N796" s="257"/>
    </row>
    <row r="797" spans="2:14" x14ac:dyDescent="0.25">
      <c r="B797" s="333" t="str">
        <f>IF(D797="","",D797&amp;"-"&amp;(1+COUNTIF(D$33:D796,D797)))</f>
        <v/>
      </c>
      <c r="D797" s="255"/>
      <c r="E797" s="256"/>
      <c r="F797" s="256"/>
      <c r="G797" s="256"/>
      <c r="H797" s="256"/>
      <c r="I797" s="256"/>
      <c r="J797" s="256"/>
      <c r="K797" s="329"/>
      <c r="L797" s="256"/>
      <c r="M797" s="256"/>
      <c r="N797" s="257"/>
    </row>
    <row r="798" spans="2:14" x14ac:dyDescent="0.25">
      <c r="B798" s="333" t="str">
        <f>IF(D798="","",D798&amp;"-"&amp;(1+COUNTIF(D$33:D797,D798)))</f>
        <v/>
      </c>
      <c r="D798" s="255"/>
      <c r="E798" s="256"/>
      <c r="F798" s="256"/>
      <c r="G798" s="256"/>
      <c r="H798" s="256"/>
      <c r="I798" s="256"/>
      <c r="J798" s="256"/>
      <c r="K798" s="256"/>
      <c r="L798" s="256"/>
      <c r="M798" s="256"/>
      <c r="N798" s="257"/>
    </row>
    <row r="799" spans="2:14" x14ac:dyDescent="0.25">
      <c r="B799" s="333" t="str">
        <f>IF(D799="","",D799&amp;"-"&amp;(1+COUNTIF(D$33:D798,D799)))</f>
        <v/>
      </c>
      <c r="D799" s="255"/>
      <c r="E799" s="256"/>
      <c r="F799" s="256"/>
      <c r="G799" s="256"/>
      <c r="H799" s="256"/>
      <c r="I799" s="256"/>
      <c r="J799" s="256"/>
      <c r="K799" s="329"/>
      <c r="L799" s="256"/>
      <c r="M799" s="256"/>
      <c r="N799" s="257"/>
    </row>
    <row r="800" spans="2:14" x14ac:dyDescent="0.25">
      <c r="B800" s="333" t="str">
        <f>IF(D800="","",D800&amp;"-"&amp;(1+COUNTIF(D$33:D799,D800)))</f>
        <v/>
      </c>
      <c r="D800" s="255"/>
      <c r="E800" s="256"/>
      <c r="F800" s="256"/>
      <c r="G800" s="256"/>
      <c r="H800" s="256"/>
      <c r="I800" s="256"/>
      <c r="J800" s="256"/>
      <c r="K800" s="256"/>
      <c r="L800" s="256"/>
      <c r="M800" s="256"/>
      <c r="N800" s="257"/>
    </row>
    <row r="801" spans="2:14" x14ac:dyDescent="0.25">
      <c r="B801" s="333" t="str">
        <f>IF(D801="","",D801&amp;"-"&amp;(1+COUNTIF(D$33:D800,D801)))</f>
        <v/>
      </c>
      <c r="D801" s="255"/>
      <c r="E801" s="256"/>
      <c r="F801" s="256"/>
      <c r="G801" s="256"/>
      <c r="H801" s="256"/>
      <c r="I801" s="256"/>
      <c r="J801" s="256"/>
      <c r="K801" s="256"/>
      <c r="L801" s="256"/>
      <c r="M801" s="256"/>
      <c r="N801" s="257"/>
    </row>
    <row r="802" spans="2:14" ht="15" customHeight="1" x14ac:dyDescent="0.25">
      <c r="B802" s="333" t="str">
        <f>IF(D802="","",D802&amp;"-"&amp;(1+COUNTIF(D$33:D801,D802)))</f>
        <v/>
      </c>
      <c r="D802" s="255"/>
      <c r="E802" s="256"/>
      <c r="F802" s="256"/>
      <c r="G802" s="256"/>
      <c r="H802" s="256"/>
      <c r="I802" s="256"/>
      <c r="J802" s="256"/>
      <c r="K802" s="329"/>
      <c r="L802" s="256"/>
      <c r="M802" s="256"/>
      <c r="N802" s="257"/>
    </row>
    <row r="803" spans="2:14" x14ac:dyDescent="0.25">
      <c r="B803" s="333" t="str">
        <f>IF(D803="","",D803&amp;"-"&amp;(1+COUNTIF(D$33:D802,D803)))</f>
        <v/>
      </c>
      <c r="D803" s="255"/>
      <c r="E803" s="256"/>
      <c r="F803" s="256"/>
      <c r="G803" s="256"/>
      <c r="H803" s="256"/>
      <c r="I803" s="256"/>
      <c r="J803" s="256"/>
      <c r="K803" s="329"/>
      <c r="L803" s="256"/>
      <c r="M803" s="256"/>
      <c r="N803" s="257"/>
    </row>
    <row r="804" spans="2:14" x14ac:dyDescent="0.25">
      <c r="B804" s="333" t="str">
        <f>IF(D804="","",D804&amp;"-"&amp;(1+COUNTIF(D$33:D803,D804)))</f>
        <v/>
      </c>
      <c r="D804" s="255"/>
      <c r="E804" s="256"/>
      <c r="F804" s="256"/>
      <c r="G804" s="256"/>
      <c r="H804" s="256"/>
      <c r="I804" s="256"/>
      <c r="J804" s="256"/>
      <c r="K804" s="256"/>
      <c r="L804" s="256"/>
      <c r="M804" s="256"/>
      <c r="N804" s="257"/>
    </row>
    <row r="805" spans="2:14" x14ac:dyDescent="0.25">
      <c r="B805" s="333" t="str">
        <f>IF(D805="","",D805&amp;"-"&amp;(1+COUNTIF(D$33:D804,D805)))</f>
        <v/>
      </c>
      <c r="D805" s="255"/>
      <c r="E805" s="256"/>
      <c r="F805" s="256"/>
      <c r="G805" s="256"/>
      <c r="H805" s="256"/>
      <c r="I805" s="256"/>
      <c r="J805" s="256"/>
      <c r="K805" s="329"/>
      <c r="L805" s="256"/>
      <c r="M805" s="256"/>
      <c r="N805" s="257"/>
    </row>
    <row r="806" spans="2:14" x14ac:dyDescent="0.25">
      <c r="B806" s="333" t="str">
        <f>IF(D806="","",D806&amp;"-"&amp;(1+COUNTIF(D$33:D805,D806)))</f>
        <v/>
      </c>
      <c r="D806" s="255"/>
      <c r="E806" s="256"/>
      <c r="F806" s="256"/>
      <c r="G806" s="256"/>
      <c r="H806" s="256"/>
      <c r="I806" s="256"/>
      <c r="J806" s="256"/>
      <c r="K806" s="329"/>
      <c r="L806" s="256"/>
      <c r="M806" s="256"/>
      <c r="N806" s="257"/>
    </row>
    <row r="807" spans="2:14" x14ac:dyDescent="0.25">
      <c r="B807" s="333" t="str">
        <f>IF(D807="","",D807&amp;"-"&amp;(1+COUNTIF(D$33:D806,D807)))</f>
        <v/>
      </c>
      <c r="D807" s="255"/>
      <c r="E807" s="256"/>
      <c r="F807" s="256"/>
      <c r="G807" s="256"/>
      <c r="H807" s="256"/>
      <c r="I807" s="256"/>
      <c r="J807" s="256"/>
      <c r="K807" s="329"/>
      <c r="L807" s="256"/>
      <c r="M807" s="256"/>
      <c r="N807" s="257"/>
    </row>
    <row r="808" spans="2:14" x14ac:dyDescent="0.25">
      <c r="B808" s="333" t="str">
        <f>IF(D808="","",D808&amp;"-"&amp;(1+COUNTIF(D$33:D807,D808)))</f>
        <v/>
      </c>
      <c r="D808" s="255"/>
      <c r="E808" s="256"/>
      <c r="F808" s="256"/>
      <c r="G808" s="256"/>
      <c r="H808" s="256"/>
      <c r="I808" s="256"/>
      <c r="J808" s="256"/>
      <c r="K808" s="329"/>
      <c r="L808" s="256"/>
      <c r="M808" s="256"/>
      <c r="N808" s="257"/>
    </row>
    <row r="809" spans="2:14" ht="15" customHeight="1" x14ac:dyDescent="0.25">
      <c r="B809" s="333" t="str">
        <f>IF(D809="","",D809&amp;"-"&amp;(1+COUNTIF(D$33:D808,D809)))</f>
        <v/>
      </c>
      <c r="D809" s="255"/>
      <c r="E809" s="256"/>
      <c r="F809" s="256"/>
      <c r="G809" s="256"/>
      <c r="H809" s="256"/>
      <c r="I809" s="256"/>
      <c r="J809" s="256"/>
      <c r="K809" s="329"/>
      <c r="L809" s="256"/>
      <c r="M809" s="256"/>
      <c r="N809" s="257"/>
    </row>
    <row r="810" spans="2:14" x14ac:dyDescent="0.25">
      <c r="B810" s="333" t="str">
        <f>IF(D810="","",D810&amp;"-"&amp;(1+COUNTIF(D$33:D809,D810)))</f>
        <v/>
      </c>
      <c r="D810" s="255"/>
      <c r="E810" s="256"/>
      <c r="F810" s="256"/>
      <c r="G810" s="256"/>
      <c r="H810" s="256"/>
      <c r="I810" s="256"/>
      <c r="J810" s="256"/>
      <c r="K810" s="329"/>
      <c r="L810" s="256"/>
      <c r="M810" s="256"/>
      <c r="N810" s="257"/>
    </row>
    <row r="811" spans="2:14" x14ac:dyDescent="0.25">
      <c r="B811" s="333" t="str">
        <f>IF(D811="","",D811&amp;"-"&amp;(1+COUNTIF(D$33:D810,D811)))</f>
        <v/>
      </c>
      <c r="D811" s="255"/>
      <c r="E811" s="256"/>
      <c r="F811" s="256"/>
      <c r="G811" s="256"/>
      <c r="H811" s="256"/>
      <c r="I811" s="256"/>
      <c r="J811" s="256"/>
      <c r="K811" s="329"/>
      <c r="L811" s="256"/>
      <c r="M811" s="256"/>
      <c r="N811" s="257"/>
    </row>
    <row r="812" spans="2:14" x14ac:dyDescent="0.25">
      <c r="B812" s="333" t="str">
        <f>IF(D812="","",D812&amp;"-"&amp;(1+COUNTIF(D$33:D811,D812)))</f>
        <v/>
      </c>
      <c r="D812" s="255"/>
      <c r="E812" s="256"/>
      <c r="F812" s="256"/>
      <c r="G812" s="256"/>
      <c r="H812" s="256"/>
      <c r="I812" s="256"/>
      <c r="J812" s="256"/>
      <c r="K812" s="329"/>
      <c r="L812" s="256"/>
      <c r="M812" s="256"/>
      <c r="N812" s="257"/>
    </row>
    <row r="813" spans="2:14" x14ac:dyDescent="0.25">
      <c r="B813" s="333" t="str">
        <f>IF(D813="","",D813&amp;"-"&amp;(1+COUNTIF(D$33:D812,D813)))</f>
        <v/>
      </c>
      <c r="D813" s="255"/>
      <c r="E813" s="256"/>
      <c r="F813" s="256"/>
      <c r="G813" s="256"/>
      <c r="H813" s="256"/>
      <c r="I813" s="256"/>
      <c r="J813" s="256"/>
      <c r="K813" s="329"/>
      <c r="L813" s="256"/>
      <c r="M813" s="256"/>
      <c r="N813" s="257"/>
    </row>
    <row r="814" spans="2:14" x14ac:dyDescent="0.25">
      <c r="B814" s="333" t="str">
        <f>IF(D814="","",D814&amp;"-"&amp;(1+COUNTIF(D$33:D813,D814)))</f>
        <v/>
      </c>
      <c r="D814" s="255"/>
      <c r="E814" s="256"/>
      <c r="F814" s="256"/>
      <c r="G814" s="256"/>
      <c r="H814" s="256"/>
      <c r="I814" s="256"/>
      <c r="J814" s="256"/>
      <c r="K814" s="329"/>
      <c r="L814" s="256"/>
      <c r="M814" s="256"/>
      <c r="N814" s="257"/>
    </row>
    <row r="815" spans="2:14" x14ac:dyDescent="0.25">
      <c r="B815" s="333" t="str">
        <f>IF(D815="","",D815&amp;"-"&amp;(1+COUNTIF(D$33:D814,D815)))</f>
        <v/>
      </c>
      <c r="D815" s="255"/>
      <c r="E815" s="256"/>
      <c r="F815" s="256"/>
      <c r="G815" s="256"/>
      <c r="H815" s="256"/>
      <c r="I815" s="256"/>
      <c r="J815" s="256"/>
      <c r="K815" s="329"/>
      <c r="L815" s="256"/>
      <c r="M815" s="256"/>
      <c r="N815" s="257"/>
    </row>
    <row r="816" spans="2:14" ht="15" customHeight="1" x14ac:dyDescent="0.25">
      <c r="B816" s="333" t="str">
        <f>IF(D816="","",D816&amp;"-"&amp;(1+COUNTIF(D$33:D815,D816)))</f>
        <v/>
      </c>
      <c r="D816" s="255"/>
      <c r="E816" s="256"/>
      <c r="F816" s="256"/>
      <c r="G816" s="256"/>
      <c r="H816" s="256"/>
      <c r="I816" s="256"/>
      <c r="J816" s="256"/>
      <c r="K816" s="329"/>
      <c r="L816" s="256"/>
      <c r="M816" s="256"/>
      <c r="N816" s="257"/>
    </row>
    <row r="817" spans="2:14" x14ac:dyDescent="0.25">
      <c r="B817" s="333" t="str">
        <f>IF(D817="","",D817&amp;"-"&amp;(1+COUNTIF(D$33:D816,D817)))</f>
        <v/>
      </c>
      <c r="D817" s="255"/>
      <c r="E817" s="256"/>
      <c r="F817" s="256"/>
      <c r="G817" s="256"/>
      <c r="H817" s="256"/>
      <c r="I817" s="256"/>
      <c r="J817" s="256"/>
      <c r="K817" s="329"/>
      <c r="L817" s="256"/>
      <c r="M817" s="256"/>
      <c r="N817" s="257"/>
    </row>
    <row r="818" spans="2:14" x14ac:dyDescent="0.25">
      <c r="B818" s="333" t="str">
        <f>IF(D818="","",D818&amp;"-"&amp;(1+COUNTIF(D$33:D817,D818)))</f>
        <v/>
      </c>
      <c r="D818" s="255"/>
      <c r="E818" s="256"/>
      <c r="F818" s="256"/>
      <c r="G818" s="256"/>
      <c r="H818" s="256"/>
      <c r="I818" s="256"/>
      <c r="J818" s="256"/>
      <c r="K818" s="329"/>
      <c r="L818" s="256"/>
      <c r="M818" s="256"/>
      <c r="N818" s="257"/>
    </row>
    <row r="819" spans="2:14" x14ac:dyDescent="0.25">
      <c r="B819" s="333" t="str">
        <f>IF(D819="","",D819&amp;"-"&amp;(1+COUNTIF(D$33:D818,D819)))</f>
        <v/>
      </c>
      <c r="D819" s="255"/>
      <c r="E819" s="256"/>
      <c r="F819" s="256"/>
      <c r="G819" s="256"/>
      <c r="H819" s="256"/>
      <c r="I819" s="256"/>
      <c r="J819" s="256"/>
      <c r="K819" s="329"/>
      <c r="L819" s="256"/>
      <c r="M819" s="256"/>
      <c r="N819" s="257"/>
    </row>
    <row r="820" spans="2:14" x14ac:dyDescent="0.25">
      <c r="B820" s="333" t="str">
        <f>IF(D820="","",D820&amp;"-"&amp;(1+COUNTIF(D$33:D819,D820)))</f>
        <v/>
      </c>
      <c r="D820" s="255"/>
      <c r="E820" s="256"/>
      <c r="F820" s="256"/>
      <c r="G820" s="256"/>
      <c r="H820" s="256"/>
      <c r="I820" s="256"/>
      <c r="J820" s="256"/>
      <c r="K820" s="329"/>
      <c r="L820" s="256"/>
      <c r="M820" s="256"/>
      <c r="N820" s="257"/>
    </row>
    <row r="821" spans="2:14" x14ac:dyDescent="0.25">
      <c r="B821" s="333" t="str">
        <f>IF(D821="","",D821&amp;"-"&amp;(1+COUNTIF(D$33:D820,D821)))</f>
        <v/>
      </c>
      <c r="D821" s="255"/>
      <c r="E821" s="256"/>
      <c r="F821" s="256"/>
      <c r="G821" s="256"/>
      <c r="H821" s="256"/>
      <c r="I821" s="256"/>
      <c r="J821" s="256"/>
      <c r="K821" s="329"/>
      <c r="L821" s="256"/>
      <c r="M821" s="256"/>
      <c r="N821" s="257"/>
    </row>
    <row r="822" spans="2:14" x14ac:dyDescent="0.25">
      <c r="B822" s="333" t="str">
        <f>IF(D822="","",D822&amp;"-"&amp;(1+COUNTIF(D$33:D821,D822)))</f>
        <v/>
      </c>
      <c r="D822" s="255"/>
      <c r="E822" s="256"/>
      <c r="F822" s="256"/>
      <c r="G822" s="256"/>
      <c r="H822" s="256"/>
      <c r="I822" s="256"/>
      <c r="J822" s="256"/>
      <c r="K822" s="329"/>
      <c r="L822" s="256"/>
      <c r="M822" s="256"/>
      <c r="N822" s="257"/>
    </row>
    <row r="823" spans="2:14" ht="15" customHeight="1" x14ac:dyDescent="0.25">
      <c r="B823" s="333" t="str">
        <f>IF(D823="","",D823&amp;"-"&amp;(1+COUNTIF(D$33:D822,D823)))</f>
        <v/>
      </c>
      <c r="D823" s="255"/>
      <c r="E823" s="256"/>
      <c r="F823" s="256"/>
      <c r="G823" s="256"/>
      <c r="H823" s="256"/>
      <c r="I823" s="256"/>
      <c r="J823" s="256"/>
      <c r="K823" s="329"/>
      <c r="L823" s="256"/>
      <c r="M823" s="256"/>
      <c r="N823" s="257"/>
    </row>
    <row r="824" spans="2:14" x14ac:dyDescent="0.25">
      <c r="B824" s="333" t="str">
        <f>IF(D824="","",D824&amp;"-"&amp;(1+COUNTIF(D$33:D823,D824)))</f>
        <v/>
      </c>
      <c r="D824" s="255"/>
      <c r="E824" s="256"/>
      <c r="F824" s="256"/>
      <c r="G824" s="256"/>
      <c r="H824" s="256"/>
      <c r="I824" s="256"/>
      <c r="J824" s="256"/>
      <c r="K824" s="329"/>
      <c r="L824" s="256"/>
      <c r="M824" s="256"/>
      <c r="N824" s="257"/>
    </row>
    <row r="825" spans="2:14" x14ac:dyDescent="0.25">
      <c r="B825" s="333" t="str">
        <f>IF(D825="","",D825&amp;"-"&amp;(1+COUNTIF(D$33:D824,D825)))</f>
        <v/>
      </c>
      <c r="D825" s="255"/>
      <c r="E825" s="256"/>
      <c r="F825" s="256"/>
      <c r="G825" s="256"/>
      <c r="H825" s="256"/>
      <c r="I825" s="256"/>
      <c r="J825" s="256"/>
      <c r="K825" s="329"/>
      <c r="L825" s="256"/>
      <c r="M825" s="256"/>
      <c r="N825" s="257"/>
    </row>
    <row r="826" spans="2:14" x14ac:dyDescent="0.25">
      <c r="B826" s="333" t="str">
        <f>IF(D826="","",D826&amp;"-"&amp;(1+COUNTIF(D$33:D825,D826)))</f>
        <v/>
      </c>
      <c r="D826" s="255"/>
      <c r="E826" s="256"/>
      <c r="F826" s="256"/>
      <c r="G826" s="256"/>
      <c r="H826" s="256"/>
      <c r="I826" s="256"/>
      <c r="J826" s="256"/>
      <c r="K826" s="329"/>
      <c r="L826" s="256"/>
      <c r="M826" s="256"/>
      <c r="N826" s="257"/>
    </row>
    <row r="827" spans="2:14" x14ac:dyDescent="0.25">
      <c r="B827" s="333" t="str">
        <f>IF(D827="","",D827&amp;"-"&amp;(1+COUNTIF(D$33:D826,D827)))</f>
        <v/>
      </c>
      <c r="D827" s="255"/>
      <c r="E827" s="256"/>
      <c r="F827" s="256"/>
      <c r="G827" s="256"/>
      <c r="H827" s="256"/>
      <c r="I827" s="256"/>
      <c r="J827" s="256"/>
      <c r="K827" s="329"/>
      <c r="L827" s="256"/>
      <c r="M827" s="256"/>
      <c r="N827" s="257"/>
    </row>
    <row r="828" spans="2:14" x14ac:dyDescent="0.25">
      <c r="B828" s="333" t="str">
        <f>IF(D828="","",D828&amp;"-"&amp;(1+COUNTIF(D$33:D827,D828)))</f>
        <v/>
      </c>
      <c r="D828" s="255"/>
      <c r="E828" s="256"/>
      <c r="F828" s="256"/>
      <c r="G828" s="256"/>
      <c r="H828" s="256"/>
      <c r="I828" s="256"/>
      <c r="J828" s="256"/>
      <c r="K828" s="329"/>
      <c r="L828" s="256"/>
      <c r="M828" s="256"/>
      <c r="N828" s="257"/>
    </row>
    <row r="829" spans="2:14" x14ac:dyDescent="0.25">
      <c r="B829" s="333" t="str">
        <f>IF(D829="","",D829&amp;"-"&amp;(1+COUNTIF(D$33:D828,D829)))</f>
        <v/>
      </c>
      <c r="D829" s="255"/>
      <c r="E829" s="256"/>
      <c r="F829" s="256"/>
      <c r="G829" s="256"/>
      <c r="H829" s="256"/>
      <c r="I829" s="256"/>
      <c r="J829" s="256"/>
      <c r="K829" s="329"/>
      <c r="L829" s="256"/>
      <c r="M829" s="256"/>
      <c r="N829" s="257"/>
    </row>
    <row r="830" spans="2:14" ht="15" customHeight="1" x14ac:dyDescent="0.25">
      <c r="B830" s="333" t="str">
        <f>IF(D830="","",D830&amp;"-"&amp;(1+COUNTIF(D$33:D829,D830)))</f>
        <v/>
      </c>
      <c r="D830" s="255"/>
      <c r="E830" s="256"/>
      <c r="F830" s="256"/>
      <c r="G830" s="256"/>
      <c r="H830" s="256"/>
      <c r="I830" s="256"/>
      <c r="J830" s="256"/>
      <c r="K830" s="256"/>
      <c r="L830" s="256"/>
      <c r="M830" s="256"/>
      <c r="N830" s="257"/>
    </row>
    <row r="831" spans="2:14" x14ac:dyDescent="0.25">
      <c r="B831" s="333" t="str">
        <f>IF(D831="","",D831&amp;"-"&amp;(1+COUNTIF(D$33:D830,D831)))</f>
        <v/>
      </c>
      <c r="D831" s="255"/>
      <c r="E831" s="256"/>
      <c r="F831" s="256"/>
      <c r="G831" s="256"/>
      <c r="H831" s="256"/>
      <c r="I831" s="256"/>
      <c r="J831" s="256"/>
      <c r="K831" s="329"/>
      <c r="L831" s="256"/>
      <c r="M831" s="256"/>
      <c r="N831" s="257"/>
    </row>
    <row r="832" spans="2:14" x14ac:dyDescent="0.25">
      <c r="B832" s="333" t="str">
        <f>IF(D832="","",D832&amp;"-"&amp;(1+COUNTIF(D$33:D831,D832)))</f>
        <v/>
      </c>
      <c r="D832" s="255"/>
      <c r="E832" s="256"/>
      <c r="F832" s="256"/>
      <c r="G832" s="256"/>
      <c r="H832" s="256"/>
      <c r="I832" s="256"/>
      <c r="J832" s="256"/>
      <c r="K832" s="329"/>
      <c r="L832" s="256"/>
      <c r="M832" s="256"/>
      <c r="N832" s="257"/>
    </row>
    <row r="833" spans="2:14" x14ac:dyDescent="0.25">
      <c r="B833" s="333" t="str">
        <f>IF(D833="","",D833&amp;"-"&amp;(1+COUNTIF(D$33:D832,D833)))</f>
        <v/>
      </c>
      <c r="D833" s="255"/>
      <c r="E833" s="256"/>
      <c r="F833" s="256"/>
      <c r="G833" s="256"/>
      <c r="H833" s="256"/>
      <c r="I833" s="256"/>
      <c r="J833" s="256"/>
      <c r="K833" s="329"/>
      <c r="L833" s="256"/>
      <c r="M833" s="256"/>
      <c r="N833" s="257"/>
    </row>
    <row r="834" spans="2:14" x14ac:dyDescent="0.25">
      <c r="B834" s="333" t="str">
        <f>IF(D834="","",D834&amp;"-"&amp;(1+COUNTIF(D$33:D833,D834)))</f>
        <v/>
      </c>
      <c r="D834" s="255"/>
      <c r="E834" s="256"/>
      <c r="F834" s="256"/>
      <c r="G834" s="256"/>
      <c r="H834" s="256"/>
      <c r="I834" s="256"/>
      <c r="J834" s="256"/>
      <c r="K834" s="329"/>
      <c r="L834" s="256"/>
      <c r="M834" s="256"/>
      <c r="N834" s="257"/>
    </row>
    <row r="835" spans="2:14" x14ac:dyDescent="0.25">
      <c r="B835" s="333" t="str">
        <f>IF(D835="","",D835&amp;"-"&amp;(1+COUNTIF(D$33:D834,D835)))</f>
        <v/>
      </c>
      <c r="D835" s="255"/>
      <c r="E835" s="256"/>
      <c r="F835" s="256"/>
      <c r="G835" s="256"/>
      <c r="H835" s="256"/>
      <c r="I835" s="256"/>
      <c r="J835" s="256"/>
      <c r="K835" s="329"/>
      <c r="L835" s="256"/>
      <c r="M835" s="256"/>
      <c r="N835" s="257"/>
    </row>
    <row r="836" spans="2:14" x14ac:dyDescent="0.25">
      <c r="B836" s="333" t="str">
        <f>IF(D836="","",D836&amp;"-"&amp;(1+COUNTIF(D$33:D835,D836)))</f>
        <v/>
      </c>
      <c r="D836" s="255"/>
      <c r="E836" s="256"/>
      <c r="F836" s="256"/>
      <c r="G836" s="256"/>
      <c r="H836" s="256"/>
      <c r="I836" s="256"/>
      <c r="J836" s="256"/>
      <c r="K836" s="329"/>
      <c r="L836" s="256"/>
      <c r="M836" s="256"/>
      <c r="N836" s="257"/>
    </row>
    <row r="837" spans="2:14" ht="15" customHeight="1" x14ac:dyDescent="0.25">
      <c r="B837" s="333" t="str">
        <f>IF(D837="","",D837&amp;"-"&amp;(1+COUNTIF(D$33:D836,D837)))</f>
        <v/>
      </c>
      <c r="D837" s="255"/>
      <c r="E837" s="256"/>
      <c r="F837" s="256"/>
      <c r="G837" s="256"/>
      <c r="H837" s="256"/>
      <c r="I837" s="256"/>
      <c r="J837" s="256"/>
      <c r="K837" s="329"/>
      <c r="L837" s="256"/>
      <c r="M837" s="256"/>
      <c r="N837" s="257"/>
    </row>
    <row r="838" spans="2:14" x14ac:dyDescent="0.25">
      <c r="B838" s="333" t="str">
        <f>IF(D838="","",D838&amp;"-"&amp;(1+COUNTIF(D$33:D837,D838)))</f>
        <v/>
      </c>
      <c r="D838" s="255"/>
      <c r="E838" s="256"/>
      <c r="F838" s="256"/>
      <c r="G838" s="256"/>
      <c r="H838" s="256"/>
      <c r="I838" s="256"/>
      <c r="J838" s="256"/>
      <c r="K838" s="329"/>
      <c r="L838" s="256"/>
      <c r="M838" s="256"/>
      <c r="N838" s="257"/>
    </row>
    <row r="839" spans="2:14" x14ac:dyDescent="0.25">
      <c r="B839" s="333" t="str">
        <f>IF(D839="","",D839&amp;"-"&amp;(1+COUNTIF(D$33:D838,D839)))</f>
        <v/>
      </c>
      <c r="D839" s="255"/>
      <c r="E839" s="256"/>
      <c r="F839" s="256"/>
      <c r="G839" s="256"/>
      <c r="H839" s="256"/>
      <c r="I839" s="256"/>
      <c r="J839" s="256"/>
      <c r="K839" s="329"/>
      <c r="L839" s="256"/>
      <c r="M839" s="256"/>
      <c r="N839" s="257"/>
    </row>
    <row r="840" spans="2:14" x14ac:dyDescent="0.25">
      <c r="B840" s="333" t="str">
        <f>IF(D840="","",D840&amp;"-"&amp;(1+COUNTIF(D$33:D839,D840)))</f>
        <v/>
      </c>
      <c r="D840" s="255"/>
      <c r="E840" s="256"/>
      <c r="F840" s="256"/>
      <c r="G840" s="256"/>
      <c r="H840" s="256"/>
      <c r="I840" s="256"/>
      <c r="J840" s="256"/>
      <c r="K840" s="256"/>
      <c r="L840" s="256"/>
      <c r="M840" s="256"/>
      <c r="N840" s="257"/>
    </row>
    <row r="841" spans="2:14" x14ac:dyDescent="0.25">
      <c r="B841" s="333" t="str">
        <f>IF(D841="","",D841&amp;"-"&amp;(1+COUNTIF(D$33:D840,D841)))</f>
        <v/>
      </c>
      <c r="D841" s="255"/>
      <c r="E841" s="256"/>
      <c r="F841" s="256"/>
      <c r="G841" s="256"/>
      <c r="H841" s="256"/>
      <c r="I841" s="256"/>
      <c r="J841" s="256"/>
      <c r="K841" s="256"/>
      <c r="L841" s="256"/>
      <c r="M841" s="256"/>
      <c r="N841" s="257"/>
    </row>
    <row r="842" spans="2:14" x14ac:dyDescent="0.25">
      <c r="B842" s="333" t="str">
        <f>IF(D842="","",D842&amp;"-"&amp;(1+COUNTIF(D$33:D841,D842)))</f>
        <v/>
      </c>
      <c r="D842" s="255"/>
      <c r="E842" s="256"/>
      <c r="F842" s="256"/>
      <c r="G842" s="256"/>
      <c r="H842" s="256"/>
      <c r="I842" s="256"/>
      <c r="J842" s="256"/>
      <c r="K842" s="329"/>
      <c r="L842" s="256"/>
      <c r="M842" s="256"/>
      <c r="N842" s="257"/>
    </row>
    <row r="843" spans="2:14" x14ac:dyDescent="0.25">
      <c r="B843" s="333" t="str">
        <f>IF(D843="","",D843&amp;"-"&amp;(1+COUNTIF(D$33:D842,D843)))</f>
        <v/>
      </c>
      <c r="D843" s="255"/>
      <c r="E843" s="256"/>
      <c r="F843" s="256"/>
      <c r="G843" s="256"/>
      <c r="H843" s="256"/>
      <c r="I843" s="256"/>
      <c r="J843" s="256"/>
      <c r="K843" s="329"/>
      <c r="L843" s="256"/>
      <c r="M843" s="256"/>
      <c r="N843" s="257"/>
    </row>
    <row r="844" spans="2:14" ht="15" customHeight="1" x14ac:dyDescent="0.25">
      <c r="B844" s="333" t="str">
        <f>IF(D844="","",D844&amp;"-"&amp;(1+COUNTIF(D$33:D843,D844)))</f>
        <v/>
      </c>
      <c r="D844" s="255"/>
      <c r="E844" s="256"/>
      <c r="F844" s="256"/>
      <c r="G844" s="256"/>
      <c r="H844" s="256"/>
      <c r="I844" s="256"/>
      <c r="J844" s="256"/>
      <c r="K844" s="329"/>
      <c r="L844" s="256"/>
      <c r="M844" s="256"/>
      <c r="N844" s="257"/>
    </row>
    <row r="845" spans="2:14" x14ac:dyDescent="0.25">
      <c r="B845" s="333" t="str">
        <f>IF(D845="","",D845&amp;"-"&amp;(1+COUNTIF(D$33:D844,D845)))</f>
        <v/>
      </c>
      <c r="D845" s="255"/>
      <c r="E845" s="256"/>
      <c r="F845" s="256"/>
      <c r="G845" s="256"/>
      <c r="H845" s="256"/>
      <c r="I845" s="256"/>
      <c r="J845" s="256"/>
      <c r="K845" s="329"/>
      <c r="L845" s="256"/>
      <c r="M845" s="256"/>
      <c r="N845" s="257"/>
    </row>
    <row r="846" spans="2:14" x14ac:dyDescent="0.25">
      <c r="B846" s="333" t="str">
        <f>IF(D846="","",D846&amp;"-"&amp;(1+COUNTIF(D$33:D845,D846)))</f>
        <v/>
      </c>
      <c r="D846" s="255"/>
      <c r="E846" s="256"/>
      <c r="F846" s="256"/>
      <c r="G846" s="256"/>
      <c r="H846" s="256"/>
      <c r="I846" s="256"/>
      <c r="J846" s="256"/>
      <c r="K846" s="256"/>
      <c r="L846" s="256"/>
      <c r="M846" s="256"/>
      <c r="N846" s="257"/>
    </row>
    <row r="847" spans="2:14" x14ac:dyDescent="0.25">
      <c r="B847" s="333" t="str">
        <f>IF(D847="","",D847&amp;"-"&amp;(1+COUNTIF(D$33:D846,D847)))</f>
        <v/>
      </c>
      <c r="D847" s="255"/>
      <c r="E847" s="256"/>
      <c r="F847" s="256"/>
      <c r="G847" s="256"/>
      <c r="H847" s="256"/>
      <c r="I847" s="256"/>
      <c r="J847" s="256"/>
      <c r="K847" s="329"/>
      <c r="L847" s="256"/>
      <c r="M847" s="256"/>
      <c r="N847" s="257"/>
    </row>
    <row r="848" spans="2:14" x14ac:dyDescent="0.25">
      <c r="B848" s="333" t="str">
        <f>IF(D848="","",D848&amp;"-"&amp;(1+COUNTIF(D$33:D847,D848)))</f>
        <v/>
      </c>
      <c r="D848" s="255"/>
      <c r="E848" s="256"/>
      <c r="F848" s="256"/>
      <c r="G848" s="256"/>
      <c r="H848" s="256"/>
      <c r="I848" s="256"/>
      <c r="J848" s="256"/>
      <c r="K848" s="329"/>
      <c r="L848" s="256"/>
      <c r="M848" s="256"/>
      <c r="N848" s="257"/>
    </row>
    <row r="849" spans="2:14" x14ac:dyDescent="0.25">
      <c r="B849" s="333" t="str">
        <f>IF(D849="","",D849&amp;"-"&amp;(1+COUNTIF(D$33:D848,D849)))</f>
        <v/>
      </c>
      <c r="D849" s="255"/>
      <c r="E849" s="256"/>
      <c r="F849" s="256"/>
      <c r="G849" s="256"/>
      <c r="H849" s="256"/>
      <c r="I849" s="256"/>
      <c r="J849" s="256"/>
      <c r="K849" s="329"/>
      <c r="L849" s="256"/>
      <c r="M849" s="256"/>
      <c r="N849" s="257"/>
    </row>
    <row r="850" spans="2:14" x14ac:dyDescent="0.25">
      <c r="B850" s="333" t="str">
        <f>IF(D850="","",D850&amp;"-"&amp;(1+COUNTIF(D$33:D849,D850)))</f>
        <v/>
      </c>
      <c r="D850" s="255"/>
      <c r="E850" s="256"/>
      <c r="F850" s="256"/>
      <c r="G850" s="256"/>
      <c r="H850" s="256"/>
      <c r="I850" s="256"/>
      <c r="J850" s="256"/>
      <c r="K850" s="329"/>
      <c r="L850" s="256"/>
      <c r="M850" s="256"/>
      <c r="N850" s="257"/>
    </row>
    <row r="851" spans="2:14" ht="15" customHeight="1" x14ac:dyDescent="0.25">
      <c r="B851" s="333" t="str">
        <f>IF(D851="","",D851&amp;"-"&amp;(1+COUNTIF(D$33:D850,D851)))</f>
        <v/>
      </c>
      <c r="D851" s="255"/>
      <c r="E851" s="256"/>
      <c r="F851" s="256"/>
      <c r="G851" s="256"/>
      <c r="H851" s="256"/>
      <c r="I851" s="256"/>
      <c r="J851" s="256"/>
      <c r="K851" s="329"/>
      <c r="L851" s="256"/>
      <c r="M851" s="256"/>
      <c r="N851" s="257"/>
    </row>
    <row r="852" spans="2:14" x14ac:dyDescent="0.25">
      <c r="B852" s="333" t="str">
        <f>IF(D852="","",D852&amp;"-"&amp;(1+COUNTIF(D$33:D851,D852)))</f>
        <v/>
      </c>
      <c r="D852" s="255"/>
      <c r="E852" s="256"/>
      <c r="F852" s="256"/>
      <c r="G852" s="256"/>
      <c r="H852" s="256"/>
      <c r="I852" s="256"/>
      <c r="J852" s="256"/>
      <c r="K852" s="329"/>
      <c r="L852" s="256"/>
      <c r="M852" s="256"/>
      <c r="N852" s="257"/>
    </row>
    <row r="853" spans="2:14" x14ac:dyDescent="0.25">
      <c r="B853" s="333" t="str">
        <f>IF(D853="","",D853&amp;"-"&amp;(1+COUNTIF(D$33:D852,D853)))</f>
        <v/>
      </c>
      <c r="D853" s="255"/>
      <c r="E853" s="256"/>
      <c r="F853" s="256"/>
      <c r="G853" s="256"/>
      <c r="H853" s="256"/>
      <c r="I853" s="256"/>
      <c r="J853" s="256"/>
      <c r="K853" s="329"/>
      <c r="L853" s="256"/>
      <c r="M853" s="256"/>
      <c r="N853" s="257"/>
    </row>
    <row r="854" spans="2:14" x14ac:dyDescent="0.25">
      <c r="B854" s="333" t="str">
        <f>IF(D854="","",D854&amp;"-"&amp;(1+COUNTIF(D$33:D853,D854)))</f>
        <v/>
      </c>
      <c r="D854" s="255"/>
      <c r="E854" s="256"/>
      <c r="F854" s="256"/>
      <c r="G854" s="256"/>
      <c r="H854" s="256"/>
      <c r="I854" s="256"/>
      <c r="J854" s="256"/>
      <c r="K854" s="329"/>
      <c r="L854" s="256"/>
      <c r="M854" s="256"/>
      <c r="N854" s="257"/>
    </row>
    <row r="855" spans="2:14" x14ac:dyDescent="0.25">
      <c r="B855" s="333" t="str">
        <f>IF(D855="","",D855&amp;"-"&amp;(1+COUNTIF(D$33:D854,D855)))</f>
        <v/>
      </c>
      <c r="D855" s="255"/>
      <c r="E855" s="256"/>
      <c r="F855" s="256"/>
      <c r="G855" s="256"/>
      <c r="H855" s="256"/>
      <c r="I855" s="256"/>
      <c r="J855" s="256"/>
      <c r="K855" s="329"/>
      <c r="L855" s="256"/>
      <c r="M855" s="256"/>
      <c r="N855" s="257"/>
    </row>
    <row r="856" spans="2:14" x14ac:dyDescent="0.25">
      <c r="B856" s="333" t="str">
        <f>IF(D856="","",D856&amp;"-"&amp;(1+COUNTIF(D$33:D855,D856)))</f>
        <v/>
      </c>
      <c r="D856" s="255"/>
      <c r="E856" s="256"/>
      <c r="F856" s="256"/>
      <c r="G856" s="256"/>
      <c r="H856" s="256"/>
      <c r="I856" s="256"/>
      <c r="J856" s="256"/>
      <c r="K856" s="329"/>
      <c r="L856" s="256"/>
      <c r="M856" s="256"/>
      <c r="N856" s="257"/>
    </row>
    <row r="857" spans="2:14" x14ac:dyDescent="0.25">
      <c r="B857" s="333" t="str">
        <f>IF(D857="","",D857&amp;"-"&amp;(1+COUNTIF(D$33:D856,D857)))</f>
        <v/>
      </c>
      <c r="D857" s="255"/>
      <c r="E857" s="256"/>
      <c r="F857" s="256"/>
      <c r="G857" s="256"/>
      <c r="H857" s="256"/>
      <c r="I857" s="256"/>
      <c r="J857" s="256"/>
      <c r="K857" s="329"/>
      <c r="L857" s="256"/>
      <c r="M857" s="256"/>
      <c r="N857" s="257"/>
    </row>
    <row r="858" spans="2:14" ht="15" customHeight="1" x14ac:dyDescent="0.25">
      <c r="B858" s="333" t="str">
        <f>IF(D858="","",D858&amp;"-"&amp;(1+COUNTIF(D$33:D857,D858)))</f>
        <v/>
      </c>
      <c r="D858" s="255"/>
      <c r="E858" s="256"/>
      <c r="F858" s="256"/>
      <c r="G858" s="256"/>
      <c r="H858" s="256"/>
      <c r="I858" s="256"/>
      <c r="J858" s="256"/>
      <c r="K858" s="329"/>
      <c r="L858" s="256"/>
      <c r="M858" s="256"/>
      <c r="N858" s="257"/>
    </row>
    <row r="859" spans="2:14" x14ac:dyDescent="0.25">
      <c r="B859" s="333" t="str">
        <f>IF(D859="","",D859&amp;"-"&amp;(1+COUNTIF(D$33:D858,D859)))</f>
        <v/>
      </c>
      <c r="D859" s="255"/>
      <c r="E859" s="256"/>
      <c r="F859" s="256"/>
      <c r="G859" s="256"/>
      <c r="H859" s="256"/>
      <c r="I859" s="256"/>
      <c r="J859" s="256"/>
      <c r="K859" s="256"/>
      <c r="L859" s="256"/>
      <c r="M859" s="256"/>
      <c r="N859" s="257"/>
    </row>
    <row r="860" spans="2:14" x14ac:dyDescent="0.25">
      <c r="B860" s="333" t="str">
        <f>IF(D860="","",D860&amp;"-"&amp;(1+COUNTIF(D$33:D859,D860)))</f>
        <v/>
      </c>
      <c r="D860" s="255"/>
      <c r="E860" s="256"/>
      <c r="F860" s="256"/>
      <c r="G860" s="256"/>
      <c r="H860" s="256"/>
      <c r="I860" s="256"/>
      <c r="J860" s="256"/>
      <c r="K860" s="329"/>
      <c r="L860" s="256"/>
      <c r="M860" s="256"/>
      <c r="N860" s="257"/>
    </row>
    <row r="861" spans="2:14" x14ac:dyDescent="0.25">
      <c r="B861" s="333" t="str">
        <f>IF(D861="","",D861&amp;"-"&amp;(1+COUNTIF(D$33:D860,D861)))</f>
        <v/>
      </c>
      <c r="D861" s="255"/>
      <c r="E861" s="256"/>
      <c r="F861" s="256"/>
      <c r="G861" s="256"/>
      <c r="H861" s="256"/>
      <c r="I861" s="256"/>
      <c r="J861" s="256"/>
      <c r="K861" s="329"/>
      <c r="L861" s="256"/>
      <c r="M861" s="256"/>
      <c r="N861" s="257"/>
    </row>
    <row r="862" spans="2:14" x14ac:dyDescent="0.25">
      <c r="B862" s="333" t="str">
        <f>IF(D862="","",D862&amp;"-"&amp;(1+COUNTIF(D$33:D861,D862)))</f>
        <v/>
      </c>
      <c r="D862" s="255"/>
      <c r="E862" s="256"/>
      <c r="F862" s="256"/>
      <c r="G862" s="256"/>
      <c r="H862" s="256"/>
      <c r="I862" s="256"/>
      <c r="J862" s="256"/>
      <c r="K862" s="256"/>
      <c r="L862" s="256"/>
      <c r="M862" s="256"/>
      <c r="N862" s="257"/>
    </row>
    <row r="863" spans="2:14" x14ac:dyDescent="0.25">
      <c r="B863" s="333" t="str">
        <f>IF(D863="","",D863&amp;"-"&amp;(1+COUNTIF(D$33:D862,D863)))</f>
        <v/>
      </c>
      <c r="D863" s="255"/>
      <c r="E863" s="256"/>
      <c r="F863" s="256"/>
      <c r="G863" s="256"/>
      <c r="H863" s="256"/>
      <c r="I863" s="256"/>
      <c r="J863" s="256"/>
      <c r="K863" s="329"/>
      <c r="L863" s="256"/>
      <c r="M863" s="256"/>
      <c r="N863" s="257"/>
    </row>
    <row r="864" spans="2:14" x14ac:dyDescent="0.25">
      <c r="B864" s="333" t="str">
        <f>IF(D864="","",D864&amp;"-"&amp;(1+COUNTIF(D$33:D863,D864)))</f>
        <v/>
      </c>
      <c r="D864" s="255"/>
      <c r="E864" s="256"/>
      <c r="F864" s="256"/>
      <c r="G864" s="256"/>
      <c r="H864" s="256"/>
      <c r="I864" s="256"/>
      <c r="J864" s="256"/>
      <c r="K864" s="329"/>
      <c r="L864" s="256"/>
      <c r="M864" s="256"/>
      <c r="N864" s="257"/>
    </row>
    <row r="865" spans="2:14" ht="15" customHeight="1" x14ac:dyDescent="0.25">
      <c r="B865" s="333" t="str">
        <f>IF(D865="","",D865&amp;"-"&amp;(1+COUNTIF(D$33:D864,D865)))</f>
        <v/>
      </c>
      <c r="D865" s="255"/>
      <c r="E865" s="256"/>
      <c r="F865" s="256"/>
      <c r="G865" s="256"/>
      <c r="H865" s="256"/>
      <c r="I865" s="256"/>
      <c r="J865" s="256"/>
      <c r="K865" s="329"/>
      <c r="L865" s="256"/>
      <c r="M865" s="256"/>
      <c r="N865" s="257"/>
    </row>
    <row r="866" spans="2:14" x14ac:dyDescent="0.25">
      <c r="B866" s="333" t="str">
        <f>IF(D866="","",D866&amp;"-"&amp;(1+COUNTIF(D$33:D865,D866)))</f>
        <v/>
      </c>
      <c r="D866" s="255"/>
      <c r="E866" s="256"/>
      <c r="F866" s="256"/>
      <c r="G866" s="256"/>
      <c r="H866" s="256"/>
      <c r="I866" s="256"/>
      <c r="J866" s="256"/>
      <c r="K866" s="329"/>
      <c r="L866" s="256"/>
      <c r="M866" s="256"/>
      <c r="N866" s="257"/>
    </row>
    <row r="867" spans="2:14" x14ac:dyDescent="0.25">
      <c r="B867" s="333" t="str">
        <f>IF(D867="","",D867&amp;"-"&amp;(1+COUNTIF(D$33:D866,D867)))</f>
        <v/>
      </c>
      <c r="D867" s="255"/>
      <c r="E867" s="256"/>
      <c r="F867" s="256"/>
      <c r="G867" s="256"/>
      <c r="H867" s="256"/>
      <c r="I867" s="256"/>
      <c r="J867" s="256"/>
      <c r="K867" s="329"/>
      <c r="L867" s="256"/>
      <c r="M867" s="256"/>
      <c r="N867" s="257"/>
    </row>
    <row r="868" spans="2:14" x14ac:dyDescent="0.25">
      <c r="B868" s="333" t="str">
        <f>IF(D868="","",D868&amp;"-"&amp;(1+COUNTIF(D$33:D867,D868)))</f>
        <v/>
      </c>
      <c r="D868" s="255"/>
      <c r="E868" s="256"/>
      <c r="F868" s="256"/>
      <c r="G868" s="256"/>
      <c r="H868" s="256"/>
      <c r="I868" s="256"/>
      <c r="J868" s="256"/>
      <c r="K868" s="329"/>
      <c r="L868" s="256"/>
      <c r="M868" s="256"/>
      <c r="N868" s="257"/>
    </row>
    <row r="869" spans="2:14" x14ac:dyDescent="0.25">
      <c r="B869" s="333" t="str">
        <f>IF(D869="","",D869&amp;"-"&amp;(1+COUNTIF(D$33:D868,D869)))</f>
        <v/>
      </c>
      <c r="D869" s="255"/>
      <c r="E869" s="256"/>
      <c r="F869" s="256"/>
      <c r="G869" s="256"/>
      <c r="H869" s="256"/>
      <c r="I869" s="256"/>
      <c r="J869" s="256"/>
      <c r="K869" s="256"/>
      <c r="L869" s="256"/>
      <c r="M869" s="256"/>
      <c r="N869" s="257"/>
    </row>
    <row r="870" spans="2:14" x14ac:dyDescent="0.25">
      <c r="B870" s="333" t="str">
        <f>IF(D870="","",D870&amp;"-"&amp;(1+COUNTIF(D$33:D869,D870)))</f>
        <v/>
      </c>
      <c r="D870" s="255"/>
      <c r="E870" s="256"/>
      <c r="F870" s="256"/>
      <c r="G870" s="256"/>
      <c r="H870" s="256"/>
      <c r="I870" s="256"/>
      <c r="J870" s="256"/>
      <c r="K870" s="329"/>
      <c r="L870" s="256"/>
      <c r="M870" s="256"/>
      <c r="N870" s="257"/>
    </row>
    <row r="871" spans="2:14" x14ac:dyDescent="0.25">
      <c r="B871" s="333" t="str">
        <f>IF(D871="","",D871&amp;"-"&amp;(1+COUNTIF(D$33:D870,D871)))</f>
        <v/>
      </c>
      <c r="D871" s="255"/>
      <c r="E871" s="256"/>
      <c r="F871" s="256"/>
      <c r="G871" s="256"/>
      <c r="H871" s="256"/>
      <c r="I871" s="256"/>
      <c r="J871" s="256"/>
      <c r="K871" s="329"/>
      <c r="L871" s="256"/>
      <c r="M871" s="256"/>
      <c r="N871" s="257"/>
    </row>
    <row r="872" spans="2:14" ht="15" customHeight="1" x14ac:dyDescent="0.25">
      <c r="B872" s="333" t="str">
        <f>IF(D872="","",D872&amp;"-"&amp;(1+COUNTIF(D$33:D871,D872)))</f>
        <v/>
      </c>
      <c r="D872" s="255"/>
      <c r="E872" s="256"/>
      <c r="F872" s="256"/>
      <c r="G872" s="256"/>
      <c r="H872" s="256"/>
      <c r="I872" s="256"/>
      <c r="J872" s="256"/>
      <c r="K872" s="329"/>
      <c r="L872" s="256"/>
      <c r="M872" s="256"/>
      <c r="N872" s="257"/>
    </row>
    <row r="873" spans="2:14" x14ac:dyDescent="0.25">
      <c r="B873" s="333" t="str">
        <f>IF(D873="","",D873&amp;"-"&amp;(1+COUNTIF(D$33:D872,D873)))</f>
        <v/>
      </c>
      <c r="D873" s="255"/>
      <c r="E873" s="256"/>
      <c r="F873" s="256"/>
      <c r="G873" s="256"/>
      <c r="H873" s="256"/>
      <c r="I873" s="256"/>
      <c r="J873" s="256"/>
      <c r="K873" s="329"/>
      <c r="L873" s="256"/>
      <c r="M873" s="256"/>
      <c r="N873" s="257"/>
    </row>
    <row r="874" spans="2:14" x14ac:dyDescent="0.25">
      <c r="B874" s="333" t="str">
        <f>IF(D874="","",D874&amp;"-"&amp;(1+COUNTIF(D$33:D873,D874)))</f>
        <v/>
      </c>
      <c r="D874" s="255"/>
      <c r="E874" s="256"/>
      <c r="F874" s="256"/>
      <c r="G874" s="256"/>
      <c r="H874" s="256"/>
      <c r="I874" s="256"/>
      <c r="J874" s="256"/>
      <c r="K874" s="329"/>
      <c r="L874" s="256"/>
      <c r="M874" s="256"/>
      <c r="N874" s="257"/>
    </row>
    <row r="875" spans="2:14" x14ac:dyDescent="0.25">
      <c r="B875" s="333" t="str">
        <f>IF(D875="","",D875&amp;"-"&amp;(1+COUNTIF(D$33:D874,D875)))</f>
        <v/>
      </c>
      <c r="D875" s="255"/>
      <c r="E875" s="256"/>
      <c r="F875" s="256"/>
      <c r="G875" s="256"/>
      <c r="H875" s="256"/>
      <c r="I875" s="256"/>
      <c r="J875" s="256"/>
      <c r="K875" s="256"/>
      <c r="L875" s="256"/>
      <c r="M875" s="256"/>
      <c r="N875" s="257"/>
    </row>
    <row r="876" spans="2:14" x14ac:dyDescent="0.25">
      <c r="B876" s="333" t="str">
        <f>IF(D876="","",D876&amp;"-"&amp;(1+COUNTIF(D$33:D875,D876)))</f>
        <v/>
      </c>
      <c r="D876" s="255"/>
      <c r="E876" s="256"/>
      <c r="F876" s="256"/>
      <c r="G876" s="256"/>
      <c r="H876" s="256"/>
      <c r="I876" s="256"/>
      <c r="J876" s="256"/>
      <c r="K876" s="256"/>
      <c r="L876" s="256"/>
      <c r="M876" s="256"/>
      <c r="N876" s="257"/>
    </row>
    <row r="877" spans="2:14" x14ac:dyDescent="0.25">
      <c r="B877" s="333" t="str">
        <f>IF(D877="","",D877&amp;"-"&amp;(1+COUNTIF(D$33:D876,D877)))</f>
        <v/>
      </c>
      <c r="D877" s="255"/>
      <c r="E877" s="256"/>
      <c r="F877" s="256"/>
      <c r="G877" s="256"/>
      <c r="H877" s="256"/>
      <c r="I877" s="256"/>
      <c r="J877" s="256"/>
      <c r="K877" s="329"/>
      <c r="L877" s="256"/>
      <c r="M877" s="256"/>
      <c r="N877" s="257"/>
    </row>
    <row r="878" spans="2:14" x14ac:dyDescent="0.25">
      <c r="B878" s="333" t="str">
        <f>IF(D878="","",D878&amp;"-"&amp;(1+COUNTIF(D$33:D877,D878)))</f>
        <v/>
      </c>
      <c r="D878" s="255"/>
      <c r="E878" s="256"/>
      <c r="F878" s="256"/>
      <c r="G878" s="256"/>
      <c r="H878" s="256"/>
      <c r="I878" s="256"/>
      <c r="J878" s="256"/>
      <c r="K878" s="329"/>
      <c r="L878" s="256"/>
      <c r="M878" s="256"/>
      <c r="N878" s="257"/>
    </row>
    <row r="879" spans="2:14" ht="15" customHeight="1" x14ac:dyDescent="0.25">
      <c r="B879" s="333" t="str">
        <f>IF(D879="","",D879&amp;"-"&amp;(1+COUNTIF(D$33:D878,D879)))</f>
        <v/>
      </c>
      <c r="D879" s="255"/>
      <c r="E879" s="256"/>
      <c r="F879" s="256"/>
      <c r="G879" s="256"/>
      <c r="H879" s="256"/>
      <c r="I879" s="256"/>
      <c r="J879" s="256"/>
      <c r="K879" s="329"/>
      <c r="L879" s="256"/>
      <c r="M879" s="256"/>
      <c r="N879" s="257"/>
    </row>
    <row r="880" spans="2:14" x14ac:dyDescent="0.25">
      <c r="B880" s="333" t="str">
        <f>IF(D880="","",D880&amp;"-"&amp;(1+COUNTIF(D$33:D879,D880)))</f>
        <v/>
      </c>
      <c r="D880" s="255"/>
      <c r="E880" s="256"/>
      <c r="F880" s="256"/>
      <c r="G880" s="256"/>
      <c r="H880" s="256"/>
      <c r="I880" s="256"/>
      <c r="J880" s="256"/>
      <c r="K880" s="329"/>
      <c r="L880" s="256"/>
      <c r="M880" s="256"/>
      <c r="N880" s="257"/>
    </row>
    <row r="881" spans="2:14" x14ac:dyDescent="0.25">
      <c r="B881" s="333" t="str">
        <f>IF(D881="","",D881&amp;"-"&amp;(1+COUNTIF(D$33:D880,D881)))</f>
        <v/>
      </c>
      <c r="D881" s="255"/>
      <c r="E881" s="256"/>
      <c r="F881" s="256"/>
      <c r="G881" s="256"/>
      <c r="H881" s="256"/>
      <c r="I881" s="256"/>
      <c r="J881" s="256"/>
      <c r="K881" s="329"/>
      <c r="L881" s="256"/>
      <c r="M881" s="256"/>
      <c r="N881" s="257"/>
    </row>
    <row r="882" spans="2:14" x14ac:dyDescent="0.25">
      <c r="B882" s="333" t="str">
        <f>IF(D882="","",D882&amp;"-"&amp;(1+COUNTIF(D$33:D881,D882)))</f>
        <v/>
      </c>
      <c r="D882" s="255"/>
      <c r="E882" s="256"/>
      <c r="F882" s="256"/>
      <c r="G882" s="256"/>
      <c r="H882" s="256"/>
      <c r="I882" s="256"/>
      <c r="J882" s="256"/>
      <c r="K882" s="329"/>
      <c r="L882" s="256"/>
      <c r="M882" s="256"/>
      <c r="N882" s="257"/>
    </row>
    <row r="883" spans="2:14" x14ac:dyDescent="0.25">
      <c r="B883" s="333" t="str">
        <f>IF(D883="","",D883&amp;"-"&amp;(1+COUNTIF(D$33:D882,D883)))</f>
        <v/>
      </c>
      <c r="D883" s="255"/>
      <c r="E883" s="256"/>
      <c r="F883" s="256"/>
      <c r="G883" s="256"/>
      <c r="H883" s="256"/>
      <c r="I883" s="256"/>
      <c r="J883" s="256"/>
      <c r="K883" s="329"/>
      <c r="L883" s="256"/>
      <c r="M883" s="256"/>
      <c r="N883" s="257"/>
    </row>
    <row r="884" spans="2:14" x14ac:dyDescent="0.25">
      <c r="B884" s="333" t="str">
        <f>IF(D884="","",D884&amp;"-"&amp;(1+COUNTIF(D$33:D883,D884)))</f>
        <v/>
      </c>
      <c r="D884" s="255"/>
      <c r="E884" s="256"/>
      <c r="F884" s="256"/>
      <c r="G884" s="256"/>
      <c r="H884" s="256"/>
      <c r="I884" s="256"/>
      <c r="J884" s="256"/>
      <c r="K884" s="329"/>
      <c r="L884" s="256"/>
      <c r="M884" s="256"/>
      <c r="N884" s="257"/>
    </row>
    <row r="885" spans="2:14" x14ac:dyDescent="0.25">
      <c r="B885" s="333" t="str">
        <f>IF(D885="","",D885&amp;"-"&amp;(1+COUNTIF(D$33:D884,D885)))</f>
        <v/>
      </c>
      <c r="D885" s="255"/>
      <c r="E885" s="256"/>
      <c r="F885" s="256"/>
      <c r="G885" s="256"/>
      <c r="H885" s="256"/>
      <c r="I885" s="256"/>
      <c r="J885" s="256"/>
      <c r="K885" s="256"/>
      <c r="L885" s="256"/>
      <c r="M885" s="256"/>
      <c r="N885" s="257"/>
    </row>
    <row r="886" spans="2:14" ht="15" customHeight="1" x14ac:dyDescent="0.25">
      <c r="B886" s="333" t="str">
        <f>IF(D886="","",D886&amp;"-"&amp;(1+COUNTIF(D$33:D885,D886)))</f>
        <v/>
      </c>
      <c r="D886" s="255"/>
      <c r="E886" s="256"/>
      <c r="F886" s="256"/>
      <c r="G886" s="256"/>
      <c r="H886" s="256"/>
      <c r="I886" s="256"/>
      <c r="J886" s="256"/>
      <c r="K886" s="329"/>
      <c r="L886" s="256"/>
      <c r="M886" s="256"/>
      <c r="N886" s="257"/>
    </row>
    <row r="887" spans="2:14" x14ac:dyDescent="0.25">
      <c r="B887" s="333" t="str">
        <f>IF(D887="","",D887&amp;"-"&amp;(1+COUNTIF(D$33:D886,D887)))</f>
        <v/>
      </c>
      <c r="D887" s="255"/>
      <c r="E887" s="256"/>
      <c r="F887" s="256"/>
      <c r="G887" s="256"/>
      <c r="H887" s="256"/>
      <c r="I887" s="256"/>
      <c r="J887" s="256"/>
      <c r="K887" s="329"/>
      <c r="L887" s="256"/>
      <c r="M887" s="256"/>
      <c r="N887" s="257"/>
    </row>
    <row r="888" spans="2:14" x14ac:dyDescent="0.25">
      <c r="B888" s="333" t="str">
        <f>IF(D888="","",D888&amp;"-"&amp;(1+COUNTIF(D$33:D887,D888)))</f>
        <v/>
      </c>
      <c r="D888" s="255"/>
      <c r="E888" s="256"/>
      <c r="F888" s="256"/>
      <c r="G888" s="256"/>
      <c r="H888" s="256"/>
      <c r="I888" s="256"/>
      <c r="J888" s="256"/>
      <c r="K888" s="329"/>
      <c r="L888" s="256"/>
      <c r="M888" s="256"/>
      <c r="N888" s="257"/>
    </row>
    <row r="889" spans="2:14" x14ac:dyDescent="0.25">
      <c r="B889" s="333" t="str">
        <f>IF(D889="","",D889&amp;"-"&amp;(1+COUNTIF(D$33:D888,D889)))</f>
        <v/>
      </c>
      <c r="D889" s="255"/>
      <c r="E889" s="256"/>
      <c r="F889" s="256"/>
      <c r="G889" s="256"/>
      <c r="H889" s="256"/>
      <c r="I889" s="256"/>
      <c r="J889" s="256"/>
      <c r="K889" s="329"/>
      <c r="L889" s="256"/>
      <c r="M889" s="256"/>
      <c r="N889" s="257"/>
    </row>
    <row r="890" spans="2:14" x14ac:dyDescent="0.25">
      <c r="B890" s="333" t="str">
        <f>IF(D890="","",D890&amp;"-"&amp;(1+COUNTIF(D$33:D889,D890)))</f>
        <v/>
      </c>
      <c r="D890" s="255"/>
      <c r="E890" s="256"/>
      <c r="F890" s="256"/>
      <c r="G890" s="256"/>
      <c r="H890" s="256"/>
      <c r="I890" s="256"/>
      <c r="J890" s="256"/>
      <c r="K890" s="329"/>
      <c r="L890" s="256"/>
      <c r="M890" s="256"/>
      <c r="N890" s="257"/>
    </row>
    <row r="891" spans="2:14" x14ac:dyDescent="0.25">
      <c r="B891" s="333" t="str">
        <f>IF(D891="","",D891&amp;"-"&amp;(1+COUNTIF(D$33:D890,D891)))</f>
        <v/>
      </c>
      <c r="D891" s="255"/>
      <c r="E891" s="256"/>
      <c r="F891" s="256"/>
      <c r="G891" s="256"/>
      <c r="H891" s="256"/>
      <c r="I891" s="256"/>
      <c r="J891" s="256"/>
      <c r="K891" s="256"/>
      <c r="L891" s="256"/>
      <c r="M891" s="256"/>
      <c r="N891" s="257"/>
    </row>
    <row r="892" spans="2:14" x14ac:dyDescent="0.25">
      <c r="B892" s="333" t="str">
        <f>IF(D892="","",D892&amp;"-"&amp;(1+COUNTIF(D$33:D891,D892)))</f>
        <v/>
      </c>
      <c r="D892" s="255"/>
      <c r="E892" s="256"/>
      <c r="F892" s="256"/>
      <c r="G892" s="256"/>
      <c r="H892" s="256"/>
      <c r="I892" s="256"/>
      <c r="J892" s="256"/>
      <c r="K892" s="256"/>
      <c r="L892" s="256"/>
      <c r="M892" s="256"/>
      <c r="N892" s="257"/>
    </row>
    <row r="893" spans="2:14" ht="15" customHeight="1" x14ac:dyDescent="0.25">
      <c r="B893" s="333" t="str">
        <f>IF(D893="","",D893&amp;"-"&amp;(1+COUNTIF(D$33:D892,D893)))</f>
        <v/>
      </c>
      <c r="D893" s="255"/>
      <c r="E893" s="256"/>
      <c r="F893" s="256"/>
      <c r="G893" s="256"/>
      <c r="H893" s="256"/>
      <c r="I893" s="256"/>
      <c r="J893" s="256"/>
      <c r="K893" s="329"/>
      <c r="L893" s="256"/>
      <c r="M893" s="256"/>
      <c r="N893" s="257"/>
    </row>
    <row r="894" spans="2:14" x14ac:dyDescent="0.25">
      <c r="B894" s="333" t="str">
        <f>IF(D894="","",D894&amp;"-"&amp;(1+COUNTIF(D$33:D893,D894)))</f>
        <v/>
      </c>
      <c r="D894" s="255"/>
      <c r="E894" s="256"/>
      <c r="F894" s="256"/>
      <c r="G894" s="256"/>
      <c r="H894" s="256"/>
      <c r="I894" s="256"/>
      <c r="J894" s="256"/>
      <c r="K894" s="329"/>
      <c r="L894" s="256"/>
      <c r="M894" s="256"/>
      <c r="N894" s="257"/>
    </row>
    <row r="895" spans="2:14" x14ac:dyDescent="0.25">
      <c r="B895" s="333" t="str">
        <f>IF(D895="","",D895&amp;"-"&amp;(1+COUNTIF(D$33:D894,D895)))</f>
        <v/>
      </c>
      <c r="D895" s="255"/>
      <c r="E895" s="256"/>
      <c r="F895" s="256"/>
      <c r="G895" s="256"/>
      <c r="H895" s="256"/>
      <c r="I895" s="256"/>
      <c r="J895" s="256"/>
      <c r="K895" s="329"/>
      <c r="L895" s="256"/>
      <c r="M895" s="256"/>
      <c r="N895" s="257"/>
    </row>
    <row r="896" spans="2:14" x14ac:dyDescent="0.25">
      <c r="B896" s="333" t="str">
        <f>IF(D896="","",D896&amp;"-"&amp;(1+COUNTIF(D$33:D895,D896)))</f>
        <v/>
      </c>
      <c r="D896" s="255"/>
      <c r="E896" s="256"/>
      <c r="F896" s="256"/>
      <c r="G896" s="256"/>
      <c r="H896" s="256"/>
      <c r="I896" s="256"/>
      <c r="J896" s="256"/>
      <c r="K896" s="329"/>
      <c r="L896" s="256"/>
      <c r="M896" s="256"/>
      <c r="N896" s="257"/>
    </row>
    <row r="897" spans="2:14" x14ac:dyDescent="0.25">
      <c r="B897" s="333" t="str">
        <f>IF(D897="","",D897&amp;"-"&amp;(1+COUNTIF(D$33:D896,D897)))</f>
        <v/>
      </c>
      <c r="D897" s="255"/>
      <c r="E897" s="256"/>
      <c r="F897" s="256"/>
      <c r="G897" s="256"/>
      <c r="H897" s="256"/>
      <c r="I897" s="256"/>
      <c r="J897" s="256"/>
      <c r="K897" s="329"/>
      <c r="L897" s="256"/>
      <c r="M897" s="256"/>
      <c r="N897" s="257"/>
    </row>
    <row r="898" spans="2:14" x14ac:dyDescent="0.25">
      <c r="B898" s="333" t="str">
        <f>IF(D898="","",D898&amp;"-"&amp;(1+COUNTIF(D$33:D897,D898)))</f>
        <v/>
      </c>
      <c r="D898" s="255"/>
      <c r="E898" s="256"/>
      <c r="F898" s="256"/>
      <c r="G898" s="256"/>
      <c r="H898" s="256"/>
      <c r="I898" s="256"/>
      <c r="J898" s="256"/>
      <c r="K898" s="329"/>
      <c r="L898" s="256"/>
      <c r="M898" s="256"/>
      <c r="N898" s="257"/>
    </row>
    <row r="899" spans="2:14" x14ac:dyDescent="0.25">
      <c r="B899" s="333" t="str">
        <f>IF(D899="","",D899&amp;"-"&amp;(1+COUNTIF(D$33:D898,D899)))</f>
        <v/>
      </c>
      <c r="D899" s="255"/>
      <c r="E899" s="256"/>
      <c r="F899" s="256"/>
      <c r="G899" s="256"/>
      <c r="H899" s="256"/>
      <c r="I899" s="256"/>
      <c r="J899" s="256"/>
      <c r="K899" s="256"/>
      <c r="L899" s="256"/>
      <c r="M899" s="256"/>
      <c r="N899" s="257"/>
    </row>
    <row r="900" spans="2:14" ht="15" customHeight="1" x14ac:dyDescent="0.25">
      <c r="B900" s="333" t="str">
        <f>IF(D900="","",D900&amp;"-"&amp;(1+COUNTIF(D$33:D899,D900)))</f>
        <v/>
      </c>
      <c r="D900" s="255"/>
      <c r="E900" s="256"/>
      <c r="F900" s="256"/>
      <c r="G900" s="256"/>
      <c r="H900" s="256"/>
      <c r="I900" s="256"/>
      <c r="J900" s="256"/>
      <c r="K900" s="329"/>
      <c r="L900" s="256"/>
      <c r="M900" s="256"/>
      <c r="N900" s="257"/>
    </row>
    <row r="901" spans="2:14" x14ac:dyDescent="0.25">
      <c r="B901" s="333" t="str">
        <f>IF(D901="","",D901&amp;"-"&amp;(1+COUNTIF(D$33:D900,D901)))</f>
        <v/>
      </c>
      <c r="D901" s="255"/>
      <c r="E901" s="256"/>
      <c r="F901" s="256"/>
      <c r="G901" s="256"/>
      <c r="H901" s="256"/>
      <c r="I901" s="256"/>
      <c r="J901" s="256"/>
      <c r="K901" s="329"/>
      <c r="L901" s="256"/>
      <c r="M901" s="256"/>
      <c r="N901" s="257"/>
    </row>
    <row r="902" spans="2:14" x14ac:dyDescent="0.25">
      <c r="B902" s="333" t="str">
        <f>IF(D902="","",D902&amp;"-"&amp;(1+COUNTIF(D$33:D901,D902)))</f>
        <v/>
      </c>
      <c r="D902" s="255"/>
      <c r="E902" s="256"/>
      <c r="F902" s="256"/>
      <c r="G902" s="256"/>
      <c r="H902" s="256"/>
      <c r="I902" s="256"/>
      <c r="J902" s="256"/>
      <c r="K902" s="329"/>
      <c r="L902" s="256"/>
      <c r="M902" s="256"/>
      <c r="N902" s="257"/>
    </row>
    <row r="903" spans="2:14" x14ac:dyDescent="0.25">
      <c r="B903" s="333" t="str">
        <f>IF(D903="","",D903&amp;"-"&amp;(1+COUNTIF(D$33:D902,D903)))</f>
        <v/>
      </c>
      <c r="D903" s="255"/>
      <c r="E903" s="256"/>
      <c r="F903" s="256"/>
      <c r="G903" s="256"/>
      <c r="H903" s="256"/>
      <c r="I903" s="256"/>
      <c r="J903" s="256"/>
      <c r="K903" s="329"/>
      <c r="L903" s="256"/>
      <c r="M903" s="256"/>
      <c r="N903" s="257"/>
    </row>
    <row r="904" spans="2:14" x14ac:dyDescent="0.25">
      <c r="B904" s="333" t="str">
        <f>IF(D904="","",D904&amp;"-"&amp;(1+COUNTIF(D$33:D903,D904)))</f>
        <v/>
      </c>
      <c r="D904" s="255"/>
      <c r="E904" s="256"/>
      <c r="F904" s="256"/>
      <c r="G904" s="256"/>
      <c r="H904" s="256"/>
      <c r="I904" s="256"/>
      <c r="J904" s="256"/>
      <c r="K904" s="329"/>
      <c r="L904" s="256"/>
      <c r="M904" s="256"/>
      <c r="N904" s="257"/>
    </row>
    <row r="905" spans="2:14" x14ac:dyDescent="0.25">
      <c r="B905" s="333" t="str">
        <f>IF(D905="","",D905&amp;"-"&amp;(1+COUNTIF(D$33:D904,D905)))</f>
        <v/>
      </c>
      <c r="D905" s="255"/>
      <c r="E905" s="256"/>
      <c r="F905" s="256"/>
      <c r="G905" s="256"/>
      <c r="H905" s="256"/>
      <c r="I905" s="256"/>
      <c r="J905" s="256"/>
      <c r="K905" s="329"/>
      <c r="L905" s="256"/>
      <c r="M905" s="256"/>
      <c r="N905" s="257"/>
    </row>
    <row r="906" spans="2:14" x14ac:dyDescent="0.25">
      <c r="B906" s="333" t="str">
        <f>IF(D906="","",D906&amp;"-"&amp;(1+COUNTIF(D$33:D905,D906)))</f>
        <v/>
      </c>
      <c r="D906" s="255"/>
      <c r="E906" s="256"/>
      <c r="F906" s="256"/>
      <c r="G906" s="256"/>
      <c r="H906" s="256"/>
      <c r="I906" s="256"/>
      <c r="J906" s="256"/>
      <c r="K906" s="329"/>
      <c r="L906" s="256"/>
      <c r="M906" s="256"/>
      <c r="N906" s="257"/>
    </row>
    <row r="907" spans="2:14" ht="15" customHeight="1" x14ac:dyDescent="0.25">
      <c r="B907" s="333" t="str">
        <f>IF(D907="","",D907&amp;"-"&amp;(1+COUNTIF(D$33:D906,D907)))</f>
        <v/>
      </c>
      <c r="D907" s="255"/>
      <c r="E907" s="256"/>
      <c r="F907" s="256"/>
      <c r="G907" s="256"/>
      <c r="H907" s="256"/>
      <c r="I907" s="256"/>
      <c r="J907" s="256"/>
      <c r="K907" s="329"/>
      <c r="L907" s="256"/>
      <c r="M907" s="256"/>
      <c r="N907" s="257"/>
    </row>
    <row r="908" spans="2:14" x14ac:dyDescent="0.25">
      <c r="B908" s="333" t="str">
        <f>IF(D908="","",D908&amp;"-"&amp;(1+COUNTIF(D$33:D907,D908)))</f>
        <v/>
      </c>
      <c r="D908" s="255"/>
      <c r="E908" s="256"/>
      <c r="F908" s="256"/>
      <c r="G908" s="256"/>
      <c r="H908" s="256"/>
      <c r="I908" s="256"/>
      <c r="J908" s="256"/>
      <c r="K908" s="256"/>
      <c r="L908" s="256"/>
      <c r="M908" s="256"/>
      <c r="N908" s="257"/>
    </row>
    <row r="909" spans="2:14" x14ac:dyDescent="0.25">
      <c r="B909" s="333" t="str">
        <f>IF(D909="","",D909&amp;"-"&amp;(1+COUNTIF(D$33:D908,D909)))</f>
        <v/>
      </c>
      <c r="D909" s="255"/>
      <c r="E909" s="256"/>
      <c r="F909" s="256"/>
      <c r="G909" s="256"/>
      <c r="H909" s="256"/>
      <c r="I909" s="256"/>
      <c r="J909" s="256"/>
      <c r="K909" s="256"/>
      <c r="L909" s="256"/>
      <c r="M909" s="256"/>
      <c r="N909" s="257"/>
    </row>
    <row r="910" spans="2:14" x14ac:dyDescent="0.25">
      <c r="B910" s="333" t="str">
        <f>IF(D910="","",D910&amp;"-"&amp;(1+COUNTIF(D$33:D909,D910)))</f>
        <v/>
      </c>
      <c r="D910" s="255"/>
      <c r="E910" s="256"/>
      <c r="F910" s="256"/>
      <c r="G910" s="256"/>
      <c r="H910" s="256"/>
      <c r="I910" s="256"/>
      <c r="J910" s="256"/>
      <c r="K910" s="329"/>
      <c r="L910" s="256"/>
      <c r="M910" s="256"/>
      <c r="N910" s="257"/>
    </row>
    <row r="911" spans="2:14" x14ac:dyDescent="0.25">
      <c r="B911" s="333" t="str">
        <f>IF(D911="","",D911&amp;"-"&amp;(1+COUNTIF(D$33:D910,D911)))</f>
        <v/>
      </c>
      <c r="D911" s="255"/>
      <c r="E911" s="256"/>
      <c r="F911" s="256"/>
      <c r="G911" s="256"/>
      <c r="H911" s="256"/>
      <c r="I911" s="256"/>
      <c r="J911" s="256"/>
      <c r="K911" s="329"/>
      <c r="L911" s="256"/>
      <c r="M911" s="256"/>
      <c r="N911" s="257"/>
    </row>
    <row r="912" spans="2:14" x14ac:dyDescent="0.25">
      <c r="B912" s="333" t="str">
        <f>IF(D912="","",D912&amp;"-"&amp;(1+COUNTIF(D$33:D911,D912)))</f>
        <v/>
      </c>
      <c r="D912" s="255"/>
      <c r="E912" s="256"/>
      <c r="F912" s="256"/>
      <c r="G912" s="256"/>
      <c r="H912" s="256"/>
      <c r="I912" s="256"/>
      <c r="J912" s="256"/>
      <c r="K912" s="329"/>
      <c r="L912" s="256"/>
      <c r="M912" s="256"/>
      <c r="N912" s="257"/>
    </row>
    <row r="913" spans="2:14" x14ac:dyDescent="0.25">
      <c r="B913" s="333" t="str">
        <f>IF(D913="","",D913&amp;"-"&amp;(1+COUNTIF(D$33:D912,D913)))</f>
        <v/>
      </c>
      <c r="D913" s="255"/>
      <c r="E913" s="256"/>
      <c r="F913" s="256"/>
      <c r="G913" s="256"/>
      <c r="H913" s="256"/>
      <c r="I913" s="256"/>
      <c r="J913" s="256"/>
      <c r="K913" s="329"/>
      <c r="L913" s="256"/>
      <c r="M913" s="256"/>
      <c r="N913" s="257"/>
    </row>
    <row r="914" spans="2:14" ht="15" customHeight="1" x14ac:dyDescent="0.25">
      <c r="B914" s="333" t="str">
        <f>IF(D914="","",D914&amp;"-"&amp;(1+COUNTIF(D$33:D913,D914)))</f>
        <v/>
      </c>
      <c r="D914" s="255"/>
      <c r="E914" s="256"/>
      <c r="F914" s="256"/>
      <c r="G914" s="256"/>
      <c r="H914" s="256"/>
      <c r="I914" s="256"/>
      <c r="J914" s="256"/>
      <c r="K914" s="329"/>
      <c r="L914" s="256"/>
      <c r="M914" s="256"/>
      <c r="N914" s="257"/>
    </row>
    <row r="915" spans="2:14" x14ac:dyDescent="0.25">
      <c r="B915" s="333" t="str">
        <f>IF(D915="","",D915&amp;"-"&amp;(1+COUNTIF(D$33:D914,D915)))</f>
        <v/>
      </c>
      <c r="D915" s="255"/>
      <c r="E915" s="256"/>
      <c r="F915" s="256"/>
      <c r="G915" s="256"/>
      <c r="H915" s="256"/>
      <c r="I915" s="256"/>
      <c r="J915" s="256"/>
      <c r="K915" s="329"/>
      <c r="L915" s="256"/>
      <c r="M915" s="256"/>
      <c r="N915" s="257"/>
    </row>
    <row r="916" spans="2:14" x14ac:dyDescent="0.25">
      <c r="B916" s="333" t="str">
        <f>IF(D916="","",D916&amp;"-"&amp;(1+COUNTIF(D$33:D915,D916)))</f>
        <v/>
      </c>
      <c r="D916" s="255"/>
      <c r="E916" s="256"/>
      <c r="F916" s="256"/>
      <c r="G916" s="256"/>
      <c r="H916" s="256"/>
      <c r="I916" s="256"/>
      <c r="J916" s="256"/>
      <c r="K916" s="329"/>
      <c r="L916" s="256"/>
      <c r="M916" s="256"/>
      <c r="N916" s="257"/>
    </row>
    <row r="917" spans="2:14" x14ac:dyDescent="0.25">
      <c r="B917" s="333" t="str">
        <f>IF(D917="","",D917&amp;"-"&amp;(1+COUNTIF(D$33:D916,D917)))</f>
        <v/>
      </c>
      <c r="D917" s="255"/>
      <c r="E917" s="256"/>
      <c r="F917" s="256"/>
      <c r="G917" s="256"/>
      <c r="H917" s="256"/>
      <c r="I917" s="256"/>
      <c r="J917" s="256"/>
      <c r="K917" s="329"/>
      <c r="L917" s="256"/>
      <c r="M917" s="256"/>
      <c r="N917" s="257"/>
    </row>
    <row r="918" spans="2:14" x14ac:dyDescent="0.25">
      <c r="B918" s="333" t="str">
        <f>IF(D918="","",D918&amp;"-"&amp;(1+COUNTIF(D$33:D917,D918)))</f>
        <v/>
      </c>
      <c r="D918" s="255"/>
      <c r="E918" s="256"/>
      <c r="F918" s="256"/>
      <c r="G918" s="256"/>
      <c r="H918" s="256"/>
      <c r="I918" s="256"/>
      <c r="J918" s="256"/>
      <c r="K918" s="329"/>
      <c r="L918" s="256"/>
      <c r="M918" s="256"/>
      <c r="N918" s="257"/>
    </row>
    <row r="919" spans="2:14" x14ac:dyDescent="0.25">
      <c r="B919" s="333" t="str">
        <f>IF(D919="","",D919&amp;"-"&amp;(1+COUNTIF(D$33:D918,D919)))</f>
        <v/>
      </c>
      <c r="D919" s="255"/>
      <c r="E919" s="256"/>
      <c r="F919" s="256"/>
      <c r="G919" s="256"/>
      <c r="H919" s="256"/>
      <c r="I919" s="256"/>
      <c r="J919" s="256"/>
      <c r="K919" s="329"/>
      <c r="L919" s="256"/>
      <c r="M919" s="256"/>
      <c r="N919" s="257"/>
    </row>
    <row r="920" spans="2:14" x14ac:dyDescent="0.25">
      <c r="B920" s="333" t="str">
        <f>IF(D920="","",D920&amp;"-"&amp;(1+COUNTIF(D$33:D919,D920)))</f>
        <v/>
      </c>
      <c r="D920" s="255"/>
      <c r="E920" s="256"/>
      <c r="F920" s="256"/>
      <c r="G920" s="256"/>
      <c r="H920" s="256"/>
      <c r="I920" s="256"/>
      <c r="J920" s="256"/>
      <c r="K920" s="329"/>
      <c r="L920" s="256"/>
      <c r="M920" s="256"/>
      <c r="N920" s="257"/>
    </row>
    <row r="921" spans="2:14" ht="15" customHeight="1" x14ac:dyDescent="0.25">
      <c r="B921" s="333" t="str">
        <f>IF(D921="","",D921&amp;"-"&amp;(1+COUNTIF(D$33:D920,D921)))</f>
        <v/>
      </c>
      <c r="D921" s="255"/>
      <c r="E921" s="256"/>
      <c r="F921" s="256"/>
      <c r="G921" s="256"/>
      <c r="H921" s="256"/>
      <c r="I921" s="256"/>
      <c r="J921" s="256"/>
      <c r="K921" s="329"/>
      <c r="L921" s="256"/>
      <c r="M921" s="256"/>
      <c r="N921" s="257"/>
    </row>
    <row r="922" spans="2:14" x14ac:dyDescent="0.25">
      <c r="B922" s="333" t="str">
        <f>IF(D922="","",D922&amp;"-"&amp;(1+COUNTIF(D$33:D921,D922)))</f>
        <v/>
      </c>
      <c r="D922" s="255"/>
      <c r="E922" s="256"/>
      <c r="F922" s="256"/>
      <c r="G922" s="256"/>
      <c r="H922" s="256"/>
      <c r="I922" s="256"/>
      <c r="J922" s="256"/>
      <c r="K922" s="329"/>
      <c r="L922" s="256"/>
      <c r="M922" s="256"/>
      <c r="N922" s="257"/>
    </row>
    <row r="923" spans="2:14" x14ac:dyDescent="0.25">
      <c r="B923" s="333" t="str">
        <f>IF(D923="","",D923&amp;"-"&amp;(1+COUNTIF(D$33:D922,D923)))</f>
        <v/>
      </c>
      <c r="D923" s="255"/>
      <c r="E923" s="256"/>
      <c r="F923" s="256"/>
      <c r="G923" s="256"/>
      <c r="H923" s="256"/>
      <c r="I923" s="256"/>
      <c r="J923" s="256"/>
      <c r="K923" s="329"/>
      <c r="L923" s="256"/>
      <c r="M923" s="256"/>
      <c r="N923" s="257"/>
    </row>
    <row r="924" spans="2:14" x14ac:dyDescent="0.25">
      <c r="B924" s="333" t="str">
        <f>IF(D924="","",D924&amp;"-"&amp;(1+COUNTIF(D$33:D923,D924)))</f>
        <v/>
      </c>
      <c r="D924" s="255"/>
      <c r="E924" s="256"/>
      <c r="F924" s="256"/>
      <c r="G924" s="256"/>
      <c r="H924" s="256"/>
      <c r="I924" s="256"/>
      <c r="J924" s="256"/>
      <c r="K924" s="256"/>
      <c r="L924" s="256"/>
      <c r="M924" s="256"/>
      <c r="N924" s="257"/>
    </row>
    <row r="925" spans="2:14" x14ac:dyDescent="0.25">
      <c r="B925" s="333" t="str">
        <f>IF(D925="","",D925&amp;"-"&amp;(1+COUNTIF(D$33:D924,D925)))</f>
        <v/>
      </c>
      <c r="D925" s="255"/>
      <c r="E925" s="256"/>
      <c r="F925" s="256"/>
      <c r="G925" s="256"/>
      <c r="H925" s="256"/>
      <c r="I925" s="256"/>
      <c r="J925" s="256"/>
      <c r="K925" s="329"/>
      <c r="L925" s="256"/>
      <c r="M925" s="256"/>
      <c r="N925" s="257"/>
    </row>
    <row r="926" spans="2:14" x14ac:dyDescent="0.25">
      <c r="B926" s="333" t="str">
        <f>IF(D926="","",D926&amp;"-"&amp;(1+COUNTIF(D$33:D925,D926)))</f>
        <v/>
      </c>
      <c r="D926" s="255"/>
      <c r="E926" s="256"/>
      <c r="F926" s="256"/>
      <c r="G926" s="256"/>
      <c r="H926" s="256"/>
      <c r="I926" s="256"/>
      <c r="J926" s="256"/>
      <c r="K926" s="329"/>
      <c r="L926" s="256"/>
      <c r="M926" s="256"/>
      <c r="N926" s="257"/>
    </row>
    <row r="927" spans="2:14" x14ac:dyDescent="0.25">
      <c r="B927" s="333" t="str">
        <f>IF(D927="","",D927&amp;"-"&amp;(1+COUNTIF(D$33:D926,D927)))</f>
        <v/>
      </c>
      <c r="D927" s="255"/>
      <c r="E927" s="256"/>
      <c r="F927" s="256"/>
      <c r="G927" s="256"/>
      <c r="H927" s="256"/>
      <c r="I927" s="256"/>
      <c r="J927" s="256"/>
      <c r="K927" s="256"/>
      <c r="L927" s="256"/>
      <c r="M927" s="256"/>
      <c r="N927" s="257"/>
    </row>
    <row r="928" spans="2:14" ht="15" customHeight="1" x14ac:dyDescent="0.25">
      <c r="B928" s="333" t="str">
        <f>IF(D928="","",D928&amp;"-"&amp;(1+COUNTIF(D$33:D927,D928)))</f>
        <v/>
      </c>
      <c r="D928" s="255"/>
      <c r="E928" s="256"/>
      <c r="F928" s="256"/>
      <c r="G928" s="256"/>
      <c r="H928" s="256"/>
      <c r="I928" s="256"/>
      <c r="J928" s="256"/>
      <c r="K928" s="329"/>
      <c r="L928" s="256"/>
      <c r="M928" s="256"/>
      <c r="N928" s="257"/>
    </row>
    <row r="929" spans="2:14" x14ac:dyDescent="0.25">
      <c r="B929" s="333" t="str">
        <f>IF(D929="","",D929&amp;"-"&amp;(1+COUNTIF(D$33:D928,D929)))</f>
        <v/>
      </c>
      <c r="D929" s="255"/>
      <c r="E929" s="256"/>
      <c r="F929" s="256"/>
      <c r="G929" s="256"/>
      <c r="H929" s="256"/>
      <c r="I929" s="256"/>
      <c r="J929" s="256"/>
      <c r="K929" s="329"/>
      <c r="L929" s="256"/>
      <c r="M929" s="256"/>
      <c r="N929" s="257"/>
    </row>
    <row r="930" spans="2:14" x14ac:dyDescent="0.25">
      <c r="B930" s="333" t="str">
        <f>IF(D930="","",D930&amp;"-"&amp;(1+COUNTIF(D$33:D929,D930)))</f>
        <v/>
      </c>
      <c r="D930" s="255"/>
      <c r="E930" s="256"/>
      <c r="F930" s="256"/>
      <c r="G930" s="256"/>
      <c r="H930" s="256"/>
      <c r="I930" s="256"/>
      <c r="J930" s="256"/>
      <c r="K930" s="329"/>
      <c r="L930" s="256"/>
      <c r="M930" s="256"/>
      <c r="N930" s="257"/>
    </row>
    <row r="931" spans="2:14" x14ac:dyDescent="0.25">
      <c r="B931" s="333" t="str">
        <f>IF(D931="","",D931&amp;"-"&amp;(1+COUNTIF(D$33:D930,D931)))</f>
        <v/>
      </c>
      <c r="D931" s="255"/>
      <c r="E931" s="256"/>
      <c r="F931" s="256"/>
      <c r="G931" s="256"/>
      <c r="H931" s="256"/>
      <c r="I931" s="256"/>
      <c r="J931" s="256"/>
      <c r="K931" s="329"/>
      <c r="L931" s="256"/>
      <c r="M931" s="256"/>
      <c r="N931" s="257"/>
    </row>
    <row r="932" spans="2:14" x14ac:dyDescent="0.25">
      <c r="B932" s="333" t="str">
        <f>IF(D932="","",D932&amp;"-"&amp;(1+COUNTIF(D$33:D931,D932)))</f>
        <v/>
      </c>
      <c r="D932" s="255"/>
      <c r="E932" s="256"/>
      <c r="F932" s="256"/>
      <c r="G932" s="256"/>
      <c r="H932" s="256"/>
      <c r="I932" s="256"/>
      <c r="J932" s="256"/>
      <c r="K932" s="256"/>
      <c r="L932" s="256"/>
      <c r="M932" s="256"/>
      <c r="N932" s="257"/>
    </row>
    <row r="933" spans="2:14" x14ac:dyDescent="0.25">
      <c r="B933" s="333" t="str">
        <f>IF(D933="","",D933&amp;"-"&amp;(1+COUNTIF(D$33:D932,D933)))</f>
        <v/>
      </c>
      <c r="D933" s="255"/>
      <c r="E933" s="256"/>
      <c r="F933" s="256"/>
      <c r="G933" s="256"/>
      <c r="H933" s="256"/>
      <c r="I933" s="256"/>
      <c r="J933" s="256"/>
      <c r="K933" s="329"/>
      <c r="L933" s="256"/>
      <c r="M933" s="256"/>
      <c r="N933" s="257"/>
    </row>
    <row r="934" spans="2:14" x14ac:dyDescent="0.25">
      <c r="B934" s="333" t="str">
        <f>IF(D934="","",D934&amp;"-"&amp;(1+COUNTIF(D$33:D933,D934)))</f>
        <v/>
      </c>
      <c r="D934" s="255"/>
      <c r="E934" s="256"/>
      <c r="F934" s="256"/>
      <c r="G934" s="256"/>
      <c r="H934" s="256"/>
      <c r="I934" s="256"/>
      <c r="J934" s="256"/>
      <c r="K934" s="329"/>
      <c r="L934" s="256"/>
      <c r="M934" s="256"/>
      <c r="N934" s="257"/>
    </row>
    <row r="935" spans="2:14" ht="15" customHeight="1" x14ac:dyDescent="0.25">
      <c r="B935" s="333" t="str">
        <f>IF(D935="","",D935&amp;"-"&amp;(1+COUNTIF(D$33:D934,D935)))</f>
        <v/>
      </c>
      <c r="D935" s="255"/>
      <c r="E935" s="256"/>
      <c r="F935" s="256"/>
      <c r="G935" s="256"/>
      <c r="H935" s="256"/>
      <c r="I935" s="256"/>
      <c r="J935" s="256"/>
      <c r="K935" s="329"/>
      <c r="L935" s="256"/>
      <c r="M935" s="256"/>
      <c r="N935" s="257"/>
    </row>
    <row r="936" spans="2:14" x14ac:dyDescent="0.25">
      <c r="B936" s="333" t="str">
        <f>IF(D936="","",D936&amp;"-"&amp;(1+COUNTIF(D$33:D935,D936)))</f>
        <v/>
      </c>
      <c r="D936" s="255"/>
      <c r="E936" s="256"/>
      <c r="F936" s="256"/>
      <c r="G936" s="256"/>
      <c r="H936" s="256"/>
      <c r="I936" s="256"/>
      <c r="J936" s="256"/>
      <c r="K936" s="329"/>
      <c r="L936" s="256"/>
      <c r="M936" s="256"/>
      <c r="N936" s="257"/>
    </row>
    <row r="937" spans="2:14" x14ac:dyDescent="0.25">
      <c r="B937" s="333" t="str">
        <f>IF(D937="","",D937&amp;"-"&amp;(1+COUNTIF(D$33:D936,D937)))</f>
        <v/>
      </c>
      <c r="D937" s="255"/>
      <c r="E937" s="256"/>
      <c r="F937" s="256"/>
      <c r="G937" s="256"/>
      <c r="H937" s="256"/>
      <c r="I937" s="256"/>
      <c r="J937" s="256"/>
      <c r="K937" s="329"/>
      <c r="L937" s="256"/>
      <c r="M937" s="256"/>
      <c r="N937" s="257"/>
    </row>
    <row r="938" spans="2:14" x14ac:dyDescent="0.25">
      <c r="B938" s="333" t="str">
        <f>IF(D938="","",D938&amp;"-"&amp;(1+COUNTIF(D$33:D937,D938)))</f>
        <v/>
      </c>
      <c r="D938" s="255"/>
      <c r="E938" s="256"/>
      <c r="F938" s="256"/>
      <c r="G938" s="256"/>
      <c r="H938" s="256"/>
      <c r="I938" s="256"/>
      <c r="J938" s="256"/>
      <c r="K938" s="329"/>
      <c r="L938" s="256"/>
      <c r="M938" s="256"/>
      <c r="N938" s="257"/>
    </row>
    <row r="939" spans="2:14" x14ac:dyDescent="0.25">
      <c r="B939" s="333" t="str">
        <f>IF(D939="","",D939&amp;"-"&amp;(1+COUNTIF(D$33:D938,D939)))</f>
        <v/>
      </c>
      <c r="D939" s="255"/>
      <c r="E939" s="256"/>
      <c r="F939" s="256"/>
      <c r="G939" s="256"/>
      <c r="H939" s="256"/>
      <c r="I939" s="256"/>
      <c r="J939" s="256"/>
      <c r="K939" s="329"/>
      <c r="L939" s="256"/>
      <c r="M939" s="256"/>
      <c r="N939" s="257"/>
    </row>
    <row r="940" spans="2:14" x14ac:dyDescent="0.25">
      <c r="B940" s="333" t="str">
        <f>IF(D940="","",D940&amp;"-"&amp;(1+COUNTIF(D$33:D939,D940)))</f>
        <v/>
      </c>
      <c r="D940" s="255"/>
      <c r="E940" s="256"/>
      <c r="F940" s="256"/>
      <c r="G940" s="256"/>
      <c r="H940" s="256"/>
      <c r="I940" s="256"/>
      <c r="J940" s="256"/>
      <c r="K940" s="329"/>
      <c r="L940" s="256"/>
      <c r="M940" s="256"/>
      <c r="N940" s="257"/>
    </row>
    <row r="941" spans="2:14" x14ac:dyDescent="0.25">
      <c r="B941" s="333" t="str">
        <f>IF(D941="","",D941&amp;"-"&amp;(1+COUNTIF(D$33:D940,D941)))</f>
        <v/>
      </c>
      <c r="D941" s="255"/>
      <c r="E941" s="256"/>
      <c r="F941" s="256"/>
      <c r="G941" s="256"/>
      <c r="H941" s="256"/>
      <c r="I941" s="256"/>
      <c r="J941" s="256"/>
      <c r="K941" s="329"/>
      <c r="L941" s="256"/>
      <c r="M941" s="256"/>
      <c r="N941" s="257"/>
    </row>
    <row r="942" spans="2:14" ht="15" customHeight="1" x14ac:dyDescent="0.25">
      <c r="B942" s="333" t="str">
        <f>IF(D942="","",D942&amp;"-"&amp;(1+COUNTIF(D$33:D941,D942)))</f>
        <v/>
      </c>
      <c r="D942" s="255"/>
      <c r="E942" s="256"/>
      <c r="F942" s="256"/>
      <c r="G942" s="256"/>
      <c r="H942" s="256"/>
      <c r="I942" s="256"/>
      <c r="J942" s="256"/>
      <c r="K942" s="329"/>
      <c r="L942" s="256"/>
      <c r="M942" s="256"/>
      <c r="N942" s="257"/>
    </row>
    <row r="943" spans="2:14" x14ac:dyDescent="0.25">
      <c r="B943" s="333" t="str">
        <f>IF(D943="","",D943&amp;"-"&amp;(1+COUNTIF(D$33:D942,D943)))</f>
        <v/>
      </c>
      <c r="D943" s="255"/>
      <c r="E943" s="256"/>
      <c r="F943" s="256"/>
      <c r="G943" s="256"/>
      <c r="H943" s="256"/>
      <c r="I943" s="256"/>
      <c r="J943" s="256"/>
      <c r="K943" s="329"/>
      <c r="L943" s="256"/>
      <c r="M943" s="256"/>
      <c r="N943" s="257"/>
    </row>
    <row r="944" spans="2:14" x14ac:dyDescent="0.25">
      <c r="B944" s="333" t="str">
        <f>IF(D944="","",D944&amp;"-"&amp;(1+COUNTIF(D$33:D943,D944)))</f>
        <v/>
      </c>
      <c r="D944" s="255"/>
      <c r="E944" s="256"/>
      <c r="F944" s="256"/>
      <c r="G944" s="256"/>
      <c r="H944" s="256"/>
      <c r="I944" s="256"/>
      <c r="J944" s="256"/>
      <c r="K944" s="329"/>
      <c r="L944" s="256"/>
      <c r="M944" s="256"/>
      <c r="N944" s="257"/>
    </row>
    <row r="945" spans="2:14" x14ac:dyDescent="0.25">
      <c r="B945" s="333" t="str">
        <f>IF(D945="","",D945&amp;"-"&amp;(1+COUNTIF(D$33:D944,D945)))</f>
        <v/>
      </c>
      <c r="D945" s="255"/>
      <c r="E945" s="256"/>
      <c r="F945" s="256"/>
      <c r="G945" s="256"/>
      <c r="H945" s="256"/>
      <c r="I945" s="256"/>
      <c r="J945" s="256"/>
      <c r="K945" s="256"/>
      <c r="L945" s="256"/>
      <c r="M945" s="256"/>
      <c r="N945" s="257"/>
    </row>
    <row r="946" spans="2:14" x14ac:dyDescent="0.25">
      <c r="B946" s="333" t="str">
        <f>IF(D946="","",D946&amp;"-"&amp;(1+COUNTIF(D$33:D945,D946)))</f>
        <v/>
      </c>
      <c r="D946" s="255"/>
      <c r="E946" s="256"/>
      <c r="F946" s="256"/>
      <c r="G946" s="256"/>
      <c r="H946" s="256"/>
      <c r="I946" s="256"/>
      <c r="J946" s="256"/>
      <c r="K946" s="329"/>
      <c r="L946" s="256"/>
      <c r="M946" s="256"/>
      <c r="N946" s="257"/>
    </row>
    <row r="947" spans="2:14" x14ac:dyDescent="0.25">
      <c r="B947" s="333" t="str">
        <f>IF(D947="","",D947&amp;"-"&amp;(1+COUNTIF(D$33:D946,D947)))</f>
        <v/>
      </c>
      <c r="D947" s="255"/>
      <c r="E947" s="256"/>
      <c r="F947" s="256"/>
      <c r="G947" s="256"/>
      <c r="H947" s="256"/>
      <c r="I947" s="256"/>
      <c r="J947" s="256"/>
      <c r="K947" s="329"/>
      <c r="L947" s="256"/>
      <c r="M947" s="256"/>
      <c r="N947" s="257"/>
    </row>
    <row r="948" spans="2:14" x14ac:dyDescent="0.25">
      <c r="B948" s="333" t="str">
        <f>IF(D948="","",D948&amp;"-"&amp;(1+COUNTIF(D$33:D947,D948)))</f>
        <v/>
      </c>
      <c r="D948" s="255"/>
      <c r="E948" s="256"/>
      <c r="F948" s="256"/>
      <c r="G948" s="256"/>
      <c r="H948" s="256"/>
      <c r="I948" s="256"/>
      <c r="J948" s="256"/>
      <c r="K948" s="329"/>
      <c r="L948" s="256"/>
      <c r="M948" s="256"/>
      <c r="N948" s="257"/>
    </row>
    <row r="949" spans="2:14" ht="15" customHeight="1" x14ac:dyDescent="0.25">
      <c r="B949" s="333" t="str">
        <f>IF(D949="","",D949&amp;"-"&amp;(1+COUNTIF(D$33:D948,D949)))</f>
        <v/>
      </c>
      <c r="D949" s="255"/>
      <c r="E949" s="256"/>
      <c r="F949" s="256"/>
      <c r="G949" s="256"/>
      <c r="H949" s="256"/>
      <c r="I949" s="256"/>
      <c r="J949" s="256"/>
      <c r="K949" s="329"/>
      <c r="L949" s="256"/>
      <c r="M949" s="256"/>
      <c r="N949" s="257"/>
    </row>
    <row r="950" spans="2:14" x14ac:dyDescent="0.25">
      <c r="B950" s="333" t="str">
        <f>IF(D950="","",D950&amp;"-"&amp;(1+COUNTIF(D$33:D949,D950)))</f>
        <v/>
      </c>
      <c r="D950" s="255"/>
      <c r="E950" s="256"/>
      <c r="F950" s="256"/>
      <c r="G950" s="256"/>
      <c r="H950" s="256"/>
      <c r="I950" s="256"/>
      <c r="J950" s="256"/>
      <c r="K950" s="329"/>
      <c r="L950" s="256"/>
      <c r="M950" s="256"/>
      <c r="N950" s="257"/>
    </row>
    <row r="951" spans="2:14" x14ac:dyDescent="0.25">
      <c r="B951" s="333" t="str">
        <f>IF(D951="","",D951&amp;"-"&amp;(1+COUNTIF(D$33:D950,D951)))</f>
        <v/>
      </c>
      <c r="D951" s="255"/>
      <c r="E951" s="256"/>
      <c r="F951" s="256"/>
      <c r="G951" s="256"/>
      <c r="H951" s="256"/>
      <c r="I951" s="256"/>
      <c r="J951" s="256"/>
      <c r="K951" s="329"/>
      <c r="L951" s="256"/>
      <c r="M951" s="256"/>
      <c r="N951" s="257"/>
    </row>
    <row r="952" spans="2:14" x14ac:dyDescent="0.25">
      <c r="B952" s="333" t="str">
        <f>IF(D952="","",D952&amp;"-"&amp;(1+COUNTIF(D$33:D951,D952)))</f>
        <v/>
      </c>
      <c r="D952" s="255"/>
      <c r="E952" s="256"/>
      <c r="F952" s="256"/>
      <c r="G952" s="256"/>
      <c r="H952" s="256"/>
      <c r="I952" s="256"/>
      <c r="J952" s="256"/>
      <c r="K952" s="329"/>
      <c r="L952" s="256"/>
      <c r="M952" s="256"/>
      <c r="N952" s="257"/>
    </row>
    <row r="953" spans="2:14" x14ac:dyDescent="0.25">
      <c r="B953" s="333" t="str">
        <f>IF(D953="","",D953&amp;"-"&amp;(1+COUNTIF(D$33:D952,D953)))</f>
        <v/>
      </c>
      <c r="D953" s="255"/>
      <c r="E953" s="256"/>
      <c r="F953" s="256"/>
      <c r="G953" s="256"/>
      <c r="H953" s="256"/>
      <c r="I953" s="256"/>
      <c r="J953" s="256"/>
      <c r="K953" s="256"/>
      <c r="L953" s="256"/>
      <c r="M953" s="256"/>
      <c r="N953" s="257"/>
    </row>
    <row r="954" spans="2:14" x14ac:dyDescent="0.25">
      <c r="B954" s="333" t="str">
        <f>IF(D954="","",D954&amp;"-"&amp;(1+COUNTIF(D$33:D953,D954)))</f>
        <v/>
      </c>
      <c r="D954" s="255"/>
      <c r="E954" s="256"/>
      <c r="F954" s="256"/>
      <c r="G954" s="256"/>
      <c r="H954" s="256"/>
      <c r="I954" s="256"/>
      <c r="J954" s="256"/>
      <c r="K954" s="329"/>
      <c r="L954" s="256"/>
      <c r="M954" s="256"/>
      <c r="N954" s="257"/>
    </row>
    <row r="955" spans="2:14" x14ac:dyDescent="0.25">
      <c r="B955" s="333" t="str">
        <f>IF(D955="","",D955&amp;"-"&amp;(1+COUNTIF(D$33:D954,D955)))</f>
        <v/>
      </c>
      <c r="D955" s="255"/>
      <c r="E955" s="256"/>
      <c r="F955" s="256"/>
      <c r="G955" s="256"/>
      <c r="H955" s="256"/>
      <c r="I955" s="256"/>
      <c r="J955" s="256"/>
      <c r="K955" s="329"/>
      <c r="L955" s="256"/>
      <c r="M955" s="256"/>
      <c r="N955" s="257"/>
    </row>
    <row r="956" spans="2:14" ht="15" customHeight="1" x14ac:dyDescent="0.25">
      <c r="B956" s="333" t="str">
        <f>IF(D956="","",D956&amp;"-"&amp;(1+COUNTIF(D$33:D955,D956)))</f>
        <v/>
      </c>
      <c r="D956" s="255"/>
      <c r="E956" s="256"/>
      <c r="F956" s="256"/>
      <c r="G956" s="256"/>
      <c r="H956" s="256"/>
      <c r="I956" s="256"/>
      <c r="J956" s="256"/>
      <c r="K956" s="256"/>
      <c r="L956" s="256"/>
      <c r="M956" s="256"/>
      <c r="N956" s="257"/>
    </row>
    <row r="957" spans="2:14" x14ac:dyDescent="0.25">
      <c r="B957" s="333" t="str">
        <f>IF(D957="","",D957&amp;"-"&amp;(1+COUNTIF(D$33:D956,D957)))</f>
        <v/>
      </c>
      <c r="D957" s="255"/>
      <c r="E957" s="256"/>
      <c r="F957" s="256"/>
      <c r="G957" s="256"/>
      <c r="H957" s="256"/>
      <c r="I957" s="256"/>
      <c r="J957" s="256"/>
      <c r="K957" s="329"/>
      <c r="L957" s="256"/>
      <c r="M957" s="256"/>
      <c r="N957" s="257"/>
    </row>
    <row r="958" spans="2:14" x14ac:dyDescent="0.25">
      <c r="B958" s="333" t="str">
        <f>IF(D958="","",D958&amp;"-"&amp;(1+COUNTIF(D$33:D957,D958)))</f>
        <v/>
      </c>
      <c r="D958" s="255"/>
      <c r="E958" s="256"/>
      <c r="F958" s="256"/>
      <c r="G958" s="256"/>
      <c r="H958" s="256"/>
      <c r="I958" s="256"/>
      <c r="J958" s="256"/>
      <c r="K958" s="329"/>
      <c r="L958" s="256"/>
      <c r="M958" s="256"/>
      <c r="N958" s="257"/>
    </row>
    <row r="959" spans="2:14" x14ac:dyDescent="0.25">
      <c r="B959" s="333" t="str">
        <f>IF(D959="","",D959&amp;"-"&amp;(1+COUNTIF(D$33:D958,D959)))</f>
        <v/>
      </c>
      <c r="D959" s="255"/>
      <c r="E959" s="256"/>
      <c r="F959" s="256"/>
      <c r="G959" s="256"/>
      <c r="H959" s="256"/>
      <c r="I959" s="256"/>
      <c r="J959" s="256"/>
      <c r="K959" s="256"/>
      <c r="L959" s="256"/>
      <c r="M959" s="256"/>
      <c r="N959" s="257"/>
    </row>
    <row r="960" spans="2:14" x14ac:dyDescent="0.25">
      <c r="B960" s="333" t="str">
        <f>IF(D960="","",D960&amp;"-"&amp;(1+COUNTIF(D$33:D959,D960)))</f>
        <v/>
      </c>
      <c r="D960" s="255"/>
      <c r="E960" s="256"/>
      <c r="F960" s="256"/>
      <c r="G960" s="256"/>
      <c r="H960" s="256"/>
      <c r="I960" s="256"/>
      <c r="J960" s="256"/>
      <c r="K960" s="329"/>
      <c r="L960" s="256"/>
      <c r="M960" s="256"/>
      <c r="N960" s="257"/>
    </row>
    <row r="961" spans="2:14" x14ac:dyDescent="0.25">
      <c r="B961" s="333" t="str">
        <f>IF(D961="","",D961&amp;"-"&amp;(1+COUNTIF(D$33:D960,D961)))</f>
        <v/>
      </c>
      <c r="D961" s="255"/>
      <c r="E961" s="256"/>
      <c r="F961" s="256"/>
      <c r="G961" s="256"/>
      <c r="H961" s="256"/>
      <c r="I961" s="256"/>
      <c r="J961" s="256"/>
      <c r="K961" s="329"/>
      <c r="L961" s="256"/>
      <c r="M961" s="256"/>
      <c r="N961" s="257"/>
    </row>
    <row r="962" spans="2:14" x14ac:dyDescent="0.25">
      <c r="B962" s="333" t="str">
        <f>IF(D962="","",D962&amp;"-"&amp;(1+COUNTIF(D$33:D961,D962)))</f>
        <v/>
      </c>
      <c r="D962" s="255"/>
      <c r="E962" s="256"/>
      <c r="F962" s="256"/>
      <c r="G962" s="256"/>
      <c r="H962" s="256"/>
      <c r="I962" s="256"/>
      <c r="J962" s="256"/>
      <c r="K962" s="329"/>
      <c r="L962" s="256"/>
      <c r="M962" s="256"/>
      <c r="N962" s="257"/>
    </row>
    <row r="963" spans="2:14" ht="15" customHeight="1" x14ac:dyDescent="0.25">
      <c r="B963" s="333" t="str">
        <f>IF(D963="","",D963&amp;"-"&amp;(1+COUNTIF(D$33:D962,D963)))</f>
        <v/>
      </c>
      <c r="D963" s="255"/>
      <c r="E963" s="256"/>
      <c r="F963" s="256"/>
      <c r="G963" s="256"/>
      <c r="H963" s="256"/>
      <c r="I963" s="256"/>
      <c r="J963" s="256"/>
      <c r="K963" s="329"/>
      <c r="L963" s="256"/>
      <c r="M963" s="256"/>
      <c r="N963" s="257"/>
    </row>
    <row r="964" spans="2:14" x14ac:dyDescent="0.25">
      <c r="B964" s="333" t="str">
        <f>IF(D964="","",D964&amp;"-"&amp;(1+COUNTIF(D$33:D963,D964)))</f>
        <v/>
      </c>
      <c r="D964" s="255"/>
      <c r="E964" s="256"/>
      <c r="F964" s="256"/>
      <c r="G964" s="256"/>
      <c r="H964" s="256"/>
      <c r="I964" s="256"/>
      <c r="J964" s="256"/>
      <c r="K964" s="329"/>
      <c r="L964" s="256"/>
      <c r="M964" s="256"/>
      <c r="N964" s="257"/>
    </row>
    <row r="965" spans="2:14" x14ac:dyDescent="0.25">
      <c r="B965" s="333" t="str">
        <f>IF(D965="","",D965&amp;"-"&amp;(1+COUNTIF(D$33:D964,D965)))</f>
        <v/>
      </c>
      <c r="D965" s="255"/>
      <c r="E965" s="256"/>
      <c r="F965" s="256"/>
      <c r="G965" s="256"/>
      <c r="H965" s="256"/>
      <c r="I965" s="256"/>
      <c r="J965" s="256"/>
      <c r="K965" s="329"/>
      <c r="L965" s="256"/>
      <c r="M965" s="256"/>
      <c r="N965" s="257"/>
    </row>
    <row r="966" spans="2:14" x14ac:dyDescent="0.25">
      <c r="B966" s="333" t="str">
        <f>IF(D966="","",D966&amp;"-"&amp;(1+COUNTIF(D$33:D965,D966)))</f>
        <v/>
      </c>
      <c r="D966" s="255"/>
      <c r="E966" s="256"/>
      <c r="F966" s="256"/>
      <c r="G966" s="256"/>
      <c r="H966" s="256"/>
      <c r="I966" s="256"/>
      <c r="J966" s="256"/>
      <c r="K966" s="329"/>
      <c r="L966" s="256"/>
      <c r="M966" s="256"/>
      <c r="N966" s="257"/>
    </row>
    <row r="967" spans="2:14" x14ac:dyDescent="0.25">
      <c r="B967" s="333" t="str">
        <f>IF(D967="","",D967&amp;"-"&amp;(1+COUNTIF(D$33:D966,D967)))</f>
        <v/>
      </c>
      <c r="D967" s="255"/>
      <c r="E967" s="256"/>
      <c r="F967" s="256"/>
      <c r="G967" s="256"/>
      <c r="H967" s="256"/>
      <c r="I967" s="256"/>
      <c r="J967" s="256"/>
      <c r="K967" s="256"/>
      <c r="L967" s="256"/>
      <c r="M967" s="256"/>
      <c r="N967" s="257"/>
    </row>
    <row r="968" spans="2:14" x14ac:dyDescent="0.25">
      <c r="B968" s="333" t="str">
        <f>IF(D968="","",D968&amp;"-"&amp;(1+COUNTIF(D$33:D967,D968)))</f>
        <v/>
      </c>
      <c r="D968" s="255"/>
      <c r="E968" s="256"/>
      <c r="F968" s="256"/>
      <c r="G968" s="256"/>
      <c r="H968" s="256"/>
      <c r="I968" s="256"/>
      <c r="J968" s="256"/>
      <c r="K968" s="256"/>
      <c r="L968" s="256"/>
      <c r="M968" s="256"/>
      <c r="N968" s="257"/>
    </row>
    <row r="969" spans="2:14" x14ac:dyDescent="0.25">
      <c r="B969" s="333" t="str">
        <f>IF(D969="","",D969&amp;"-"&amp;(1+COUNTIF(D$33:D968,D969)))</f>
        <v/>
      </c>
      <c r="D969" s="255"/>
      <c r="E969" s="256"/>
      <c r="F969" s="256"/>
      <c r="G969" s="256"/>
      <c r="H969" s="256"/>
      <c r="I969" s="256"/>
      <c r="J969" s="256"/>
      <c r="K969" s="329"/>
      <c r="L969" s="256"/>
      <c r="M969" s="256"/>
      <c r="N969" s="257"/>
    </row>
    <row r="970" spans="2:14" ht="15" customHeight="1" x14ac:dyDescent="0.25">
      <c r="B970" s="333" t="str">
        <f>IF(D970="","",D970&amp;"-"&amp;(1+COUNTIF(D$33:D969,D970)))</f>
        <v/>
      </c>
      <c r="D970" s="255"/>
      <c r="E970" s="256"/>
      <c r="F970" s="256"/>
      <c r="G970" s="256"/>
      <c r="H970" s="256"/>
      <c r="I970" s="256"/>
      <c r="J970" s="256"/>
      <c r="K970" s="329"/>
      <c r="L970" s="256"/>
      <c r="M970" s="256"/>
      <c r="N970" s="257"/>
    </row>
    <row r="971" spans="2:14" x14ac:dyDescent="0.25">
      <c r="B971" s="333" t="str">
        <f>IF(D971="","",D971&amp;"-"&amp;(1+COUNTIF(D$33:D970,D971)))</f>
        <v/>
      </c>
      <c r="D971" s="255"/>
      <c r="E971" s="256"/>
      <c r="F971" s="256"/>
      <c r="G971" s="256"/>
      <c r="H971" s="256"/>
      <c r="I971" s="256"/>
      <c r="J971" s="256"/>
      <c r="K971" s="329"/>
      <c r="L971" s="256"/>
      <c r="M971" s="256"/>
      <c r="N971" s="257"/>
    </row>
    <row r="972" spans="2:14" x14ac:dyDescent="0.25">
      <c r="B972" s="333" t="str">
        <f>IF(D972="","",D972&amp;"-"&amp;(1+COUNTIF(D$33:D971,D972)))</f>
        <v/>
      </c>
      <c r="D972" s="255"/>
      <c r="E972" s="256"/>
      <c r="F972" s="256"/>
      <c r="G972" s="256"/>
      <c r="H972" s="256"/>
      <c r="I972" s="256"/>
      <c r="J972" s="256"/>
      <c r="K972" s="329"/>
      <c r="L972" s="256"/>
      <c r="M972" s="256"/>
      <c r="N972" s="257"/>
    </row>
    <row r="973" spans="2:14" x14ac:dyDescent="0.25">
      <c r="B973" s="333" t="str">
        <f>IF(D973="","",D973&amp;"-"&amp;(1+COUNTIF(D$33:D972,D973)))</f>
        <v/>
      </c>
      <c r="D973" s="255"/>
      <c r="E973" s="256"/>
      <c r="F973" s="256"/>
      <c r="G973" s="256"/>
      <c r="H973" s="256"/>
      <c r="I973" s="256"/>
      <c r="J973" s="256"/>
      <c r="K973" s="329"/>
      <c r="L973" s="256"/>
      <c r="M973" s="256"/>
      <c r="N973" s="257"/>
    </row>
    <row r="974" spans="2:14" x14ac:dyDescent="0.25">
      <c r="B974" s="333" t="str">
        <f>IF(D974="","",D974&amp;"-"&amp;(1+COUNTIF(D$33:D973,D974)))</f>
        <v/>
      </c>
      <c r="D974" s="255"/>
      <c r="E974" s="256"/>
      <c r="F974" s="256"/>
      <c r="G974" s="256"/>
      <c r="H974" s="256"/>
      <c r="I974" s="256"/>
      <c r="J974" s="256"/>
      <c r="K974" s="329"/>
      <c r="L974" s="256"/>
      <c r="M974" s="256"/>
      <c r="N974" s="257"/>
    </row>
    <row r="975" spans="2:14" x14ac:dyDescent="0.25">
      <c r="B975" s="333" t="str">
        <f>IF(D975="","",D975&amp;"-"&amp;(1+COUNTIF(D$33:D974,D975)))</f>
        <v/>
      </c>
      <c r="D975" s="255"/>
      <c r="E975" s="256"/>
      <c r="F975" s="256"/>
      <c r="G975" s="256"/>
      <c r="H975" s="256"/>
      <c r="I975" s="256"/>
      <c r="J975" s="256"/>
      <c r="K975" s="256"/>
      <c r="L975" s="256"/>
      <c r="M975" s="256"/>
      <c r="N975" s="257"/>
    </row>
    <row r="976" spans="2:14" x14ac:dyDescent="0.25">
      <c r="B976" s="333" t="str">
        <f>IF(D976="","",D976&amp;"-"&amp;(1+COUNTIF(D$33:D975,D976)))</f>
        <v/>
      </c>
      <c r="D976" s="255"/>
      <c r="E976" s="256"/>
      <c r="F976" s="256"/>
      <c r="G976" s="256"/>
      <c r="H976" s="256"/>
      <c r="I976" s="256"/>
      <c r="J976" s="256"/>
      <c r="K976" s="329"/>
      <c r="L976" s="256"/>
      <c r="M976" s="256"/>
      <c r="N976" s="257"/>
    </row>
    <row r="977" spans="2:14" ht="15" customHeight="1" x14ac:dyDescent="0.25">
      <c r="B977" s="333" t="str">
        <f>IF(D977="","",D977&amp;"-"&amp;(1+COUNTIF(D$33:D976,D977)))</f>
        <v/>
      </c>
      <c r="D977" s="255"/>
      <c r="E977" s="256"/>
      <c r="F977" s="256"/>
      <c r="G977" s="256"/>
      <c r="H977" s="256"/>
      <c r="I977" s="256"/>
      <c r="J977" s="256"/>
      <c r="K977" s="329"/>
      <c r="L977" s="256"/>
      <c r="M977" s="256"/>
      <c r="N977" s="257"/>
    </row>
    <row r="978" spans="2:14" x14ac:dyDescent="0.25">
      <c r="B978" s="333" t="str">
        <f>IF(D978="","",D978&amp;"-"&amp;(1+COUNTIF(D$33:D977,D978)))</f>
        <v/>
      </c>
      <c r="D978" s="255"/>
      <c r="E978" s="256"/>
      <c r="F978" s="256"/>
      <c r="G978" s="256"/>
      <c r="H978" s="256"/>
      <c r="I978" s="256"/>
      <c r="J978" s="256"/>
      <c r="K978" s="329"/>
      <c r="L978" s="256"/>
      <c r="M978" s="256"/>
      <c r="N978" s="257"/>
    </row>
    <row r="979" spans="2:14" x14ac:dyDescent="0.25">
      <c r="B979" s="333" t="str">
        <f>IF(D979="","",D979&amp;"-"&amp;(1+COUNTIF(D$33:D978,D979)))</f>
        <v/>
      </c>
      <c r="D979" s="255"/>
      <c r="E979" s="256"/>
      <c r="F979" s="256"/>
      <c r="G979" s="256"/>
      <c r="H979" s="256"/>
      <c r="I979" s="256"/>
      <c r="J979" s="256"/>
      <c r="K979" s="329"/>
      <c r="L979" s="256"/>
      <c r="M979" s="256"/>
      <c r="N979" s="257"/>
    </row>
    <row r="980" spans="2:14" x14ac:dyDescent="0.25">
      <c r="B980" s="333" t="str">
        <f>IF(D980="","",D980&amp;"-"&amp;(1+COUNTIF(D$33:D979,D980)))</f>
        <v/>
      </c>
      <c r="D980" s="255"/>
      <c r="E980" s="256"/>
      <c r="F980" s="256"/>
      <c r="G980" s="256"/>
      <c r="H980" s="256"/>
      <c r="I980" s="256"/>
      <c r="J980" s="256"/>
      <c r="K980" s="329"/>
      <c r="L980" s="256"/>
      <c r="M980" s="256"/>
      <c r="N980" s="257"/>
    </row>
    <row r="981" spans="2:14" x14ac:dyDescent="0.25">
      <c r="B981" s="333" t="str">
        <f>IF(D981="","",D981&amp;"-"&amp;(1+COUNTIF(D$33:D980,D981)))</f>
        <v/>
      </c>
      <c r="D981" s="255"/>
      <c r="E981" s="256"/>
      <c r="F981" s="256"/>
      <c r="G981" s="256"/>
      <c r="H981" s="256"/>
      <c r="I981" s="256"/>
      <c r="J981" s="256"/>
      <c r="K981" s="329"/>
      <c r="L981" s="256"/>
      <c r="M981" s="256"/>
      <c r="N981" s="257"/>
    </row>
    <row r="982" spans="2:14" x14ac:dyDescent="0.25">
      <c r="B982" s="333" t="str">
        <f>IF(D982="","",D982&amp;"-"&amp;(1+COUNTIF(D$33:D981,D982)))</f>
        <v/>
      </c>
      <c r="D982" s="255"/>
      <c r="E982" s="256"/>
      <c r="F982" s="256"/>
      <c r="G982" s="256"/>
      <c r="H982" s="256"/>
      <c r="I982" s="256"/>
      <c r="J982" s="256"/>
      <c r="K982" s="329"/>
      <c r="L982" s="256"/>
      <c r="M982" s="256"/>
      <c r="N982" s="257"/>
    </row>
    <row r="983" spans="2:14" x14ac:dyDescent="0.25">
      <c r="B983" s="333" t="str">
        <f>IF(D983="","",D983&amp;"-"&amp;(1+COUNTIF(D$33:D982,D983)))</f>
        <v/>
      </c>
      <c r="D983" s="255"/>
      <c r="E983" s="256"/>
      <c r="F983" s="256"/>
      <c r="G983" s="256"/>
      <c r="H983" s="256"/>
      <c r="I983" s="256"/>
      <c r="J983" s="256"/>
      <c r="K983" s="329"/>
      <c r="L983" s="256"/>
      <c r="M983" s="256"/>
      <c r="N983" s="257"/>
    </row>
    <row r="984" spans="2:14" ht="15" customHeight="1" x14ac:dyDescent="0.25">
      <c r="B984" s="333" t="str">
        <f>IF(D984="","",D984&amp;"-"&amp;(1+COUNTIF(D$33:D983,D984)))</f>
        <v/>
      </c>
      <c r="D984" s="255"/>
      <c r="E984" s="256"/>
      <c r="F984" s="256"/>
      <c r="G984" s="256"/>
      <c r="H984" s="256"/>
      <c r="I984" s="256"/>
      <c r="J984" s="256"/>
      <c r="K984" s="329"/>
      <c r="L984" s="256"/>
      <c r="M984" s="256"/>
      <c r="N984" s="257"/>
    </row>
    <row r="985" spans="2:14" x14ac:dyDescent="0.25">
      <c r="B985" s="333" t="str">
        <f>IF(D985="","",D985&amp;"-"&amp;(1+COUNTIF(D$33:D984,D985)))</f>
        <v/>
      </c>
      <c r="D985" s="255"/>
      <c r="E985" s="256"/>
      <c r="F985" s="256"/>
      <c r="G985" s="256"/>
      <c r="H985" s="256"/>
      <c r="I985" s="256"/>
      <c r="J985" s="256"/>
      <c r="K985" s="329"/>
      <c r="L985" s="256"/>
      <c r="M985" s="256"/>
      <c r="N985" s="257"/>
    </row>
    <row r="986" spans="2:14" x14ac:dyDescent="0.25">
      <c r="B986" s="333" t="str">
        <f>IF(D986="","",D986&amp;"-"&amp;(1+COUNTIF(D$33:D985,D986)))</f>
        <v/>
      </c>
      <c r="D986" s="255"/>
      <c r="E986" s="256"/>
      <c r="F986" s="256"/>
      <c r="G986" s="256"/>
      <c r="H986" s="256"/>
      <c r="I986" s="256"/>
      <c r="J986" s="256"/>
      <c r="K986" s="329"/>
      <c r="L986" s="256"/>
      <c r="M986" s="256"/>
      <c r="N986" s="257"/>
    </row>
    <row r="987" spans="2:14" x14ac:dyDescent="0.25">
      <c r="B987" s="333" t="str">
        <f>IF(D987="","",D987&amp;"-"&amp;(1+COUNTIF(D$33:D986,D987)))</f>
        <v/>
      </c>
      <c r="D987" s="255"/>
      <c r="E987" s="256"/>
      <c r="F987" s="256"/>
      <c r="G987" s="256"/>
      <c r="H987" s="256"/>
      <c r="I987" s="256"/>
      <c r="J987" s="256"/>
      <c r="K987" s="329"/>
      <c r="L987" s="256"/>
      <c r="M987" s="256"/>
      <c r="N987" s="257"/>
    </row>
    <row r="988" spans="2:14" x14ac:dyDescent="0.25">
      <c r="B988" s="333" t="str">
        <f>IF(D988="","",D988&amp;"-"&amp;(1+COUNTIF(D$33:D987,D988)))</f>
        <v/>
      </c>
      <c r="D988" s="255"/>
      <c r="E988" s="256"/>
      <c r="F988" s="256"/>
      <c r="G988" s="256"/>
      <c r="H988" s="256"/>
      <c r="I988" s="256"/>
      <c r="J988" s="256"/>
      <c r="K988" s="329"/>
      <c r="L988" s="256"/>
      <c r="M988" s="256"/>
      <c r="N988" s="257"/>
    </row>
    <row r="989" spans="2:14" x14ac:dyDescent="0.25">
      <c r="B989" s="333" t="str">
        <f>IF(D989="","",D989&amp;"-"&amp;(1+COUNTIF(D$33:D988,D989)))</f>
        <v/>
      </c>
      <c r="D989" s="255"/>
      <c r="E989" s="256"/>
      <c r="F989" s="256"/>
      <c r="G989" s="256"/>
      <c r="H989" s="256"/>
      <c r="I989" s="256"/>
      <c r="J989" s="256"/>
      <c r="K989" s="329"/>
      <c r="L989" s="256"/>
      <c r="M989" s="256"/>
      <c r="N989" s="257"/>
    </row>
    <row r="990" spans="2:14" x14ac:dyDescent="0.25">
      <c r="B990" s="333" t="str">
        <f>IF(D990="","",D990&amp;"-"&amp;(1+COUNTIF(D$33:D989,D990)))</f>
        <v/>
      </c>
      <c r="D990" s="255"/>
      <c r="E990" s="256"/>
      <c r="F990" s="256"/>
      <c r="G990" s="256"/>
      <c r="H990" s="256"/>
      <c r="I990" s="256"/>
      <c r="J990" s="256"/>
      <c r="K990" s="329"/>
      <c r="L990" s="256"/>
      <c r="M990" s="256"/>
      <c r="N990" s="257"/>
    </row>
    <row r="991" spans="2:14" ht="15" customHeight="1" x14ac:dyDescent="0.25">
      <c r="B991" s="333" t="str">
        <f>IF(D991="","",D991&amp;"-"&amp;(1+COUNTIF(D$33:D990,D991)))</f>
        <v/>
      </c>
      <c r="D991" s="255"/>
      <c r="E991" s="256"/>
      <c r="F991" s="256"/>
      <c r="G991" s="256"/>
      <c r="H991" s="256"/>
      <c r="I991" s="256"/>
      <c r="J991" s="256"/>
      <c r="K991" s="256"/>
      <c r="L991" s="256"/>
      <c r="M991" s="256"/>
      <c r="N991" s="257"/>
    </row>
    <row r="992" spans="2:14" x14ac:dyDescent="0.25">
      <c r="B992" s="333" t="str">
        <f>IF(D992="","",D992&amp;"-"&amp;(1+COUNTIF(D$33:D991,D992)))</f>
        <v/>
      </c>
      <c r="D992" s="255"/>
      <c r="E992" s="256"/>
      <c r="F992" s="256"/>
      <c r="G992" s="256"/>
      <c r="H992" s="256"/>
      <c r="I992" s="256"/>
      <c r="J992" s="256"/>
      <c r="K992" s="256"/>
      <c r="L992" s="256"/>
      <c r="M992" s="256"/>
      <c r="N992" s="257"/>
    </row>
    <row r="993" spans="2:14" x14ac:dyDescent="0.25">
      <c r="B993" s="333" t="str">
        <f>IF(D993="","",D993&amp;"-"&amp;(1+COUNTIF(D$33:D992,D993)))</f>
        <v/>
      </c>
      <c r="D993" s="255"/>
      <c r="E993" s="256"/>
      <c r="F993" s="256"/>
      <c r="G993" s="256"/>
      <c r="H993" s="256"/>
      <c r="I993" s="256"/>
      <c r="J993" s="256"/>
      <c r="K993" s="256"/>
      <c r="L993" s="256"/>
      <c r="M993" s="256"/>
      <c r="N993" s="257"/>
    </row>
    <row r="994" spans="2:14" x14ac:dyDescent="0.25">
      <c r="B994" s="333" t="str">
        <f>IF(D994="","",D994&amp;"-"&amp;(1+COUNTIF(D$33:D993,D994)))</f>
        <v/>
      </c>
      <c r="D994" s="255"/>
      <c r="E994" s="256"/>
      <c r="F994" s="256"/>
      <c r="G994" s="256"/>
      <c r="H994" s="256"/>
      <c r="I994" s="256"/>
      <c r="J994" s="256"/>
      <c r="K994" s="256"/>
      <c r="L994" s="256"/>
      <c r="M994" s="256"/>
      <c r="N994" s="257"/>
    </row>
    <row r="995" spans="2:14" x14ac:dyDescent="0.25">
      <c r="B995" s="333" t="str">
        <f>IF(D995="","",D995&amp;"-"&amp;(1+COUNTIF(D$33:D994,D995)))</f>
        <v/>
      </c>
      <c r="D995" s="255"/>
      <c r="E995" s="256"/>
      <c r="F995" s="256"/>
      <c r="G995" s="256"/>
      <c r="H995" s="256"/>
      <c r="I995" s="256"/>
      <c r="J995" s="256"/>
      <c r="K995" s="329"/>
      <c r="L995" s="256"/>
      <c r="M995" s="256"/>
      <c r="N995" s="257"/>
    </row>
    <row r="996" spans="2:14" x14ac:dyDescent="0.25">
      <c r="B996" s="333" t="str">
        <f>IF(D996="","",D996&amp;"-"&amp;(1+COUNTIF(D$33:D995,D996)))</f>
        <v/>
      </c>
      <c r="D996" s="255"/>
      <c r="E996" s="256"/>
      <c r="F996" s="256"/>
      <c r="G996" s="256"/>
      <c r="H996" s="256"/>
      <c r="I996" s="256"/>
      <c r="J996" s="256"/>
      <c r="K996" s="329"/>
      <c r="L996" s="256"/>
      <c r="M996" s="256"/>
      <c r="N996" s="257"/>
    </row>
    <row r="997" spans="2:14" x14ac:dyDescent="0.25">
      <c r="B997" s="333" t="str">
        <f>IF(D997="","",D997&amp;"-"&amp;(1+COUNTIF(D$33:D996,D997)))</f>
        <v/>
      </c>
      <c r="D997" s="255"/>
      <c r="E997" s="256"/>
      <c r="F997" s="256"/>
      <c r="G997" s="256"/>
      <c r="H997" s="256"/>
      <c r="I997" s="256"/>
      <c r="J997" s="256"/>
      <c r="K997" s="329"/>
      <c r="L997" s="256"/>
      <c r="M997" s="256"/>
      <c r="N997" s="257"/>
    </row>
    <row r="998" spans="2:14" ht="15" customHeight="1" x14ac:dyDescent="0.25">
      <c r="B998" s="333" t="str">
        <f>IF(D998="","",D998&amp;"-"&amp;(1+COUNTIF(D$33:D997,D998)))</f>
        <v/>
      </c>
      <c r="D998" s="255"/>
      <c r="E998" s="256"/>
      <c r="F998" s="256"/>
      <c r="G998" s="256"/>
      <c r="H998" s="256"/>
      <c r="I998" s="256"/>
      <c r="J998" s="256"/>
      <c r="K998" s="256"/>
      <c r="L998" s="256"/>
      <c r="M998" s="256"/>
      <c r="N998" s="257"/>
    </row>
    <row r="999" spans="2:14" x14ac:dyDescent="0.25">
      <c r="B999" s="333" t="str">
        <f>IF(D999="","",D999&amp;"-"&amp;(1+COUNTIF(D$33:D998,D999)))</f>
        <v/>
      </c>
      <c r="D999" s="255"/>
      <c r="E999" s="256"/>
      <c r="F999" s="256"/>
      <c r="G999" s="256"/>
      <c r="H999" s="256"/>
      <c r="I999" s="256"/>
      <c r="J999" s="256"/>
      <c r="K999" s="329"/>
      <c r="L999" s="256"/>
      <c r="M999" s="256"/>
      <c r="N999" s="257"/>
    </row>
    <row r="1000" spans="2:14" x14ac:dyDescent="0.25">
      <c r="B1000" s="333" t="str">
        <f>IF(D1000="","",D1000&amp;"-"&amp;(1+COUNTIF(D$33:D999,D1000)))</f>
        <v/>
      </c>
      <c r="D1000" s="255"/>
      <c r="E1000" s="256"/>
      <c r="F1000" s="256"/>
      <c r="G1000" s="256"/>
      <c r="H1000" s="256"/>
      <c r="I1000" s="256"/>
      <c r="J1000" s="256"/>
      <c r="K1000" s="329"/>
      <c r="L1000" s="256"/>
      <c r="M1000" s="256"/>
      <c r="N1000" s="257"/>
    </row>
    <row r="1001" spans="2:14" x14ac:dyDescent="0.25">
      <c r="B1001" s="333" t="str">
        <f>IF(D1001="","",D1001&amp;"-"&amp;(1+COUNTIF(D$33:D1000,D1001)))</f>
        <v/>
      </c>
      <c r="D1001" s="255"/>
      <c r="E1001" s="256"/>
      <c r="F1001" s="256"/>
      <c r="G1001" s="256"/>
      <c r="H1001" s="256"/>
      <c r="I1001" s="256"/>
      <c r="J1001" s="256"/>
      <c r="K1001" s="329"/>
      <c r="L1001" s="256"/>
      <c r="M1001" s="256"/>
      <c r="N1001" s="257"/>
    </row>
    <row r="1002" spans="2:14" x14ac:dyDescent="0.25">
      <c r="B1002" s="333" t="str">
        <f>IF(D1002="","",D1002&amp;"-"&amp;(1+COUNTIF(D$33:D1001,D1002)))</f>
        <v/>
      </c>
      <c r="D1002" s="255"/>
      <c r="E1002" s="256"/>
      <c r="F1002" s="256"/>
      <c r="G1002" s="256"/>
      <c r="H1002" s="256"/>
      <c r="I1002" s="256"/>
      <c r="J1002" s="256"/>
      <c r="K1002" s="329"/>
      <c r="L1002" s="256"/>
      <c r="M1002" s="256"/>
      <c r="N1002" s="257"/>
    </row>
    <row r="1003" spans="2:14" x14ac:dyDescent="0.25">
      <c r="B1003" s="333" t="str">
        <f>IF(D1003="","",D1003&amp;"-"&amp;(1+COUNTIF(D$33:D1002,D1003)))</f>
        <v/>
      </c>
      <c r="D1003" s="255"/>
      <c r="E1003" s="256"/>
      <c r="F1003" s="256"/>
      <c r="G1003" s="256"/>
      <c r="H1003" s="256"/>
      <c r="I1003" s="256"/>
      <c r="J1003" s="256"/>
      <c r="K1003" s="329"/>
      <c r="L1003" s="256"/>
      <c r="M1003" s="256"/>
      <c r="N1003" s="257"/>
    </row>
    <row r="1004" spans="2:14" x14ac:dyDescent="0.25">
      <c r="B1004" s="333" t="str">
        <f>IF(D1004="","",D1004&amp;"-"&amp;(1+COUNTIF(D$33:D1003,D1004)))</f>
        <v/>
      </c>
      <c r="D1004" s="255"/>
      <c r="E1004" s="256"/>
      <c r="F1004" s="256"/>
      <c r="G1004" s="256"/>
      <c r="H1004" s="256"/>
      <c r="I1004" s="256"/>
      <c r="J1004" s="256"/>
      <c r="K1004" s="329"/>
      <c r="L1004" s="256"/>
      <c r="M1004" s="256"/>
      <c r="N1004" s="257"/>
    </row>
    <row r="1005" spans="2:14" ht="15" customHeight="1" x14ac:dyDescent="0.25">
      <c r="B1005" s="333" t="str">
        <f>IF(D1005="","",D1005&amp;"-"&amp;(1+COUNTIF(D$33:D1004,D1005)))</f>
        <v/>
      </c>
      <c r="D1005" s="255"/>
      <c r="E1005" s="256"/>
      <c r="F1005" s="256"/>
      <c r="G1005" s="256"/>
      <c r="H1005" s="256"/>
      <c r="I1005" s="256"/>
      <c r="J1005" s="256"/>
      <c r="K1005" s="329"/>
      <c r="L1005" s="256"/>
      <c r="M1005" s="256"/>
      <c r="N1005" s="257"/>
    </row>
    <row r="1006" spans="2:14" x14ac:dyDescent="0.25">
      <c r="B1006" s="333" t="str">
        <f>IF(D1006="","",D1006&amp;"-"&amp;(1+COUNTIF(D$33:D1005,D1006)))</f>
        <v/>
      </c>
      <c r="D1006" s="255"/>
      <c r="E1006" s="256"/>
      <c r="F1006" s="256"/>
      <c r="G1006" s="256"/>
      <c r="H1006" s="256"/>
      <c r="I1006" s="256"/>
      <c r="J1006" s="256"/>
      <c r="K1006" s="329"/>
      <c r="L1006" s="256"/>
      <c r="M1006" s="256"/>
      <c r="N1006" s="257"/>
    </row>
    <row r="1007" spans="2:14" x14ac:dyDescent="0.25">
      <c r="B1007" s="333" t="str">
        <f>IF(D1007="","",D1007&amp;"-"&amp;(1+COUNTIF(D$33:D1006,D1007)))</f>
        <v/>
      </c>
      <c r="D1007" s="255"/>
      <c r="E1007" s="256"/>
      <c r="F1007" s="256"/>
      <c r="G1007" s="256"/>
      <c r="H1007" s="256"/>
      <c r="I1007" s="256"/>
      <c r="J1007" s="256"/>
      <c r="K1007" s="329"/>
      <c r="L1007" s="256"/>
      <c r="M1007" s="256"/>
      <c r="N1007" s="257"/>
    </row>
    <row r="1008" spans="2:14" x14ac:dyDescent="0.25">
      <c r="B1008" s="333" t="str">
        <f>IF(D1008="","",D1008&amp;"-"&amp;(1+COUNTIF(D$33:D1007,D1008)))</f>
        <v/>
      </c>
      <c r="D1008" s="255"/>
      <c r="E1008" s="256"/>
      <c r="F1008" s="256"/>
      <c r="G1008" s="256"/>
      <c r="H1008" s="256"/>
      <c r="I1008" s="256"/>
      <c r="J1008" s="256"/>
      <c r="K1008" s="329"/>
      <c r="L1008" s="256"/>
      <c r="M1008" s="256"/>
      <c r="N1008" s="257"/>
    </row>
    <row r="1009" spans="2:14" x14ac:dyDescent="0.25">
      <c r="B1009" s="333" t="str">
        <f>IF(D1009="","",D1009&amp;"-"&amp;(1+COUNTIF(D$33:D1008,D1009)))</f>
        <v/>
      </c>
      <c r="D1009" s="255"/>
      <c r="E1009" s="256"/>
      <c r="F1009" s="256"/>
      <c r="G1009" s="256"/>
      <c r="H1009" s="256"/>
      <c r="I1009" s="256"/>
      <c r="J1009" s="256"/>
      <c r="K1009" s="329"/>
      <c r="L1009" s="256"/>
      <c r="M1009" s="256"/>
      <c r="N1009" s="257"/>
    </row>
    <row r="1010" spans="2:14" x14ac:dyDescent="0.25">
      <c r="B1010" s="333" t="str">
        <f>IF(D1010="","",D1010&amp;"-"&amp;(1+COUNTIF(D$33:D1009,D1010)))</f>
        <v/>
      </c>
      <c r="D1010" s="255"/>
      <c r="E1010" s="256"/>
      <c r="F1010" s="256"/>
      <c r="G1010" s="256"/>
      <c r="H1010" s="256"/>
      <c r="I1010" s="256"/>
      <c r="J1010" s="256"/>
      <c r="K1010" s="329"/>
      <c r="L1010" s="256"/>
      <c r="M1010" s="256"/>
      <c r="N1010" s="257"/>
    </row>
    <row r="1011" spans="2:14" x14ac:dyDescent="0.25">
      <c r="B1011" s="333" t="str">
        <f>IF(D1011="","",D1011&amp;"-"&amp;(1+COUNTIF(D$33:D1010,D1011)))</f>
        <v/>
      </c>
      <c r="D1011" s="255"/>
      <c r="E1011" s="256"/>
      <c r="F1011" s="256"/>
      <c r="G1011" s="256"/>
      <c r="H1011" s="256"/>
      <c r="I1011" s="256"/>
      <c r="J1011" s="256"/>
      <c r="K1011" s="329"/>
      <c r="L1011" s="256"/>
      <c r="M1011" s="256"/>
      <c r="N1011" s="257"/>
    </row>
    <row r="1012" spans="2:14" ht="15" customHeight="1" x14ac:dyDescent="0.25">
      <c r="B1012" s="333" t="str">
        <f>IF(D1012="","",D1012&amp;"-"&amp;(1+COUNTIF(D$33:D1011,D1012)))</f>
        <v/>
      </c>
      <c r="D1012" s="255"/>
      <c r="E1012" s="256"/>
      <c r="F1012" s="256"/>
      <c r="G1012" s="256"/>
      <c r="H1012" s="256"/>
      <c r="I1012" s="256"/>
      <c r="J1012" s="256"/>
      <c r="K1012" s="329"/>
      <c r="L1012" s="256"/>
      <c r="M1012" s="256"/>
      <c r="N1012" s="257"/>
    </row>
    <row r="1013" spans="2:14" x14ac:dyDescent="0.25">
      <c r="B1013" s="333" t="str">
        <f>IF(D1013="","",D1013&amp;"-"&amp;(1+COUNTIF(D$33:D1012,D1013)))</f>
        <v/>
      </c>
      <c r="D1013" s="255"/>
      <c r="E1013" s="256"/>
      <c r="F1013" s="256"/>
      <c r="G1013" s="256"/>
      <c r="H1013" s="256"/>
      <c r="I1013" s="256"/>
      <c r="J1013" s="256"/>
      <c r="K1013" s="329"/>
      <c r="L1013" s="256"/>
      <c r="M1013" s="256"/>
      <c r="N1013" s="257"/>
    </row>
    <row r="1014" spans="2:14" x14ac:dyDescent="0.25">
      <c r="B1014" s="333" t="str">
        <f>IF(D1014="","",D1014&amp;"-"&amp;(1+COUNTIF(D$33:D1013,D1014)))</f>
        <v/>
      </c>
      <c r="D1014" s="255"/>
      <c r="E1014" s="256"/>
      <c r="F1014" s="256"/>
      <c r="G1014" s="256"/>
      <c r="H1014" s="256"/>
      <c r="I1014" s="256"/>
      <c r="J1014" s="256"/>
      <c r="K1014" s="329"/>
      <c r="L1014" s="256"/>
      <c r="M1014" s="256"/>
      <c r="N1014" s="257"/>
    </row>
    <row r="1015" spans="2:14" x14ac:dyDescent="0.25">
      <c r="B1015" s="333" t="str">
        <f>IF(D1015="","",D1015&amp;"-"&amp;(1+COUNTIF(D$33:D1014,D1015)))</f>
        <v/>
      </c>
      <c r="D1015" s="255"/>
      <c r="E1015" s="256"/>
      <c r="F1015" s="256"/>
      <c r="G1015" s="256"/>
      <c r="H1015" s="256"/>
      <c r="I1015" s="256"/>
      <c r="J1015" s="256"/>
      <c r="K1015" s="329"/>
      <c r="L1015" s="256"/>
      <c r="M1015" s="256"/>
      <c r="N1015" s="257"/>
    </row>
    <row r="1016" spans="2:14" x14ac:dyDescent="0.25">
      <c r="B1016" s="333" t="str">
        <f>IF(D1016="","",D1016&amp;"-"&amp;(1+COUNTIF(D$33:D1015,D1016)))</f>
        <v/>
      </c>
      <c r="D1016" s="255"/>
      <c r="E1016" s="256"/>
      <c r="F1016" s="256"/>
      <c r="G1016" s="256"/>
      <c r="H1016" s="256"/>
      <c r="I1016" s="256"/>
      <c r="J1016" s="256"/>
      <c r="K1016" s="329"/>
      <c r="L1016" s="256"/>
      <c r="M1016" s="256"/>
      <c r="N1016" s="257"/>
    </row>
    <row r="1017" spans="2:14" x14ac:dyDescent="0.25">
      <c r="B1017" s="333" t="str">
        <f>IF(D1017="","",D1017&amp;"-"&amp;(1+COUNTIF(D$33:D1016,D1017)))</f>
        <v/>
      </c>
      <c r="D1017" s="255"/>
      <c r="E1017" s="256"/>
      <c r="F1017" s="256"/>
      <c r="G1017" s="256"/>
      <c r="H1017" s="256"/>
      <c r="I1017" s="256"/>
      <c r="J1017" s="256"/>
      <c r="K1017" s="329"/>
      <c r="L1017" s="256"/>
      <c r="M1017" s="256"/>
      <c r="N1017" s="257"/>
    </row>
    <row r="1018" spans="2:14" x14ac:dyDescent="0.25">
      <c r="B1018" s="333" t="str">
        <f>IF(D1018="","",D1018&amp;"-"&amp;(1+COUNTIF(D$33:D1017,D1018)))</f>
        <v/>
      </c>
      <c r="D1018" s="255"/>
      <c r="E1018" s="256"/>
      <c r="F1018" s="256"/>
      <c r="G1018" s="256"/>
      <c r="H1018" s="256"/>
      <c r="I1018" s="256"/>
      <c r="J1018" s="256"/>
      <c r="K1018" s="329"/>
      <c r="L1018" s="256"/>
      <c r="M1018" s="256"/>
      <c r="N1018" s="257"/>
    </row>
    <row r="1019" spans="2:14" ht="15" customHeight="1" x14ac:dyDescent="0.25">
      <c r="B1019" s="333" t="str">
        <f>IF(D1019="","",D1019&amp;"-"&amp;(1+COUNTIF(D$33:D1018,D1019)))</f>
        <v/>
      </c>
      <c r="D1019" s="255"/>
      <c r="E1019" s="256"/>
      <c r="F1019" s="256"/>
      <c r="G1019" s="256"/>
      <c r="H1019" s="256"/>
      <c r="I1019" s="256"/>
      <c r="J1019" s="256"/>
      <c r="K1019" s="329"/>
      <c r="L1019" s="256"/>
      <c r="M1019" s="256"/>
      <c r="N1019" s="257"/>
    </row>
    <row r="1020" spans="2:14" x14ac:dyDescent="0.25">
      <c r="B1020" s="333" t="str">
        <f>IF(D1020="","",D1020&amp;"-"&amp;(1+COUNTIF(D$33:D1019,D1020)))</f>
        <v/>
      </c>
      <c r="D1020" s="255"/>
      <c r="E1020" s="256"/>
      <c r="F1020" s="256"/>
      <c r="G1020" s="256"/>
      <c r="H1020" s="256"/>
      <c r="I1020" s="256"/>
      <c r="J1020" s="256"/>
      <c r="K1020" s="256"/>
      <c r="L1020" s="256"/>
      <c r="M1020" s="256"/>
      <c r="N1020" s="257"/>
    </row>
    <row r="1021" spans="2:14" x14ac:dyDescent="0.25">
      <c r="B1021" s="333" t="str">
        <f>IF(D1021="","",D1021&amp;"-"&amp;(1+COUNTIF(D$33:D1020,D1021)))</f>
        <v/>
      </c>
      <c r="D1021" s="255"/>
      <c r="E1021" s="256"/>
      <c r="F1021" s="256"/>
      <c r="G1021" s="256"/>
      <c r="H1021" s="256"/>
      <c r="I1021" s="256"/>
      <c r="J1021" s="256"/>
      <c r="K1021" s="256"/>
      <c r="L1021" s="256"/>
      <c r="M1021" s="256"/>
      <c r="N1021" s="257"/>
    </row>
    <row r="1022" spans="2:14" x14ac:dyDescent="0.25">
      <c r="B1022" s="333" t="str">
        <f>IF(D1022="","",D1022&amp;"-"&amp;(1+COUNTIF(D$33:D1021,D1022)))</f>
        <v/>
      </c>
      <c r="D1022" s="255"/>
      <c r="E1022" s="256"/>
      <c r="F1022" s="256"/>
      <c r="G1022" s="256"/>
      <c r="H1022" s="256"/>
      <c r="I1022" s="256"/>
      <c r="J1022" s="256"/>
      <c r="K1022" s="329"/>
      <c r="L1022" s="256"/>
      <c r="M1022" s="256"/>
      <c r="N1022" s="257"/>
    </row>
    <row r="1023" spans="2:14" x14ac:dyDescent="0.25">
      <c r="B1023" s="333" t="str">
        <f>IF(D1023="","",D1023&amp;"-"&amp;(1+COUNTIF(D$33:D1022,D1023)))</f>
        <v/>
      </c>
      <c r="D1023" s="255"/>
      <c r="E1023" s="256"/>
      <c r="F1023" s="256"/>
      <c r="G1023" s="256"/>
      <c r="H1023" s="256"/>
      <c r="I1023" s="256"/>
      <c r="J1023" s="256"/>
      <c r="K1023" s="329"/>
      <c r="L1023" s="256"/>
      <c r="M1023" s="256"/>
      <c r="N1023" s="257"/>
    </row>
    <row r="1024" spans="2:14" x14ac:dyDescent="0.25">
      <c r="B1024" s="333" t="str">
        <f>IF(D1024="","",D1024&amp;"-"&amp;(1+COUNTIF(D$33:D1023,D1024)))</f>
        <v/>
      </c>
      <c r="D1024" s="255"/>
      <c r="E1024" s="256"/>
      <c r="F1024" s="256"/>
      <c r="G1024" s="256"/>
      <c r="H1024" s="256"/>
      <c r="I1024" s="256"/>
      <c r="J1024" s="256"/>
      <c r="K1024" s="329"/>
      <c r="L1024" s="256"/>
      <c r="M1024" s="256"/>
      <c r="N1024" s="257"/>
    </row>
    <row r="1025" spans="2:14" x14ac:dyDescent="0.25">
      <c r="B1025" s="333" t="str">
        <f>IF(D1025="","",D1025&amp;"-"&amp;(1+COUNTIF(D$33:D1024,D1025)))</f>
        <v/>
      </c>
      <c r="D1025" s="255"/>
      <c r="E1025" s="256"/>
      <c r="F1025" s="256"/>
      <c r="G1025" s="256"/>
      <c r="H1025" s="256"/>
      <c r="I1025" s="256"/>
      <c r="J1025" s="256"/>
      <c r="K1025" s="329"/>
      <c r="L1025" s="256"/>
      <c r="M1025" s="256"/>
      <c r="N1025" s="257"/>
    </row>
    <row r="1026" spans="2:14" ht="15" customHeight="1" x14ac:dyDescent="0.25">
      <c r="B1026" s="333" t="str">
        <f>IF(D1026="","",D1026&amp;"-"&amp;(1+COUNTIF(D$33:D1025,D1026)))</f>
        <v/>
      </c>
      <c r="D1026" s="255"/>
      <c r="E1026" s="256"/>
      <c r="F1026" s="256"/>
      <c r="G1026" s="256"/>
      <c r="H1026" s="256"/>
      <c r="I1026" s="256"/>
      <c r="J1026" s="256"/>
      <c r="K1026" s="329"/>
      <c r="L1026" s="256"/>
      <c r="M1026" s="256"/>
      <c r="N1026" s="257"/>
    </row>
    <row r="1027" spans="2:14" x14ac:dyDescent="0.25">
      <c r="B1027" s="333" t="str">
        <f>IF(D1027="","",D1027&amp;"-"&amp;(1+COUNTIF(D$33:D1026,D1027)))</f>
        <v/>
      </c>
      <c r="D1027" s="255"/>
      <c r="E1027" s="256"/>
      <c r="F1027" s="256"/>
      <c r="G1027" s="256"/>
      <c r="H1027" s="256"/>
      <c r="I1027" s="256"/>
      <c r="J1027" s="256"/>
      <c r="K1027" s="256"/>
      <c r="L1027" s="256"/>
      <c r="M1027" s="256"/>
      <c r="N1027" s="257"/>
    </row>
    <row r="1028" spans="2:14" x14ac:dyDescent="0.25">
      <c r="B1028" s="333" t="str">
        <f>IF(D1028="","",D1028&amp;"-"&amp;(1+COUNTIF(D$33:D1027,D1028)))</f>
        <v/>
      </c>
      <c r="D1028" s="255"/>
      <c r="E1028" s="256"/>
      <c r="F1028" s="256"/>
      <c r="G1028" s="256"/>
      <c r="H1028" s="256"/>
      <c r="I1028" s="256"/>
      <c r="J1028" s="256"/>
      <c r="K1028" s="256"/>
      <c r="L1028" s="256"/>
      <c r="M1028" s="256"/>
      <c r="N1028" s="257"/>
    </row>
    <row r="1029" spans="2:14" x14ac:dyDescent="0.25">
      <c r="B1029" s="333" t="str">
        <f>IF(D1029="","",D1029&amp;"-"&amp;(1+COUNTIF(D$33:D1028,D1029)))</f>
        <v/>
      </c>
      <c r="D1029" s="255"/>
      <c r="E1029" s="256"/>
      <c r="F1029" s="256"/>
      <c r="G1029" s="256"/>
      <c r="H1029" s="256"/>
      <c r="I1029" s="256"/>
      <c r="J1029" s="256"/>
      <c r="K1029" s="329"/>
      <c r="L1029" s="256"/>
      <c r="M1029" s="256"/>
      <c r="N1029" s="257"/>
    </row>
    <row r="1030" spans="2:14" x14ac:dyDescent="0.25">
      <c r="B1030" s="333" t="str">
        <f>IF(D1030="","",D1030&amp;"-"&amp;(1+COUNTIF(D$33:D1029,D1030)))</f>
        <v/>
      </c>
      <c r="D1030" s="255"/>
      <c r="E1030" s="256"/>
      <c r="F1030" s="256"/>
      <c r="G1030" s="256"/>
      <c r="H1030" s="256"/>
      <c r="I1030" s="256"/>
      <c r="J1030" s="256"/>
      <c r="K1030" s="329"/>
      <c r="L1030" s="256"/>
      <c r="M1030" s="256"/>
      <c r="N1030" s="257"/>
    </row>
    <row r="1031" spans="2:14" x14ac:dyDescent="0.25">
      <c r="B1031" s="333" t="str">
        <f>IF(D1031="","",D1031&amp;"-"&amp;(1+COUNTIF(D$33:D1030,D1031)))</f>
        <v/>
      </c>
      <c r="D1031" s="255"/>
      <c r="E1031" s="256"/>
      <c r="F1031" s="256"/>
      <c r="G1031" s="256"/>
      <c r="H1031" s="256"/>
      <c r="I1031" s="256"/>
      <c r="J1031" s="256"/>
      <c r="K1031" s="256"/>
      <c r="L1031" s="256"/>
      <c r="M1031" s="256"/>
      <c r="N1031" s="257"/>
    </row>
    <row r="1032" spans="2:14" x14ac:dyDescent="0.25">
      <c r="B1032" s="333" t="str">
        <f>IF(D1032="","",D1032&amp;"-"&amp;(1+COUNTIF(D$33:D1031,D1032)))</f>
        <v/>
      </c>
      <c r="D1032" s="255"/>
      <c r="E1032" s="256"/>
      <c r="F1032" s="256"/>
      <c r="G1032" s="256"/>
      <c r="H1032" s="256"/>
      <c r="I1032" s="256"/>
      <c r="J1032" s="256"/>
      <c r="K1032" s="329"/>
      <c r="L1032" s="256"/>
      <c r="M1032" s="256"/>
      <c r="N1032" s="257"/>
    </row>
    <row r="1033" spans="2:14" ht="15" customHeight="1" x14ac:dyDescent="0.25">
      <c r="B1033" s="333" t="str">
        <f>IF(D1033="","",D1033&amp;"-"&amp;(1+COUNTIF(D$33:D1032,D1033)))</f>
        <v/>
      </c>
      <c r="D1033" s="255"/>
      <c r="E1033" s="256"/>
      <c r="F1033" s="256"/>
      <c r="G1033" s="256"/>
      <c r="H1033" s="256"/>
      <c r="I1033" s="256"/>
      <c r="J1033" s="256"/>
      <c r="K1033" s="256"/>
      <c r="L1033" s="256"/>
      <c r="M1033" s="256"/>
      <c r="N1033" s="257"/>
    </row>
    <row r="1034" spans="2:14" x14ac:dyDescent="0.25">
      <c r="B1034" s="333" t="str">
        <f>IF(D1034="","",D1034&amp;"-"&amp;(1+COUNTIF(D$33:D1033,D1034)))</f>
        <v/>
      </c>
      <c r="D1034" s="255"/>
      <c r="E1034" s="256"/>
      <c r="F1034" s="256"/>
      <c r="G1034" s="256"/>
      <c r="H1034" s="256"/>
      <c r="I1034" s="256"/>
      <c r="J1034" s="256"/>
      <c r="K1034" s="329"/>
      <c r="L1034" s="256"/>
      <c r="M1034" s="256"/>
      <c r="N1034" s="257"/>
    </row>
    <row r="1035" spans="2:14" x14ac:dyDescent="0.25">
      <c r="B1035" s="333" t="str">
        <f>IF(D1035="","",D1035&amp;"-"&amp;(1+COUNTIF(D$33:D1034,D1035)))</f>
        <v/>
      </c>
      <c r="D1035" s="255"/>
      <c r="E1035" s="256"/>
      <c r="F1035" s="256"/>
      <c r="G1035" s="256"/>
      <c r="H1035" s="256"/>
      <c r="I1035" s="256"/>
      <c r="J1035" s="256"/>
      <c r="K1035" s="256"/>
      <c r="L1035" s="256"/>
      <c r="M1035" s="256"/>
      <c r="N1035" s="257"/>
    </row>
    <row r="1036" spans="2:14" x14ac:dyDescent="0.25">
      <c r="B1036" s="333" t="str">
        <f>IF(D1036="","",D1036&amp;"-"&amp;(1+COUNTIF(D$33:D1035,D1036)))</f>
        <v/>
      </c>
      <c r="D1036" s="255"/>
      <c r="E1036" s="256"/>
      <c r="F1036" s="256"/>
      <c r="G1036" s="256"/>
      <c r="H1036" s="256"/>
      <c r="I1036" s="256"/>
      <c r="J1036" s="256"/>
      <c r="K1036" s="256"/>
      <c r="L1036" s="256"/>
      <c r="M1036" s="256"/>
      <c r="N1036" s="257"/>
    </row>
    <row r="1037" spans="2:14" x14ac:dyDescent="0.25">
      <c r="B1037" s="333" t="str">
        <f>IF(D1037="","",D1037&amp;"-"&amp;(1+COUNTIF(D$33:D1036,D1037)))</f>
        <v/>
      </c>
      <c r="D1037" s="255"/>
      <c r="E1037" s="256"/>
      <c r="F1037" s="256"/>
      <c r="G1037" s="256"/>
      <c r="H1037" s="256"/>
      <c r="I1037" s="256"/>
      <c r="J1037" s="256"/>
      <c r="K1037" s="329"/>
      <c r="L1037" s="256"/>
      <c r="M1037" s="256"/>
      <c r="N1037" s="257"/>
    </row>
    <row r="1038" spans="2:14" x14ac:dyDescent="0.25">
      <c r="B1038" s="333" t="str">
        <f>IF(D1038="","",D1038&amp;"-"&amp;(1+COUNTIF(D$33:D1037,D1038)))</f>
        <v/>
      </c>
      <c r="D1038" s="255"/>
      <c r="E1038" s="256"/>
      <c r="F1038" s="256"/>
      <c r="G1038" s="256"/>
      <c r="H1038" s="256"/>
      <c r="I1038" s="256"/>
      <c r="J1038" s="256"/>
      <c r="K1038" s="329"/>
      <c r="L1038" s="256"/>
      <c r="M1038" s="256"/>
      <c r="N1038" s="257"/>
    </row>
    <row r="1039" spans="2:14" x14ac:dyDescent="0.25">
      <c r="B1039" s="333" t="str">
        <f>IF(D1039="","",D1039&amp;"-"&amp;(1+COUNTIF(D$33:D1038,D1039)))</f>
        <v/>
      </c>
      <c r="D1039" s="255"/>
      <c r="E1039" s="256"/>
      <c r="F1039" s="256"/>
      <c r="G1039" s="256"/>
      <c r="H1039" s="256"/>
      <c r="I1039" s="256"/>
      <c r="J1039" s="256"/>
      <c r="K1039" s="329"/>
      <c r="L1039" s="256"/>
      <c r="M1039" s="256"/>
      <c r="N1039" s="257"/>
    </row>
    <row r="1040" spans="2:14" ht="15" customHeight="1" x14ac:dyDescent="0.25">
      <c r="B1040" s="333" t="str">
        <f>IF(D1040="","",D1040&amp;"-"&amp;(1+COUNTIF(D$33:D1039,D1040)))</f>
        <v/>
      </c>
      <c r="D1040" s="255"/>
      <c r="E1040" s="256"/>
      <c r="F1040" s="256"/>
      <c r="G1040" s="256"/>
      <c r="H1040" s="256"/>
      <c r="I1040" s="256"/>
      <c r="J1040" s="256"/>
      <c r="K1040" s="256"/>
      <c r="L1040" s="256"/>
      <c r="M1040" s="256"/>
      <c r="N1040" s="257"/>
    </row>
    <row r="1041" spans="2:14" x14ac:dyDescent="0.25">
      <c r="B1041" s="333" t="str">
        <f>IF(D1041="","",D1041&amp;"-"&amp;(1+COUNTIF(D$33:D1040,D1041)))</f>
        <v/>
      </c>
      <c r="D1041" s="255"/>
      <c r="E1041" s="256"/>
      <c r="F1041" s="256"/>
      <c r="G1041" s="256"/>
      <c r="H1041" s="256"/>
      <c r="I1041" s="256"/>
      <c r="J1041" s="256"/>
      <c r="K1041" s="329"/>
      <c r="L1041" s="256"/>
      <c r="M1041" s="256"/>
      <c r="N1041" s="257"/>
    </row>
    <row r="1042" spans="2:14" x14ac:dyDescent="0.25">
      <c r="B1042" s="333" t="str">
        <f>IF(D1042="","",D1042&amp;"-"&amp;(1+COUNTIF(D$33:D1041,D1042)))</f>
        <v/>
      </c>
      <c r="D1042" s="255"/>
      <c r="E1042" s="256"/>
      <c r="F1042" s="256"/>
      <c r="G1042" s="256"/>
      <c r="H1042" s="256"/>
      <c r="I1042" s="256"/>
      <c r="J1042" s="256"/>
      <c r="K1042" s="256"/>
      <c r="L1042" s="256"/>
      <c r="M1042" s="256"/>
      <c r="N1042" s="257"/>
    </row>
    <row r="1043" spans="2:14" x14ac:dyDescent="0.25">
      <c r="B1043" s="333" t="str">
        <f>IF(D1043="","",D1043&amp;"-"&amp;(1+COUNTIF(D$33:D1042,D1043)))</f>
        <v/>
      </c>
      <c r="D1043" s="255"/>
      <c r="E1043" s="256"/>
      <c r="F1043" s="256"/>
      <c r="G1043" s="256"/>
      <c r="H1043" s="256"/>
      <c r="I1043" s="256"/>
      <c r="J1043" s="256"/>
      <c r="K1043" s="329"/>
      <c r="L1043" s="256"/>
      <c r="M1043" s="256"/>
      <c r="N1043" s="257"/>
    </row>
    <row r="1044" spans="2:14" x14ac:dyDescent="0.25">
      <c r="B1044" s="333" t="str">
        <f>IF(D1044="","",D1044&amp;"-"&amp;(1+COUNTIF(D$33:D1043,D1044)))</f>
        <v/>
      </c>
      <c r="D1044" s="255"/>
      <c r="E1044" s="256"/>
      <c r="F1044" s="256"/>
      <c r="G1044" s="256"/>
      <c r="H1044" s="256"/>
      <c r="I1044" s="256"/>
      <c r="J1044" s="256"/>
      <c r="K1044" s="329"/>
      <c r="L1044" s="256"/>
      <c r="M1044" s="256"/>
      <c r="N1044" s="257"/>
    </row>
    <row r="1045" spans="2:14" x14ac:dyDescent="0.25">
      <c r="B1045" s="333" t="str">
        <f>IF(D1045="","",D1045&amp;"-"&amp;(1+COUNTIF(D$33:D1044,D1045)))</f>
        <v/>
      </c>
      <c r="D1045" s="255"/>
      <c r="E1045" s="256"/>
      <c r="F1045" s="256"/>
      <c r="G1045" s="256"/>
      <c r="H1045" s="256"/>
      <c r="I1045" s="256"/>
      <c r="J1045" s="256"/>
      <c r="K1045" s="256"/>
      <c r="L1045" s="256"/>
      <c r="M1045" s="256"/>
      <c r="N1045" s="257"/>
    </row>
    <row r="1046" spans="2:14" x14ac:dyDescent="0.25">
      <c r="B1046" s="333" t="str">
        <f>IF(D1046="","",D1046&amp;"-"&amp;(1+COUNTIF(D$33:D1045,D1046)))</f>
        <v/>
      </c>
      <c r="D1046" s="255"/>
      <c r="E1046" s="256"/>
      <c r="F1046" s="256"/>
      <c r="G1046" s="256"/>
      <c r="H1046" s="256"/>
      <c r="I1046" s="256"/>
      <c r="J1046" s="256"/>
      <c r="K1046" s="329"/>
      <c r="L1046" s="256"/>
      <c r="M1046" s="256"/>
      <c r="N1046" s="257"/>
    </row>
    <row r="1047" spans="2:14" ht="15" customHeight="1" x14ac:dyDescent="0.25">
      <c r="B1047" s="333" t="str">
        <f>IF(D1047="","",D1047&amp;"-"&amp;(1+COUNTIF(D$33:D1046,D1047)))</f>
        <v/>
      </c>
      <c r="D1047" s="255"/>
      <c r="E1047" s="256"/>
      <c r="F1047" s="256"/>
      <c r="G1047" s="256"/>
      <c r="H1047" s="256"/>
      <c r="I1047" s="256"/>
      <c r="J1047" s="256"/>
      <c r="K1047" s="256"/>
      <c r="L1047" s="256"/>
      <c r="M1047" s="256"/>
      <c r="N1047" s="257"/>
    </row>
    <row r="1048" spans="2:14" x14ac:dyDescent="0.25">
      <c r="B1048" s="333" t="str">
        <f>IF(D1048="","",D1048&amp;"-"&amp;(1+COUNTIF(D$33:D1047,D1048)))</f>
        <v/>
      </c>
      <c r="D1048" s="255"/>
      <c r="E1048" s="256"/>
      <c r="F1048" s="256"/>
      <c r="G1048" s="256"/>
      <c r="H1048" s="256"/>
      <c r="I1048" s="256"/>
      <c r="J1048" s="256"/>
      <c r="K1048" s="329"/>
      <c r="L1048" s="256"/>
      <c r="M1048" s="256"/>
      <c r="N1048" s="257"/>
    </row>
    <row r="1049" spans="2:14" x14ac:dyDescent="0.25">
      <c r="B1049" s="333" t="str">
        <f>IF(D1049="","",D1049&amp;"-"&amp;(1+COUNTIF(D$33:D1048,D1049)))</f>
        <v/>
      </c>
      <c r="D1049" s="255"/>
      <c r="E1049" s="256"/>
      <c r="F1049" s="256"/>
      <c r="G1049" s="256"/>
      <c r="H1049" s="256"/>
      <c r="I1049" s="256"/>
      <c r="J1049" s="256"/>
      <c r="K1049" s="256"/>
      <c r="L1049" s="256"/>
      <c r="M1049" s="256"/>
      <c r="N1049" s="257"/>
    </row>
    <row r="1050" spans="2:14" x14ac:dyDescent="0.25">
      <c r="B1050" s="333" t="str">
        <f>IF(D1050="","",D1050&amp;"-"&amp;(1+COUNTIF(D$33:D1049,D1050)))</f>
        <v/>
      </c>
      <c r="D1050" s="255"/>
      <c r="E1050" s="256"/>
      <c r="F1050" s="256"/>
      <c r="G1050" s="256"/>
      <c r="H1050" s="256"/>
      <c r="I1050" s="256"/>
      <c r="J1050" s="256"/>
      <c r="K1050" s="329"/>
      <c r="L1050" s="256"/>
      <c r="M1050" s="256"/>
      <c r="N1050" s="257"/>
    </row>
    <row r="1051" spans="2:14" x14ac:dyDescent="0.25">
      <c r="B1051" s="333" t="str">
        <f>IF(D1051="","",D1051&amp;"-"&amp;(1+COUNTIF(D$33:D1050,D1051)))</f>
        <v/>
      </c>
      <c r="D1051" s="255"/>
      <c r="E1051" s="256"/>
      <c r="F1051" s="256"/>
      <c r="G1051" s="256"/>
      <c r="H1051" s="256"/>
      <c r="I1051" s="256"/>
      <c r="J1051" s="256"/>
      <c r="K1051" s="329"/>
      <c r="L1051" s="256"/>
      <c r="M1051" s="256"/>
      <c r="N1051" s="257"/>
    </row>
    <row r="1052" spans="2:14" x14ac:dyDescent="0.25">
      <c r="B1052" s="333" t="str">
        <f>IF(D1052="","",D1052&amp;"-"&amp;(1+COUNTIF(D$33:D1051,D1052)))</f>
        <v/>
      </c>
      <c r="D1052" s="255"/>
      <c r="E1052" s="256"/>
      <c r="F1052" s="256"/>
      <c r="G1052" s="256"/>
      <c r="H1052" s="256"/>
      <c r="I1052" s="256"/>
      <c r="J1052" s="256"/>
      <c r="K1052" s="329"/>
      <c r="L1052" s="256"/>
      <c r="M1052" s="256"/>
      <c r="N1052" s="257"/>
    </row>
    <row r="1053" spans="2:14" x14ac:dyDescent="0.25">
      <c r="B1053" s="333" t="str">
        <f>IF(D1053="","",D1053&amp;"-"&amp;(1+COUNTIF(D$33:D1052,D1053)))</f>
        <v/>
      </c>
      <c r="D1053" s="255"/>
      <c r="E1053" s="256"/>
      <c r="F1053" s="256"/>
      <c r="G1053" s="256"/>
      <c r="H1053" s="256"/>
      <c r="I1053" s="256"/>
      <c r="J1053" s="256"/>
      <c r="K1053" s="329"/>
      <c r="L1053" s="256"/>
      <c r="M1053" s="256"/>
      <c r="N1053" s="257"/>
    </row>
    <row r="1054" spans="2:14" ht="15" customHeight="1" x14ac:dyDescent="0.25">
      <c r="B1054" s="333" t="str">
        <f>IF(D1054="","",D1054&amp;"-"&amp;(1+COUNTIF(D$33:D1053,D1054)))</f>
        <v/>
      </c>
      <c r="D1054" s="255"/>
      <c r="E1054" s="256"/>
      <c r="F1054" s="256"/>
      <c r="G1054" s="256"/>
      <c r="H1054" s="256"/>
      <c r="I1054" s="256"/>
      <c r="J1054" s="256"/>
      <c r="K1054" s="256"/>
      <c r="L1054" s="256"/>
      <c r="M1054" s="256"/>
      <c r="N1054" s="257"/>
    </row>
    <row r="1055" spans="2:14" x14ac:dyDescent="0.25">
      <c r="B1055" s="333" t="str">
        <f>IF(D1055="","",D1055&amp;"-"&amp;(1+COUNTIF(D$33:D1054,D1055)))</f>
        <v/>
      </c>
      <c r="D1055" s="255"/>
      <c r="E1055" s="256"/>
      <c r="F1055" s="256"/>
      <c r="G1055" s="256"/>
      <c r="H1055" s="256"/>
      <c r="I1055" s="256"/>
      <c r="J1055" s="256"/>
      <c r="K1055" s="329"/>
      <c r="L1055" s="256"/>
      <c r="M1055" s="256"/>
      <c r="N1055" s="257"/>
    </row>
    <row r="1056" spans="2:14" x14ac:dyDescent="0.25">
      <c r="B1056" s="333" t="str">
        <f>IF(D1056="","",D1056&amp;"-"&amp;(1+COUNTIF(D$33:D1055,D1056)))</f>
        <v/>
      </c>
      <c r="D1056" s="255"/>
      <c r="E1056" s="256"/>
      <c r="F1056" s="256"/>
      <c r="G1056" s="256"/>
      <c r="H1056" s="256"/>
      <c r="I1056" s="256"/>
      <c r="J1056" s="256"/>
      <c r="K1056" s="256"/>
      <c r="L1056" s="256"/>
      <c r="M1056" s="256"/>
      <c r="N1056" s="257"/>
    </row>
    <row r="1057" spans="2:14" x14ac:dyDescent="0.25">
      <c r="B1057" s="333" t="str">
        <f>IF(D1057="","",D1057&amp;"-"&amp;(1+COUNTIF(D$33:D1056,D1057)))</f>
        <v/>
      </c>
      <c r="D1057" s="255"/>
      <c r="E1057" s="256"/>
      <c r="F1057" s="256"/>
      <c r="G1057" s="256"/>
      <c r="H1057" s="256"/>
      <c r="I1057" s="256"/>
      <c r="J1057" s="256"/>
      <c r="K1057" s="256"/>
      <c r="L1057" s="256"/>
      <c r="M1057" s="256"/>
      <c r="N1057" s="257"/>
    </row>
    <row r="1058" spans="2:14" x14ac:dyDescent="0.25">
      <c r="B1058" s="333" t="str">
        <f>IF(D1058="","",D1058&amp;"-"&amp;(1+COUNTIF(D$33:D1057,D1058)))</f>
        <v/>
      </c>
      <c r="D1058" s="255"/>
      <c r="E1058" s="256"/>
      <c r="F1058" s="256"/>
      <c r="G1058" s="256"/>
      <c r="H1058" s="256"/>
      <c r="I1058" s="256"/>
      <c r="J1058" s="256"/>
      <c r="K1058" s="256"/>
      <c r="L1058" s="256"/>
      <c r="M1058" s="256"/>
      <c r="N1058" s="257"/>
    </row>
    <row r="1059" spans="2:14" x14ac:dyDescent="0.25">
      <c r="B1059" s="333" t="str">
        <f>IF(D1059="","",D1059&amp;"-"&amp;(1+COUNTIF(D$33:D1058,D1059)))</f>
        <v/>
      </c>
      <c r="D1059" s="255"/>
      <c r="E1059" s="256"/>
      <c r="F1059" s="256"/>
      <c r="G1059" s="256"/>
      <c r="H1059" s="256"/>
      <c r="I1059" s="256"/>
      <c r="J1059" s="256"/>
      <c r="K1059" s="256"/>
      <c r="L1059" s="256"/>
      <c r="M1059" s="256"/>
      <c r="N1059" s="257"/>
    </row>
    <row r="1060" spans="2:14" x14ac:dyDescent="0.25">
      <c r="B1060" s="333" t="str">
        <f>IF(D1060="","",D1060&amp;"-"&amp;(1+COUNTIF(D$33:D1059,D1060)))</f>
        <v/>
      </c>
      <c r="D1060" s="255"/>
      <c r="E1060" s="256"/>
      <c r="F1060" s="256"/>
      <c r="G1060" s="256"/>
      <c r="H1060" s="256"/>
      <c r="I1060" s="256"/>
      <c r="J1060" s="256"/>
      <c r="K1060" s="329"/>
      <c r="L1060" s="256"/>
      <c r="M1060" s="256"/>
      <c r="N1060" s="257"/>
    </row>
    <row r="1061" spans="2:14" ht="15" customHeight="1" x14ac:dyDescent="0.25">
      <c r="B1061" s="333" t="str">
        <f>IF(D1061="","",D1061&amp;"-"&amp;(1+COUNTIF(D$33:D1060,D1061)))</f>
        <v/>
      </c>
      <c r="D1061" s="255"/>
      <c r="E1061" s="256"/>
      <c r="F1061" s="256"/>
      <c r="G1061" s="256"/>
      <c r="H1061" s="256"/>
      <c r="I1061" s="256"/>
      <c r="J1061" s="256"/>
      <c r="K1061" s="329"/>
      <c r="L1061" s="256"/>
      <c r="M1061" s="256"/>
      <c r="N1061" s="257"/>
    </row>
    <row r="1062" spans="2:14" x14ac:dyDescent="0.25">
      <c r="B1062" s="333" t="str">
        <f>IF(D1062="","",D1062&amp;"-"&amp;(1+COUNTIF(D$33:D1061,D1062)))</f>
        <v/>
      </c>
      <c r="D1062" s="255"/>
      <c r="E1062" s="256"/>
      <c r="F1062" s="256"/>
      <c r="G1062" s="256"/>
      <c r="H1062" s="256"/>
      <c r="I1062" s="256"/>
      <c r="J1062" s="256"/>
      <c r="K1062" s="256"/>
      <c r="L1062" s="256"/>
      <c r="M1062" s="256"/>
      <c r="N1062" s="257"/>
    </row>
    <row r="1063" spans="2:14" x14ac:dyDescent="0.25">
      <c r="B1063" s="333" t="str">
        <f>IF(D1063="","",D1063&amp;"-"&amp;(1+COUNTIF(D$33:D1062,D1063)))</f>
        <v/>
      </c>
      <c r="D1063" s="255"/>
      <c r="E1063" s="256"/>
      <c r="F1063" s="256"/>
      <c r="G1063" s="256"/>
      <c r="H1063" s="256"/>
      <c r="I1063" s="256"/>
      <c r="J1063" s="256"/>
      <c r="K1063" s="329"/>
      <c r="L1063" s="256"/>
      <c r="M1063" s="256"/>
      <c r="N1063" s="257"/>
    </row>
    <row r="1064" spans="2:14" x14ac:dyDescent="0.25">
      <c r="B1064" s="333" t="str">
        <f>IF(D1064="","",D1064&amp;"-"&amp;(1+COUNTIF(D$33:D1063,D1064)))</f>
        <v/>
      </c>
      <c r="D1064" s="255"/>
      <c r="E1064" s="256"/>
      <c r="F1064" s="256"/>
      <c r="G1064" s="256"/>
      <c r="H1064" s="256"/>
      <c r="I1064" s="256"/>
      <c r="J1064" s="256"/>
      <c r="K1064" s="329"/>
      <c r="L1064" s="256"/>
      <c r="M1064" s="256"/>
      <c r="N1064" s="257"/>
    </row>
    <row r="1065" spans="2:14" x14ac:dyDescent="0.25">
      <c r="B1065" s="333" t="str">
        <f>IF(D1065="","",D1065&amp;"-"&amp;(1+COUNTIF(D$33:D1064,D1065)))</f>
        <v/>
      </c>
      <c r="D1065" s="255"/>
      <c r="E1065" s="256"/>
      <c r="F1065" s="256"/>
      <c r="G1065" s="256"/>
      <c r="H1065" s="256"/>
      <c r="I1065" s="256"/>
      <c r="J1065" s="256"/>
      <c r="K1065" s="256"/>
      <c r="L1065" s="256"/>
      <c r="M1065" s="256"/>
      <c r="N1065" s="257"/>
    </row>
    <row r="1066" spans="2:14" x14ac:dyDescent="0.25">
      <c r="B1066" s="333" t="str">
        <f>IF(D1066="","",D1066&amp;"-"&amp;(1+COUNTIF(D$33:D1065,D1066)))</f>
        <v/>
      </c>
      <c r="D1066" s="255"/>
      <c r="E1066" s="256"/>
      <c r="F1066" s="256"/>
      <c r="G1066" s="256"/>
      <c r="H1066" s="256"/>
      <c r="I1066" s="256"/>
      <c r="J1066" s="256"/>
      <c r="K1066" s="329"/>
      <c r="L1066" s="256"/>
      <c r="M1066" s="256"/>
      <c r="N1066" s="257"/>
    </row>
    <row r="1067" spans="2:14" x14ac:dyDescent="0.25">
      <c r="B1067" s="333" t="str">
        <f>IF(D1067="","",D1067&amp;"-"&amp;(1+COUNTIF(D$33:D1066,D1067)))</f>
        <v/>
      </c>
      <c r="D1067" s="255"/>
      <c r="E1067" s="256"/>
      <c r="F1067" s="256"/>
      <c r="G1067" s="256"/>
      <c r="H1067" s="256"/>
      <c r="I1067" s="256"/>
      <c r="J1067" s="256"/>
      <c r="K1067" s="329"/>
      <c r="L1067" s="256"/>
      <c r="M1067" s="256"/>
      <c r="N1067" s="257"/>
    </row>
    <row r="1068" spans="2:14" ht="15" customHeight="1" x14ac:dyDescent="0.25">
      <c r="B1068" s="333" t="str">
        <f>IF(D1068="","",D1068&amp;"-"&amp;(1+COUNTIF(D$33:D1067,D1068)))</f>
        <v/>
      </c>
      <c r="D1068" s="255"/>
      <c r="E1068" s="256"/>
      <c r="F1068" s="256"/>
      <c r="G1068" s="256"/>
      <c r="H1068" s="256"/>
      <c r="I1068" s="256"/>
      <c r="J1068" s="256"/>
      <c r="K1068" s="256"/>
      <c r="L1068" s="256"/>
      <c r="M1068" s="256"/>
      <c r="N1068" s="257"/>
    </row>
    <row r="1069" spans="2:14" x14ac:dyDescent="0.25">
      <c r="B1069" s="333" t="str">
        <f>IF(D1069="","",D1069&amp;"-"&amp;(1+COUNTIF(D$33:D1068,D1069)))</f>
        <v/>
      </c>
      <c r="D1069" s="255"/>
      <c r="E1069" s="256"/>
      <c r="F1069" s="256"/>
      <c r="G1069" s="256"/>
      <c r="H1069" s="256"/>
      <c r="I1069" s="256"/>
      <c r="J1069" s="256"/>
      <c r="K1069" s="329"/>
      <c r="L1069" s="256"/>
      <c r="M1069" s="256"/>
      <c r="N1069" s="257"/>
    </row>
    <row r="1070" spans="2:14" x14ac:dyDescent="0.25">
      <c r="B1070" s="333" t="str">
        <f>IF(D1070="","",D1070&amp;"-"&amp;(1+COUNTIF(D$33:D1069,D1070)))</f>
        <v/>
      </c>
      <c r="D1070" s="255"/>
      <c r="E1070" s="256"/>
      <c r="F1070" s="256"/>
      <c r="G1070" s="256"/>
      <c r="H1070" s="256"/>
      <c r="I1070" s="256"/>
      <c r="J1070" s="256"/>
      <c r="K1070" s="329"/>
      <c r="L1070" s="256"/>
      <c r="M1070" s="256"/>
      <c r="N1070" s="257"/>
    </row>
    <row r="1071" spans="2:14" x14ac:dyDescent="0.25">
      <c r="B1071" s="333" t="str">
        <f>IF(D1071="","",D1071&amp;"-"&amp;(1+COUNTIF(D$33:D1070,D1071)))</f>
        <v/>
      </c>
      <c r="D1071" s="255"/>
      <c r="E1071" s="256"/>
      <c r="F1071" s="256"/>
      <c r="G1071" s="256"/>
      <c r="H1071" s="256"/>
      <c r="I1071" s="256"/>
      <c r="J1071" s="256"/>
      <c r="K1071" s="329"/>
      <c r="L1071" s="256"/>
      <c r="M1071" s="256"/>
      <c r="N1071" s="257"/>
    </row>
    <row r="1072" spans="2:14" x14ac:dyDescent="0.25">
      <c r="B1072" s="333" t="str">
        <f>IF(D1072="","",D1072&amp;"-"&amp;(1+COUNTIF(D$33:D1071,D1072)))</f>
        <v/>
      </c>
      <c r="D1072" s="255"/>
      <c r="E1072" s="256"/>
      <c r="F1072" s="256"/>
      <c r="G1072" s="256"/>
      <c r="H1072" s="256"/>
      <c r="I1072" s="256"/>
      <c r="J1072" s="256"/>
      <c r="K1072" s="329"/>
      <c r="L1072" s="256"/>
      <c r="M1072" s="256"/>
      <c r="N1072" s="257"/>
    </row>
    <row r="1073" spans="2:14" x14ac:dyDescent="0.25">
      <c r="B1073" s="333" t="str">
        <f>IF(D1073="","",D1073&amp;"-"&amp;(1+COUNTIF(D$33:D1072,D1073)))</f>
        <v/>
      </c>
      <c r="D1073" s="255"/>
      <c r="E1073" s="256"/>
      <c r="F1073" s="256"/>
      <c r="G1073" s="256"/>
      <c r="H1073" s="256"/>
      <c r="I1073" s="256"/>
      <c r="J1073" s="256"/>
      <c r="K1073" s="329"/>
      <c r="L1073" s="256"/>
      <c r="M1073" s="256"/>
      <c r="N1073" s="257"/>
    </row>
    <row r="1074" spans="2:14" x14ac:dyDescent="0.25">
      <c r="B1074" s="333" t="str">
        <f>IF(D1074="","",D1074&amp;"-"&amp;(1+COUNTIF(D$33:D1073,D1074)))</f>
        <v/>
      </c>
      <c r="D1074" s="255"/>
      <c r="E1074" s="256"/>
      <c r="F1074" s="256"/>
      <c r="G1074" s="256"/>
      <c r="H1074" s="256"/>
      <c r="I1074" s="256"/>
      <c r="J1074" s="256"/>
      <c r="K1074" s="329"/>
      <c r="L1074" s="256"/>
      <c r="M1074" s="256"/>
      <c r="N1074" s="257"/>
    </row>
    <row r="1075" spans="2:14" ht="15" customHeight="1" x14ac:dyDescent="0.25">
      <c r="B1075" s="333" t="str">
        <f>IF(D1075="","",D1075&amp;"-"&amp;(1+COUNTIF(D$33:D1074,D1075)))</f>
        <v/>
      </c>
      <c r="D1075" s="255"/>
      <c r="E1075" s="256"/>
      <c r="F1075" s="256"/>
      <c r="G1075" s="256"/>
      <c r="H1075" s="256"/>
      <c r="I1075" s="256"/>
      <c r="J1075" s="256"/>
      <c r="K1075" s="329"/>
      <c r="L1075" s="256"/>
      <c r="M1075" s="256"/>
      <c r="N1075" s="257"/>
    </row>
    <row r="1076" spans="2:14" x14ac:dyDescent="0.25">
      <c r="B1076" s="333" t="str">
        <f>IF(D1076="","",D1076&amp;"-"&amp;(1+COUNTIF(D$33:D1075,D1076)))</f>
        <v/>
      </c>
      <c r="D1076" s="255"/>
      <c r="E1076" s="256"/>
      <c r="F1076" s="256"/>
      <c r="G1076" s="256"/>
      <c r="H1076" s="256"/>
      <c r="I1076" s="256"/>
      <c r="J1076" s="256"/>
      <c r="K1076" s="329"/>
      <c r="L1076" s="256"/>
      <c r="M1076" s="256"/>
      <c r="N1076" s="257"/>
    </row>
    <row r="1077" spans="2:14" x14ac:dyDescent="0.25">
      <c r="B1077" s="333" t="str">
        <f>IF(D1077="","",D1077&amp;"-"&amp;(1+COUNTIF(D$33:D1076,D1077)))</f>
        <v/>
      </c>
      <c r="D1077" s="255"/>
      <c r="E1077" s="256"/>
      <c r="F1077" s="256"/>
      <c r="G1077" s="256"/>
      <c r="H1077" s="256"/>
      <c r="I1077" s="256"/>
      <c r="J1077" s="256"/>
      <c r="K1077" s="256"/>
      <c r="L1077" s="256"/>
      <c r="M1077" s="256"/>
      <c r="N1077" s="257"/>
    </row>
    <row r="1078" spans="2:14" x14ac:dyDescent="0.25">
      <c r="B1078" s="333" t="str">
        <f>IF(D1078="","",D1078&amp;"-"&amp;(1+COUNTIF(D$33:D1077,D1078)))</f>
        <v/>
      </c>
      <c r="D1078" s="255"/>
      <c r="E1078" s="256"/>
      <c r="F1078" s="256"/>
      <c r="G1078" s="256"/>
      <c r="H1078" s="256"/>
      <c r="I1078" s="256"/>
      <c r="J1078" s="256"/>
      <c r="K1078" s="329"/>
      <c r="L1078" s="256"/>
      <c r="M1078" s="256"/>
      <c r="N1078" s="257"/>
    </row>
    <row r="1079" spans="2:14" x14ac:dyDescent="0.25">
      <c r="B1079" s="333" t="str">
        <f>IF(D1079="","",D1079&amp;"-"&amp;(1+COUNTIF(D$33:D1078,D1079)))</f>
        <v/>
      </c>
      <c r="D1079" s="255"/>
      <c r="E1079" s="256"/>
      <c r="F1079" s="256"/>
      <c r="G1079" s="256"/>
      <c r="H1079" s="256"/>
      <c r="I1079" s="256"/>
      <c r="J1079" s="256"/>
      <c r="K1079" s="329"/>
      <c r="L1079" s="256"/>
      <c r="M1079" s="256"/>
      <c r="N1079" s="257"/>
    </row>
    <row r="1080" spans="2:14" x14ac:dyDescent="0.25">
      <c r="B1080" s="333" t="str">
        <f>IF(D1080="","",D1080&amp;"-"&amp;(1+COUNTIF(D$33:D1079,D1080)))</f>
        <v/>
      </c>
      <c r="D1080" s="255"/>
      <c r="E1080" s="256"/>
      <c r="F1080" s="256"/>
      <c r="G1080" s="256"/>
      <c r="H1080" s="256"/>
      <c r="I1080" s="256"/>
      <c r="J1080" s="256"/>
      <c r="K1080" s="329"/>
      <c r="L1080" s="256"/>
      <c r="M1080" s="256"/>
      <c r="N1080" s="257"/>
    </row>
    <row r="1081" spans="2:14" x14ac:dyDescent="0.25">
      <c r="B1081" s="333" t="str">
        <f>IF(D1081="","",D1081&amp;"-"&amp;(1+COUNTIF(D$33:D1080,D1081)))</f>
        <v/>
      </c>
      <c r="D1081" s="255"/>
      <c r="E1081" s="256"/>
      <c r="F1081" s="256"/>
      <c r="G1081" s="256"/>
      <c r="H1081" s="256"/>
      <c r="I1081" s="256"/>
      <c r="J1081" s="256"/>
      <c r="K1081" s="329"/>
      <c r="L1081" s="256"/>
      <c r="M1081" s="256"/>
      <c r="N1081" s="257"/>
    </row>
    <row r="1082" spans="2:14" ht="15" customHeight="1" x14ac:dyDescent="0.25">
      <c r="B1082" s="333" t="str">
        <f>IF(D1082="","",D1082&amp;"-"&amp;(1+COUNTIF(D$33:D1081,D1082)))</f>
        <v/>
      </c>
      <c r="D1082" s="255"/>
      <c r="E1082" s="256"/>
      <c r="F1082" s="256"/>
      <c r="G1082" s="256"/>
      <c r="H1082" s="256"/>
      <c r="I1082" s="256"/>
      <c r="J1082" s="256"/>
      <c r="K1082" s="256"/>
      <c r="L1082" s="256"/>
      <c r="M1082" s="256"/>
      <c r="N1082" s="257"/>
    </row>
    <row r="1083" spans="2:14" x14ac:dyDescent="0.25">
      <c r="B1083" s="333" t="str">
        <f>IF(D1083="","",D1083&amp;"-"&amp;(1+COUNTIF(D$33:D1082,D1083)))</f>
        <v/>
      </c>
      <c r="D1083" s="255"/>
      <c r="E1083" s="256"/>
      <c r="F1083" s="256"/>
      <c r="G1083" s="256"/>
      <c r="H1083" s="256"/>
      <c r="I1083" s="256"/>
      <c r="J1083" s="256"/>
      <c r="K1083" s="256"/>
      <c r="L1083" s="256"/>
      <c r="M1083" s="256"/>
      <c r="N1083" s="257"/>
    </row>
    <row r="1084" spans="2:14" x14ac:dyDescent="0.25">
      <c r="B1084" s="333" t="str">
        <f>IF(D1084="","",D1084&amp;"-"&amp;(1+COUNTIF(D$33:D1083,D1084)))</f>
        <v/>
      </c>
      <c r="D1084" s="255"/>
      <c r="E1084" s="256"/>
      <c r="F1084" s="256"/>
      <c r="G1084" s="256"/>
      <c r="H1084" s="256"/>
      <c r="I1084" s="256"/>
      <c r="J1084" s="256"/>
      <c r="K1084" s="329"/>
      <c r="L1084" s="256"/>
      <c r="M1084" s="256"/>
      <c r="N1084" s="257"/>
    </row>
    <row r="1085" spans="2:14" x14ac:dyDescent="0.25">
      <c r="B1085" s="333" t="str">
        <f>IF(D1085="","",D1085&amp;"-"&amp;(1+COUNTIF(D$33:D1084,D1085)))</f>
        <v/>
      </c>
      <c r="D1085" s="255"/>
      <c r="E1085" s="256"/>
      <c r="F1085" s="256"/>
      <c r="G1085" s="256"/>
      <c r="H1085" s="256"/>
      <c r="I1085" s="256"/>
      <c r="J1085" s="256"/>
      <c r="K1085" s="329"/>
      <c r="L1085" s="256"/>
      <c r="M1085" s="256"/>
      <c r="N1085" s="257"/>
    </row>
    <row r="1086" spans="2:14" x14ac:dyDescent="0.25">
      <c r="B1086" s="333" t="str">
        <f>IF(D1086="","",D1086&amp;"-"&amp;(1+COUNTIF(D$33:D1085,D1086)))</f>
        <v/>
      </c>
      <c r="D1086" s="255"/>
      <c r="E1086" s="256"/>
      <c r="F1086" s="256"/>
      <c r="G1086" s="256"/>
      <c r="H1086" s="256"/>
      <c r="I1086" s="256"/>
      <c r="J1086" s="256"/>
      <c r="K1086" s="329"/>
      <c r="L1086" s="256"/>
      <c r="M1086" s="256"/>
      <c r="N1086" s="257"/>
    </row>
    <row r="1087" spans="2:14" x14ac:dyDescent="0.25">
      <c r="B1087" s="333" t="str">
        <f>IF(D1087="","",D1087&amp;"-"&amp;(1+COUNTIF(D$33:D1086,D1087)))</f>
        <v/>
      </c>
      <c r="D1087" s="255"/>
      <c r="E1087" s="256"/>
      <c r="F1087" s="256"/>
      <c r="G1087" s="256"/>
      <c r="H1087" s="256"/>
      <c r="I1087" s="256"/>
      <c r="J1087" s="256"/>
      <c r="K1087" s="329"/>
      <c r="L1087" s="256"/>
      <c r="M1087" s="256"/>
      <c r="N1087" s="257"/>
    </row>
    <row r="1088" spans="2:14" x14ac:dyDescent="0.25">
      <c r="B1088" s="333" t="str">
        <f>IF(D1088="","",D1088&amp;"-"&amp;(1+COUNTIF(D$33:D1087,D1088)))</f>
        <v/>
      </c>
      <c r="D1088" s="255"/>
      <c r="E1088" s="256"/>
      <c r="F1088" s="256"/>
      <c r="G1088" s="256"/>
      <c r="H1088" s="256"/>
      <c r="I1088" s="256"/>
      <c r="J1088" s="256"/>
      <c r="K1088" s="329"/>
      <c r="L1088" s="256"/>
      <c r="M1088" s="256"/>
      <c r="N1088" s="257"/>
    </row>
    <row r="1089" spans="2:14" ht="15" customHeight="1" x14ac:dyDescent="0.25">
      <c r="B1089" s="333" t="str">
        <f>IF(D1089="","",D1089&amp;"-"&amp;(1+COUNTIF(D$33:D1088,D1089)))</f>
        <v/>
      </c>
      <c r="D1089" s="255"/>
      <c r="E1089" s="256"/>
      <c r="F1089" s="256"/>
      <c r="G1089" s="256"/>
      <c r="H1089" s="256"/>
      <c r="I1089" s="256"/>
      <c r="J1089" s="256"/>
      <c r="K1089" s="329"/>
      <c r="L1089" s="256"/>
      <c r="M1089" s="256"/>
      <c r="N1089" s="257"/>
    </row>
    <row r="1090" spans="2:14" x14ac:dyDescent="0.25">
      <c r="B1090" s="333" t="str">
        <f>IF(D1090="","",D1090&amp;"-"&amp;(1+COUNTIF(D$33:D1089,D1090)))</f>
        <v/>
      </c>
      <c r="D1090" s="255"/>
      <c r="E1090" s="256"/>
      <c r="F1090" s="256"/>
      <c r="G1090" s="256"/>
      <c r="H1090" s="256"/>
      <c r="I1090" s="256"/>
      <c r="J1090" s="256"/>
      <c r="K1090" s="329"/>
      <c r="L1090" s="256"/>
      <c r="M1090" s="256"/>
      <c r="N1090" s="257"/>
    </row>
    <row r="1091" spans="2:14" x14ac:dyDescent="0.25">
      <c r="B1091" s="333" t="str">
        <f>IF(D1091="","",D1091&amp;"-"&amp;(1+COUNTIF(D$33:D1090,D1091)))</f>
        <v/>
      </c>
      <c r="D1091" s="255"/>
      <c r="E1091" s="256"/>
      <c r="F1091" s="256"/>
      <c r="G1091" s="256"/>
      <c r="H1091" s="256"/>
      <c r="I1091" s="256"/>
      <c r="J1091" s="256"/>
      <c r="K1091" s="329"/>
      <c r="L1091" s="256"/>
      <c r="M1091" s="256"/>
      <c r="N1091" s="257"/>
    </row>
    <row r="1092" spans="2:14" x14ac:dyDescent="0.25">
      <c r="B1092" s="333" t="str">
        <f>IF(D1092="","",D1092&amp;"-"&amp;(1+COUNTIF(D$33:D1091,D1092)))</f>
        <v/>
      </c>
      <c r="D1092" s="255"/>
      <c r="E1092" s="256"/>
      <c r="F1092" s="256"/>
      <c r="G1092" s="256"/>
      <c r="H1092" s="256"/>
      <c r="I1092" s="256"/>
      <c r="J1092" s="256"/>
      <c r="K1092" s="329"/>
      <c r="L1092" s="256"/>
      <c r="M1092" s="256"/>
      <c r="N1092" s="257"/>
    </row>
    <row r="1093" spans="2:14" x14ac:dyDescent="0.25">
      <c r="B1093" s="333" t="str">
        <f>IF(D1093="","",D1093&amp;"-"&amp;(1+COUNTIF(D$33:D1092,D1093)))</f>
        <v/>
      </c>
      <c r="D1093" s="255"/>
      <c r="E1093" s="256"/>
      <c r="F1093" s="256"/>
      <c r="G1093" s="256"/>
      <c r="H1093" s="256"/>
      <c r="I1093" s="256"/>
      <c r="J1093" s="256"/>
      <c r="K1093" s="256"/>
      <c r="L1093" s="256"/>
      <c r="M1093" s="256"/>
      <c r="N1093" s="257"/>
    </row>
    <row r="1094" spans="2:14" x14ac:dyDescent="0.25">
      <c r="B1094" s="333" t="str">
        <f>IF(D1094="","",D1094&amp;"-"&amp;(1+COUNTIF(D$33:D1093,D1094)))</f>
        <v/>
      </c>
      <c r="D1094" s="255"/>
      <c r="E1094" s="256"/>
      <c r="F1094" s="256"/>
      <c r="G1094" s="256"/>
      <c r="H1094" s="256"/>
      <c r="I1094" s="256"/>
      <c r="J1094" s="256"/>
      <c r="K1094" s="256"/>
      <c r="L1094" s="256"/>
      <c r="M1094" s="256"/>
      <c r="N1094" s="257"/>
    </row>
    <row r="1095" spans="2:14" x14ac:dyDescent="0.25">
      <c r="B1095" s="333" t="str">
        <f>IF(D1095="","",D1095&amp;"-"&amp;(1+COUNTIF(D$33:D1094,D1095)))</f>
        <v/>
      </c>
      <c r="D1095" s="255"/>
      <c r="E1095" s="256"/>
      <c r="F1095" s="256"/>
      <c r="G1095" s="256"/>
      <c r="H1095" s="256"/>
      <c r="I1095" s="256"/>
      <c r="J1095" s="256"/>
      <c r="K1095" s="256"/>
      <c r="L1095" s="256"/>
      <c r="M1095" s="256"/>
      <c r="N1095" s="257"/>
    </row>
    <row r="1096" spans="2:14" ht="15" customHeight="1" x14ac:dyDescent="0.25">
      <c r="B1096" s="333" t="str">
        <f>IF(D1096="","",D1096&amp;"-"&amp;(1+COUNTIF(D$33:D1095,D1096)))</f>
        <v/>
      </c>
      <c r="D1096" s="255"/>
      <c r="E1096" s="256"/>
      <c r="F1096" s="256"/>
      <c r="G1096" s="256"/>
      <c r="H1096" s="256"/>
      <c r="I1096" s="256"/>
      <c r="J1096" s="256"/>
      <c r="K1096" s="329"/>
      <c r="L1096" s="256"/>
      <c r="M1096" s="256"/>
      <c r="N1096" s="257"/>
    </row>
    <row r="1097" spans="2:14" x14ac:dyDescent="0.25">
      <c r="B1097" s="333" t="str">
        <f>IF(D1097="","",D1097&amp;"-"&amp;(1+COUNTIF(D$33:D1096,D1097)))</f>
        <v/>
      </c>
      <c r="D1097" s="255"/>
      <c r="E1097" s="256"/>
      <c r="F1097" s="256"/>
      <c r="G1097" s="256"/>
      <c r="H1097" s="256"/>
      <c r="I1097" s="256"/>
      <c r="J1097" s="256"/>
      <c r="K1097" s="329"/>
      <c r="L1097" s="256"/>
      <c r="M1097" s="256"/>
      <c r="N1097" s="257"/>
    </row>
    <row r="1098" spans="2:14" x14ac:dyDescent="0.25">
      <c r="B1098" s="333" t="str">
        <f>IF(D1098="","",D1098&amp;"-"&amp;(1+COUNTIF(D$33:D1097,D1098)))</f>
        <v/>
      </c>
      <c r="D1098" s="255"/>
      <c r="E1098" s="256"/>
      <c r="F1098" s="256"/>
      <c r="G1098" s="256"/>
      <c r="H1098" s="256"/>
      <c r="I1098" s="256"/>
      <c r="J1098" s="256"/>
      <c r="K1098" s="329"/>
      <c r="L1098" s="256"/>
      <c r="M1098" s="256"/>
      <c r="N1098" s="257"/>
    </row>
    <row r="1099" spans="2:14" x14ac:dyDescent="0.25">
      <c r="B1099" s="333" t="str">
        <f>IF(D1099="","",D1099&amp;"-"&amp;(1+COUNTIF(D$33:D1098,D1099)))</f>
        <v/>
      </c>
      <c r="D1099" s="255"/>
      <c r="E1099" s="256"/>
      <c r="F1099" s="256"/>
      <c r="G1099" s="256"/>
      <c r="H1099" s="256"/>
      <c r="I1099" s="256"/>
      <c r="J1099" s="256"/>
      <c r="K1099" s="329"/>
      <c r="L1099" s="256"/>
      <c r="M1099" s="256"/>
      <c r="N1099" s="257"/>
    </row>
    <row r="1100" spans="2:14" x14ac:dyDescent="0.25">
      <c r="B1100" s="333" t="str">
        <f>IF(D1100="","",D1100&amp;"-"&amp;(1+COUNTIF(D$33:D1099,D1100)))</f>
        <v/>
      </c>
      <c r="D1100" s="255"/>
      <c r="E1100" s="256"/>
      <c r="F1100" s="256"/>
      <c r="G1100" s="256"/>
      <c r="H1100" s="256"/>
      <c r="I1100" s="256"/>
      <c r="J1100" s="256"/>
      <c r="K1100" s="329"/>
      <c r="L1100" s="256"/>
      <c r="M1100" s="256"/>
      <c r="N1100" s="257"/>
    </row>
    <row r="1101" spans="2:14" x14ac:dyDescent="0.25">
      <c r="B1101" s="333" t="str">
        <f>IF(D1101="","",D1101&amp;"-"&amp;(1+COUNTIF(D$33:D1100,D1101)))</f>
        <v/>
      </c>
      <c r="D1101" s="255"/>
      <c r="E1101" s="256"/>
      <c r="F1101" s="256"/>
      <c r="G1101" s="256"/>
      <c r="H1101" s="256"/>
      <c r="I1101" s="256"/>
      <c r="J1101" s="256"/>
      <c r="K1101" s="329"/>
      <c r="L1101" s="256"/>
      <c r="M1101" s="256"/>
      <c r="N1101" s="257"/>
    </row>
    <row r="1102" spans="2:14" x14ac:dyDescent="0.25">
      <c r="B1102" s="333" t="str">
        <f>IF(D1102="","",D1102&amp;"-"&amp;(1+COUNTIF(D$33:D1101,D1102)))</f>
        <v/>
      </c>
      <c r="D1102" s="255"/>
      <c r="E1102" s="256"/>
      <c r="F1102" s="256"/>
      <c r="G1102" s="256"/>
      <c r="H1102" s="256"/>
      <c r="I1102" s="256"/>
      <c r="J1102" s="256"/>
      <c r="K1102" s="329"/>
      <c r="L1102" s="256"/>
      <c r="M1102" s="256"/>
      <c r="N1102" s="257"/>
    </row>
    <row r="1103" spans="2:14" ht="15" customHeight="1" x14ac:dyDescent="0.25">
      <c r="B1103" s="333" t="str">
        <f>IF(D1103="","",D1103&amp;"-"&amp;(1+COUNTIF(D$33:D1102,D1103)))</f>
        <v/>
      </c>
      <c r="D1103" s="255"/>
      <c r="E1103" s="256"/>
      <c r="F1103" s="256"/>
      <c r="G1103" s="256"/>
      <c r="H1103" s="256"/>
      <c r="I1103" s="256"/>
      <c r="J1103" s="256"/>
      <c r="K1103" s="329"/>
      <c r="L1103" s="256"/>
      <c r="M1103" s="256"/>
      <c r="N1103" s="257"/>
    </row>
    <row r="1104" spans="2:14" x14ac:dyDescent="0.25">
      <c r="B1104" s="333" t="str">
        <f>IF(D1104="","",D1104&amp;"-"&amp;(1+COUNTIF(D$33:D1103,D1104)))</f>
        <v/>
      </c>
      <c r="D1104" s="255"/>
      <c r="E1104" s="256"/>
      <c r="F1104" s="256"/>
      <c r="G1104" s="256"/>
      <c r="H1104" s="256"/>
      <c r="I1104" s="256"/>
      <c r="J1104" s="256"/>
      <c r="K1104" s="329"/>
      <c r="L1104" s="256"/>
      <c r="M1104" s="256"/>
      <c r="N1104" s="257"/>
    </row>
    <row r="1105" spans="2:14" x14ac:dyDescent="0.25">
      <c r="B1105" s="333" t="str">
        <f>IF(D1105="","",D1105&amp;"-"&amp;(1+COUNTIF(D$33:D1104,D1105)))</f>
        <v/>
      </c>
      <c r="D1105" s="255"/>
      <c r="E1105" s="256"/>
      <c r="F1105" s="256"/>
      <c r="G1105" s="256"/>
      <c r="H1105" s="256"/>
      <c r="I1105" s="256"/>
      <c r="J1105" s="256"/>
      <c r="K1105" s="329"/>
      <c r="L1105" s="256"/>
      <c r="M1105" s="256"/>
      <c r="N1105" s="257"/>
    </row>
    <row r="1106" spans="2:14" x14ac:dyDescent="0.25">
      <c r="B1106" s="333" t="str">
        <f>IF(D1106="","",D1106&amp;"-"&amp;(1+COUNTIF(D$33:D1105,D1106)))</f>
        <v/>
      </c>
      <c r="D1106" s="255"/>
      <c r="E1106" s="256"/>
      <c r="F1106" s="256"/>
      <c r="G1106" s="256"/>
      <c r="H1106" s="256"/>
      <c r="I1106" s="256"/>
      <c r="J1106" s="256"/>
      <c r="K1106" s="256"/>
      <c r="L1106" s="256"/>
      <c r="M1106" s="256"/>
      <c r="N1106" s="257"/>
    </row>
    <row r="1107" spans="2:14" x14ac:dyDescent="0.25">
      <c r="B1107" s="333" t="str">
        <f>IF(D1107="","",D1107&amp;"-"&amp;(1+COUNTIF(D$33:D1106,D1107)))</f>
        <v/>
      </c>
      <c r="D1107" s="255"/>
      <c r="E1107" s="256"/>
      <c r="F1107" s="256"/>
      <c r="G1107" s="256"/>
      <c r="H1107" s="256"/>
      <c r="I1107" s="256"/>
      <c r="J1107" s="256"/>
      <c r="K1107" s="256"/>
      <c r="L1107" s="256"/>
      <c r="M1107" s="256"/>
      <c r="N1107" s="257"/>
    </row>
    <row r="1108" spans="2:14" x14ac:dyDescent="0.25">
      <c r="B1108" s="333" t="str">
        <f>IF(D1108="","",D1108&amp;"-"&amp;(1+COUNTIF(D$33:D1107,D1108)))</f>
        <v/>
      </c>
      <c r="D1108" s="255"/>
      <c r="E1108" s="256"/>
      <c r="F1108" s="256"/>
      <c r="G1108" s="256"/>
      <c r="H1108" s="256"/>
      <c r="I1108" s="256"/>
      <c r="J1108" s="256"/>
      <c r="K1108" s="256"/>
      <c r="L1108" s="256"/>
      <c r="M1108" s="256"/>
      <c r="N1108" s="257"/>
    </row>
    <row r="1109" spans="2:14" x14ac:dyDescent="0.25">
      <c r="B1109" s="333" t="str">
        <f>IF(D1109="","",D1109&amp;"-"&amp;(1+COUNTIF(D$33:D1108,D1109)))</f>
        <v/>
      </c>
      <c r="D1109" s="255"/>
      <c r="E1109" s="256"/>
      <c r="F1109" s="256"/>
      <c r="G1109" s="256"/>
      <c r="H1109" s="256"/>
      <c r="I1109" s="256"/>
      <c r="J1109" s="256"/>
      <c r="K1109" s="329"/>
      <c r="L1109" s="256"/>
      <c r="M1109" s="256"/>
      <c r="N1109" s="257"/>
    </row>
    <row r="1110" spans="2:14" ht="15" customHeight="1" x14ac:dyDescent="0.25">
      <c r="B1110" s="333" t="str">
        <f>IF(D1110="","",D1110&amp;"-"&amp;(1+COUNTIF(D$33:D1109,D1110)))</f>
        <v/>
      </c>
      <c r="D1110" s="255"/>
      <c r="E1110" s="256"/>
      <c r="F1110" s="256"/>
      <c r="G1110" s="256"/>
      <c r="H1110" s="256"/>
      <c r="I1110" s="256"/>
      <c r="J1110" s="256"/>
      <c r="K1110" s="329"/>
      <c r="L1110" s="256"/>
      <c r="M1110" s="256"/>
      <c r="N1110" s="257"/>
    </row>
    <row r="1111" spans="2:14" x14ac:dyDescent="0.25">
      <c r="B1111" s="333" t="str">
        <f>IF(D1111="","",D1111&amp;"-"&amp;(1+COUNTIF(D$33:D1110,D1111)))</f>
        <v/>
      </c>
      <c r="D1111" s="255"/>
      <c r="E1111" s="256"/>
      <c r="F1111" s="256"/>
      <c r="G1111" s="256"/>
      <c r="H1111" s="256"/>
      <c r="I1111" s="256"/>
      <c r="J1111" s="256"/>
      <c r="K1111" s="329"/>
      <c r="L1111" s="256"/>
      <c r="M1111" s="256"/>
      <c r="N1111" s="257"/>
    </row>
    <row r="1112" spans="2:14" x14ac:dyDescent="0.25">
      <c r="B1112" s="333" t="str">
        <f>IF(D1112="","",D1112&amp;"-"&amp;(1+COUNTIF(D$33:D1111,D1112)))</f>
        <v/>
      </c>
      <c r="D1112" s="255"/>
      <c r="E1112" s="256"/>
      <c r="F1112" s="256"/>
      <c r="G1112" s="256"/>
      <c r="H1112" s="256"/>
      <c r="I1112" s="256"/>
      <c r="J1112" s="256"/>
      <c r="K1112" s="329"/>
      <c r="L1112" s="256"/>
      <c r="M1112" s="256"/>
      <c r="N1112" s="257"/>
    </row>
    <row r="1113" spans="2:14" x14ac:dyDescent="0.25">
      <c r="B1113" s="333" t="str">
        <f>IF(D1113="","",D1113&amp;"-"&amp;(1+COUNTIF(D$33:D1112,D1113)))</f>
        <v/>
      </c>
      <c r="D1113" s="255"/>
      <c r="E1113" s="256"/>
      <c r="F1113" s="256"/>
      <c r="G1113" s="256"/>
      <c r="H1113" s="256"/>
      <c r="I1113" s="256"/>
      <c r="J1113" s="256"/>
      <c r="K1113" s="256"/>
      <c r="L1113" s="256"/>
      <c r="M1113" s="256"/>
      <c r="N1113" s="257"/>
    </row>
    <row r="1114" spans="2:14" x14ac:dyDescent="0.25">
      <c r="B1114" s="333" t="str">
        <f>IF(D1114="","",D1114&amp;"-"&amp;(1+COUNTIF(D$33:D1113,D1114)))</f>
        <v/>
      </c>
      <c r="D1114" s="255"/>
      <c r="E1114" s="256"/>
      <c r="F1114" s="256"/>
      <c r="G1114" s="256"/>
      <c r="H1114" s="256"/>
      <c r="I1114" s="256"/>
      <c r="J1114" s="256"/>
      <c r="K1114" s="329"/>
      <c r="L1114" s="256"/>
      <c r="M1114" s="256"/>
      <c r="N1114" s="257"/>
    </row>
    <row r="1115" spans="2:14" x14ac:dyDescent="0.25">
      <c r="B1115" s="333" t="str">
        <f>IF(D1115="","",D1115&amp;"-"&amp;(1+COUNTIF(D$33:D1114,D1115)))</f>
        <v/>
      </c>
      <c r="D1115" s="255"/>
      <c r="E1115" s="256"/>
      <c r="F1115" s="256"/>
      <c r="G1115" s="256"/>
      <c r="H1115" s="256"/>
      <c r="I1115" s="256"/>
      <c r="J1115" s="256"/>
      <c r="K1115" s="329"/>
      <c r="L1115" s="256"/>
      <c r="M1115" s="256"/>
      <c r="N1115" s="257"/>
    </row>
    <row r="1116" spans="2:14" x14ac:dyDescent="0.25">
      <c r="B1116" s="333" t="str">
        <f>IF(D1116="","",D1116&amp;"-"&amp;(1+COUNTIF(D$33:D1115,D1116)))</f>
        <v/>
      </c>
      <c r="D1116" s="255"/>
      <c r="E1116" s="256"/>
      <c r="F1116" s="256"/>
      <c r="G1116" s="256"/>
      <c r="H1116" s="256"/>
      <c r="I1116" s="256"/>
      <c r="J1116" s="256"/>
      <c r="K1116" s="256"/>
      <c r="L1116" s="256"/>
      <c r="M1116" s="256"/>
      <c r="N1116" s="257"/>
    </row>
    <row r="1117" spans="2:14" ht="15" customHeight="1" x14ac:dyDescent="0.25">
      <c r="B1117" s="333" t="str">
        <f>IF(D1117="","",D1117&amp;"-"&amp;(1+COUNTIF(D$33:D1116,D1117)))</f>
        <v/>
      </c>
      <c r="D1117" s="255"/>
      <c r="E1117" s="256"/>
      <c r="F1117" s="256"/>
      <c r="G1117" s="256"/>
      <c r="H1117" s="256"/>
      <c r="I1117" s="256"/>
      <c r="J1117" s="256"/>
      <c r="K1117" s="329"/>
      <c r="L1117" s="256"/>
      <c r="M1117" s="256"/>
      <c r="N1117" s="257"/>
    </row>
    <row r="1118" spans="2:14" x14ac:dyDescent="0.25">
      <c r="B1118" s="333" t="str">
        <f>IF(D1118="","",D1118&amp;"-"&amp;(1+COUNTIF(D$33:D1117,D1118)))</f>
        <v/>
      </c>
      <c r="D1118" s="255"/>
      <c r="E1118" s="256"/>
      <c r="F1118" s="256"/>
      <c r="G1118" s="256"/>
      <c r="H1118" s="256"/>
      <c r="I1118" s="256"/>
      <c r="J1118" s="256"/>
      <c r="K1118" s="256"/>
      <c r="L1118" s="256"/>
      <c r="M1118" s="256"/>
      <c r="N1118" s="257"/>
    </row>
    <row r="1119" spans="2:14" x14ac:dyDescent="0.25">
      <c r="B1119" s="333" t="str">
        <f>IF(D1119="","",D1119&amp;"-"&amp;(1+COUNTIF(D$33:D1118,D1119)))</f>
        <v/>
      </c>
      <c r="D1119" s="255"/>
      <c r="E1119" s="256"/>
      <c r="F1119" s="256"/>
      <c r="G1119" s="256"/>
      <c r="H1119" s="256"/>
      <c r="I1119" s="256"/>
      <c r="J1119" s="256"/>
      <c r="K1119" s="329"/>
      <c r="L1119" s="256"/>
      <c r="M1119" s="256"/>
      <c r="N1119" s="257"/>
    </row>
    <row r="1120" spans="2:14" x14ac:dyDescent="0.25">
      <c r="B1120" s="333" t="str">
        <f>IF(D1120="","",D1120&amp;"-"&amp;(1+COUNTIF(D$33:D1119,D1120)))</f>
        <v/>
      </c>
      <c r="D1120" s="255"/>
      <c r="E1120" s="256"/>
      <c r="F1120" s="256"/>
      <c r="G1120" s="256"/>
      <c r="H1120" s="256"/>
      <c r="I1120" s="256"/>
      <c r="J1120" s="256"/>
      <c r="K1120" s="329"/>
      <c r="L1120" s="256"/>
      <c r="M1120" s="256"/>
      <c r="N1120" s="257"/>
    </row>
    <row r="1121" spans="2:14" x14ac:dyDescent="0.25">
      <c r="B1121" s="333" t="str">
        <f>IF(D1121="","",D1121&amp;"-"&amp;(1+COUNTIF(D$33:D1120,D1121)))</f>
        <v/>
      </c>
      <c r="D1121" s="255"/>
      <c r="E1121" s="256"/>
      <c r="F1121" s="256"/>
      <c r="G1121" s="256"/>
      <c r="H1121" s="256"/>
      <c r="I1121" s="256"/>
      <c r="J1121" s="256"/>
      <c r="K1121" s="256"/>
      <c r="L1121" s="256"/>
      <c r="M1121" s="256"/>
      <c r="N1121" s="257"/>
    </row>
    <row r="1122" spans="2:14" x14ac:dyDescent="0.25">
      <c r="B1122" s="333" t="str">
        <f>IF(D1122="","",D1122&amp;"-"&amp;(1+COUNTIF(D$33:D1121,D1122)))</f>
        <v/>
      </c>
      <c r="D1122" s="255"/>
      <c r="E1122" s="256"/>
      <c r="F1122" s="256"/>
      <c r="G1122" s="256"/>
      <c r="H1122" s="256"/>
      <c r="I1122" s="256"/>
      <c r="J1122" s="256"/>
      <c r="K1122" s="329"/>
      <c r="L1122" s="256"/>
      <c r="M1122" s="256"/>
      <c r="N1122" s="257"/>
    </row>
    <row r="1123" spans="2:14" x14ac:dyDescent="0.25">
      <c r="B1123" s="333" t="str">
        <f>IF(D1123="","",D1123&amp;"-"&amp;(1+COUNTIF(D$33:D1122,D1123)))</f>
        <v/>
      </c>
      <c r="D1123" s="255"/>
      <c r="E1123" s="256"/>
      <c r="F1123" s="256"/>
      <c r="G1123" s="256"/>
      <c r="H1123" s="256"/>
      <c r="I1123" s="256"/>
      <c r="J1123" s="256"/>
      <c r="K1123" s="256"/>
      <c r="L1123" s="256"/>
      <c r="M1123" s="256"/>
      <c r="N1123" s="257"/>
    </row>
    <row r="1124" spans="2:14" ht="15" customHeight="1" x14ac:dyDescent="0.25">
      <c r="B1124" s="333" t="str">
        <f>IF(D1124="","",D1124&amp;"-"&amp;(1+COUNTIF(D$33:D1123,D1124)))</f>
        <v/>
      </c>
      <c r="D1124" s="255"/>
      <c r="E1124" s="256"/>
      <c r="F1124" s="256"/>
      <c r="G1124" s="256"/>
      <c r="H1124" s="256"/>
      <c r="I1124" s="256"/>
      <c r="J1124" s="256"/>
      <c r="K1124" s="256"/>
      <c r="L1124" s="256"/>
      <c r="M1124" s="256"/>
      <c r="N1124" s="257"/>
    </row>
    <row r="1125" spans="2:14" x14ac:dyDescent="0.25">
      <c r="B1125" s="333" t="str">
        <f>IF(D1125="","",D1125&amp;"-"&amp;(1+COUNTIF(D$33:D1124,D1125)))</f>
        <v/>
      </c>
      <c r="D1125" s="255"/>
      <c r="E1125" s="256"/>
      <c r="F1125" s="256"/>
      <c r="G1125" s="256"/>
      <c r="H1125" s="256"/>
      <c r="I1125" s="256"/>
      <c r="J1125" s="256"/>
      <c r="K1125" s="256"/>
      <c r="L1125" s="256"/>
      <c r="M1125" s="256"/>
      <c r="N1125" s="257"/>
    </row>
    <row r="1126" spans="2:14" x14ac:dyDescent="0.25">
      <c r="B1126" s="333" t="str">
        <f>IF(D1126="","",D1126&amp;"-"&amp;(1+COUNTIF(D$33:D1125,D1126)))</f>
        <v/>
      </c>
      <c r="D1126" s="255"/>
      <c r="E1126" s="256"/>
      <c r="F1126" s="256"/>
      <c r="G1126" s="256"/>
      <c r="H1126" s="256"/>
      <c r="I1126" s="256"/>
      <c r="J1126" s="256"/>
      <c r="K1126" s="329"/>
      <c r="L1126" s="256"/>
      <c r="M1126" s="256"/>
      <c r="N1126" s="257"/>
    </row>
    <row r="1127" spans="2:14" x14ac:dyDescent="0.25">
      <c r="B1127" s="333" t="str">
        <f>IF(D1127="","",D1127&amp;"-"&amp;(1+COUNTIF(D$33:D1126,D1127)))</f>
        <v/>
      </c>
      <c r="D1127" s="255"/>
      <c r="E1127" s="256"/>
      <c r="F1127" s="256"/>
      <c r="G1127" s="256"/>
      <c r="H1127" s="256"/>
      <c r="I1127" s="256"/>
      <c r="J1127" s="256"/>
      <c r="K1127" s="329"/>
      <c r="L1127" s="256"/>
      <c r="M1127" s="256"/>
      <c r="N1127" s="257"/>
    </row>
    <row r="1128" spans="2:14" x14ac:dyDescent="0.25">
      <c r="B1128" s="333" t="str">
        <f>IF(D1128="","",D1128&amp;"-"&amp;(1+COUNTIF(D$33:D1127,D1128)))</f>
        <v/>
      </c>
      <c r="D1128" s="255"/>
      <c r="E1128" s="256"/>
      <c r="F1128" s="256"/>
      <c r="G1128" s="256"/>
      <c r="H1128" s="256"/>
      <c r="I1128" s="256"/>
      <c r="J1128" s="256"/>
      <c r="K1128" s="329"/>
      <c r="L1128" s="256"/>
      <c r="M1128" s="256"/>
      <c r="N1128" s="257"/>
    </row>
    <row r="1129" spans="2:14" x14ac:dyDescent="0.25">
      <c r="B1129" s="333" t="str">
        <f>IF(D1129="","",D1129&amp;"-"&amp;(1+COUNTIF(D$33:D1128,D1129)))</f>
        <v/>
      </c>
      <c r="D1129" s="255"/>
      <c r="E1129" s="256"/>
      <c r="F1129" s="256"/>
      <c r="G1129" s="256"/>
      <c r="H1129" s="256"/>
      <c r="I1129" s="256"/>
      <c r="J1129" s="256"/>
      <c r="K1129" s="256"/>
      <c r="L1129" s="256"/>
      <c r="M1129" s="256"/>
      <c r="N1129" s="257"/>
    </row>
    <row r="1130" spans="2:14" x14ac:dyDescent="0.25">
      <c r="B1130" s="333" t="str">
        <f>IF(D1130="","",D1130&amp;"-"&amp;(1+COUNTIF(D$33:D1129,D1130)))</f>
        <v/>
      </c>
      <c r="D1130" s="255"/>
      <c r="E1130" s="256"/>
      <c r="F1130" s="256"/>
      <c r="G1130" s="256"/>
      <c r="H1130" s="256"/>
      <c r="I1130" s="256"/>
      <c r="J1130" s="256"/>
      <c r="K1130" s="329"/>
      <c r="L1130" s="256"/>
      <c r="M1130" s="256"/>
      <c r="N1130" s="257"/>
    </row>
    <row r="1131" spans="2:14" ht="15" customHeight="1" x14ac:dyDescent="0.25">
      <c r="B1131" s="333" t="str">
        <f>IF(D1131="","",D1131&amp;"-"&amp;(1+COUNTIF(D$33:D1130,D1131)))</f>
        <v/>
      </c>
      <c r="D1131" s="255"/>
      <c r="E1131" s="256"/>
      <c r="F1131" s="256"/>
      <c r="G1131" s="256"/>
      <c r="H1131" s="256"/>
      <c r="I1131" s="256"/>
      <c r="J1131" s="256"/>
      <c r="K1131" s="329"/>
      <c r="L1131" s="256"/>
      <c r="M1131" s="256"/>
      <c r="N1131" s="257"/>
    </row>
    <row r="1132" spans="2:14" x14ac:dyDescent="0.25">
      <c r="B1132" s="333" t="str">
        <f>IF(D1132="","",D1132&amp;"-"&amp;(1+COUNTIF(D$33:D1131,D1132)))</f>
        <v/>
      </c>
      <c r="D1132" s="255"/>
      <c r="E1132" s="256"/>
      <c r="F1132" s="256"/>
      <c r="G1132" s="256"/>
      <c r="H1132" s="256"/>
      <c r="I1132" s="256"/>
      <c r="J1132" s="256"/>
      <c r="K1132" s="256"/>
      <c r="L1132" s="256"/>
      <c r="M1132" s="256"/>
      <c r="N1132" s="257"/>
    </row>
    <row r="1133" spans="2:14" x14ac:dyDescent="0.25">
      <c r="B1133" s="333" t="str">
        <f>IF(D1133="","",D1133&amp;"-"&amp;(1+COUNTIF(D$33:D1132,D1133)))</f>
        <v/>
      </c>
      <c r="D1133" s="255"/>
      <c r="E1133" s="256"/>
      <c r="F1133" s="256"/>
      <c r="G1133" s="256"/>
      <c r="H1133" s="256"/>
      <c r="I1133" s="256"/>
      <c r="J1133" s="256"/>
      <c r="K1133" s="329"/>
      <c r="L1133" s="256"/>
      <c r="M1133" s="256"/>
      <c r="N1133" s="257"/>
    </row>
    <row r="1134" spans="2:14" x14ac:dyDescent="0.25">
      <c r="B1134" s="333" t="str">
        <f>IF(D1134="","",D1134&amp;"-"&amp;(1+COUNTIF(D$33:D1133,D1134)))</f>
        <v/>
      </c>
      <c r="D1134" s="255"/>
      <c r="E1134" s="256"/>
      <c r="F1134" s="256"/>
      <c r="G1134" s="256"/>
      <c r="H1134" s="256"/>
      <c r="I1134" s="256"/>
      <c r="J1134" s="256"/>
      <c r="K1134" s="256"/>
      <c r="L1134" s="256"/>
      <c r="M1134" s="256"/>
      <c r="N1134" s="257"/>
    </row>
    <row r="1135" spans="2:14" x14ac:dyDescent="0.25">
      <c r="B1135" s="333" t="str">
        <f>IF(D1135="","",D1135&amp;"-"&amp;(1+COUNTIF(D$33:D1134,D1135)))</f>
        <v/>
      </c>
      <c r="D1135" s="255"/>
      <c r="E1135" s="256"/>
      <c r="F1135" s="256"/>
      <c r="G1135" s="256"/>
      <c r="H1135" s="256"/>
      <c r="I1135" s="256"/>
      <c r="J1135" s="256"/>
      <c r="K1135" s="329"/>
      <c r="L1135" s="256"/>
      <c r="M1135" s="256"/>
      <c r="N1135" s="257"/>
    </row>
    <row r="1136" spans="2:14" x14ac:dyDescent="0.25">
      <c r="B1136" s="333" t="str">
        <f>IF(D1136="","",D1136&amp;"-"&amp;(1+COUNTIF(D$33:D1135,D1136)))</f>
        <v/>
      </c>
      <c r="D1136" s="255"/>
      <c r="E1136" s="256"/>
      <c r="F1136" s="256"/>
      <c r="G1136" s="256"/>
      <c r="H1136" s="256"/>
      <c r="I1136" s="256"/>
      <c r="J1136" s="256"/>
      <c r="K1136" s="329"/>
      <c r="L1136" s="256"/>
      <c r="M1136" s="256"/>
      <c r="N1136" s="257"/>
    </row>
    <row r="1137" spans="2:14" x14ac:dyDescent="0.25">
      <c r="B1137" s="333" t="str">
        <f>IF(D1137="","",D1137&amp;"-"&amp;(1+COUNTIF(D$33:D1136,D1137)))</f>
        <v/>
      </c>
      <c r="D1137" s="255"/>
      <c r="E1137" s="256"/>
      <c r="F1137" s="256"/>
      <c r="G1137" s="256"/>
      <c r="H1137" s="256"/>
      <c r="I1137" s="256"/>
      <c r="J1137" s="256"/>
      <c r="K1137" s="329"/>
      <c r="L1137" s="256"/>
      <c r="M1137" s="256"/>
      <c r="N1137" s="257"/>
    </row>
    <row r="1138" spans="2:14" ht="15" customHeight="1" x14ac:dyDescent="0.25">
      <c r="B1138" s="333" t="str">
        <f>IF(D1138="","",D1138&amp;"-"&amp;(1+COUNTIF(D$33:D1137,D1138)))</f>
        <v/>
      </c>
      <c r="D1138" s="255"/>
      <c r="E1138" s="256"/>
      <c r="F1138" s="256"/>
      <c r="G1138" s="256"/>
      <c r="H1138" s="256"/>
      <c r="I1138" s="256"/>
      <c r="J1138" s="256"/>
      <c r="K1138" s="329"/>
      <c r="L1138" s="256"/>
      <c r="M1138" s="256"/>
      <c r="N1138" s="257"/>
    </row>
    <row r="1139" spans="2:14" x14ac:dyDescent="0.25">
      <c r="B1139" s="333" t="str">
        <f>IF(D1139="","",D1139&amp;"-"&amp;(1+COUNTIF(D$33:D1138,D1139)))</f>
        <v/>
      </c>
      <c r="D1139" s="255"/>
      <c r="E1139" s="256"/>
      <c r="F1139" s="256"/>
      <c r="G1139" s="256"/>
      <c r="H1139" s="256"/>
      <c r="I1139" s="256"/>
      <c r="J1139" s="256"/>
      <c r="K1139" s="329"/>
      <c r="L1139" s="256"/>
      <c r="M1139" s="256"/>
      <c r="N1139" s="257"/>
    </row>
    <row r="1140" spans="2:14" x14ac:dyDescent="0.25">
      <c r="B1140" s="333" t="str">
        <f>IF(D1140="","",D1140&amp;"-"&amp;(1+COUNTIF(D$33:D1139,D1140)))</f>
        <v/>
      </c>
      <c r="D1140" s="255"/>
      <c r="E1140" s="256"/>
      <c r="F1140" s="256"/>
      <c r="G1140" s="256"/>
      <c r="H1140" s="256"/>
      <c r="I1140" s="256"/>
      <c r="J1140" s="256"/>
      <c r="K1140" s="329"/>
      <c r="L1140" s="256"/>
      <c r="M1140" s="256"/>
      <c r="N1140" s="257"/>
    </row>
    <row r="1141" spans="2:14" x14ac:dyDescent="0.25">
      <c r="B1141" s="333" t="str">
        <f>IF(D1141="","",D1141&amp;"-"&amp;(1+COUNTIF(D$33:D1140,D1141)))</f>
        <v/>
      </c>
      <c r="D1141" s="255"/>
      <c r="E1141" s="256"/>
      <c r="F1141" s="256"/>
      <c r="G1141" s="256"/>
      <c r="H1141" s="256"/>
      <c r="I1141" s="256"/>
      <c r="J1141" s="256"/>
      <c r="K1141" s="329"/>
      <c r="L1141" s="256"/>
      <c r="M1141" s="256"/>
      <c r="N1141" s="257"/>
    </row>
    <row r="1142" spans="2:14" x14ac:dyDescent="0.25">
      <c r="B1142" s="333" t="str">
        <f>IF(D1142="","",D1142&amp;"-"&amp;(1+COUNTIF(D$33:D1141,D1142)))</f>
        <v/>
      </c>
      <c r="D1142" s="255"/>
      <c r="E1142" s="256"/>
      <c r="F1142" s="256"/>
      <c r="G1142" s="256"/>
      <c r="H1142" s="256"/>
      <c r="I1142" s="256"/>
      <c r="J1142" s="256"/>
      <c r="K1142" s="329"/>
      <c r="L1142" s="256"/>
      <c r="M1142" s="256"/>
      <c r="N1142" s="257"/>
    </row>
    <row r="1143" spans="2:14" x14ac:dyDescent="0.25">
      <c r="B1143" s="333" t="str">
        <f>IF(D1143="","",D1143&amp;"-"&amp;(1+COUNTIF(D$33:D1142,D1143)))</f>
        <v/>
      </c>
      <c r="D1143" s="255"/>
      <c r="E1143" s="256"/>
      <c r="F1143" s="256"/>
      <c r="G1143" s="256"/>
      <c r="H1143" s="256"/>
      <c r="I1143" s="256"/>
      <c r="J1143" s="256"/>
      <c r="K1143" s="256"/>
      <c r="L1143" s="256"/>
      <c r="M1143" s="256"/>
      <c r="N1143" s="257"/>
    </row>
    <row r="1144" spans="2:14" x14ac:dyDescent="0.25">
      <c r="B1144" s="333" t="str">
        <f>IF(D1144="","",D1144&amp;"-"&amp;(1+COUNTIF(D$33:D1143,D1144)))</f>
        <v/>
      </c>
      <c r="D1144" s="255"/>
      <c r="E1144" s="256"/>
      <c r="F1144" s="256"/>
      <c r="G1144" s="256"/>
      <c r="H1144" s="256"/>
      <c r="I1144" s="256"/>
      <c r="J1144" s="256"/>
      <c r="K1144" s="256"/>
      <c r="L1144" s="256"/>
      <c r="M1144" s="256"/>
      <c r="N1144" s="257"/>
    </row>
    <row r="1145" spans="2:14" ht="15" customHeight="1" x14ac:dyDescent="0.25">
      <c r="B1145" s="333" t="str">
        <f>IF(D1145="","",D1145&amp;"-"&amp;(1+COUNTIF(D$33:D1144,D1145)))</f>
        <v/>
      </c>
      <c r="D1145" s="255"/>
      <c r="E1145" s="256"/>
      <c r="F1145" s="256"/>
      <c r="G1145" s="256"/>
      <c r="H1145" s="256"/>
      <c r="I1145" s="256"/>
      <c r="J1145" s="256"/>
      <c r="K1145" s="329"/>
      <c r="L1145" s="256"/>
      <c r="M1145" s="256"/>
      <c r="N1145" s="257"/>
    </row>
    <row r="1146" spans="2:14" x14ac:dyDescent="0.25">
      <c r="B1146" s="333" t="str">
        <f>IF(D1146="","",D1146&amp;"-"&amp;(1+COUNTIF(D$33:D1145,D1146)))</f>
        <v/>
      </c>
      <c r="D1146" s="255"/>
      <c r="E1146" s="256"/>
      <c r="F1146" s="256"/>
      <c r="G1146" s="256"/>
      <c r="H1146" s="256"/>
      <c r="I1146" s="256"/>
      <c r="J1146" s="256"/>
      <c r="K1146" s="329"/>
      <c r="L1146" s="256"/>
      <c r="M1146" s="256"/>
      <c r="N1146" s="257"/>
    </row>
    <row r="1147" spans="2:14" x14ac:dyDescent="0.25">
      <c r="B1147" s="333" t="str">
        <f>IF(D1147="","",D1147&amp;"-"&amp;(1+COUNTIF(D$33:D1146,D1147)))</f>
        <v/>
      </c>
      <c r="D1147" s="255"/>
      <c r="E1147" s="256"/>
      <c r="F1147" s="256"/>
      <c r="G1147" s="256"/>
      <c r="H1147" s="256"/>
      <c r="I1147" s="256"/>
      <c r="J1147" s="256"/>
      <c r="K1147" s="256"/>
      <c r="L1147" s="256"/>
      <c r="M1147" s="256"/>
      <c r="N1147" s="257"/>
    </row>
    <row r="1148" spans="2:14" x14ac:dyDescent="0.25">
      <c r="B1148" s="333" t="str">
        <f>IF(D1148="","",D1148&amp;"-"&amp;(1+COUNTIF(D$33:D1147,D1148)))</f>
        <v/>
      </c>
      <c r="D1148" s="255"/>
      <c r="E1148" s="256"/>
      <c r="F1148" s="256"/>
      <c r="G1148" s="256"/>
      <c r="H1148" s="256"/>
      <c r="I1148" s="256"/>
      <c r="J1148" s="256"/>
      <c r="K1148" s="329"/>
      <c r="L1148" s="256"/>
      <c r="M1148" s="256"/>
      <c r="N1148" s="257"/>
    </row>
    <row r="1149" spans="2:14" x14ac:dyDescent="0.25">
      <c r="B1149" s="333" t="str">
        <f>IF(D1149="","",D1149&amp;"-"&amp;(1+COUNTIF(D$33:D1148,D1149)))</f>
        <v/>
      </c>
      <c r="D1149" s="255"/>
      <c r="E1149" s="256"/>
      <c r="F1149" s="256"/>
      <c r="G1149" s="256"/>
      <c r="H1149" s="256"/>
      <c r="I1149" s="256"/>
      <c r="J1149" s="256"/>
      <c r="K1149" s="329"/>
      <c r="L1149" s="256"/>
      <c r="M1149" s="256"/>
      <c r="N1149" s="257"/>
    </row>
    <row r="1150" spans="2:14" x14ac:dyDescent="0.25">
      <c r="B1150" s="333" t="str">
        <f>IF(D1150="","",D1150&amp;"-"&amp;(1+COUNTIF(D$33:D1149,D1150)))</f>
        <v/>
      </c>
      <c r="D1150" s="255"/>
      <c r="E1150" s="256"/>
      <c r="F1150" s="256"/>
      <c r="G1150" s="256"/>
      <c r="H1150" s="256"/>
      <c r="I1150" s="256"/>
      <c r="J1150" s="256"/>
      <c r="K1150" s="329"/>
      <c r="L1150" s="256"/>
      <c r="M1150" s="256"/>
      <c r="N1150" s="257"/>
    </row>
    <row r="1151" spans="2:14" x14ac:dyDescent="0.25">
      <c r="B1151" s="333" t="str">
        <f>IF(D1151="","",D1151&amp;"-"&amp;(1+COUNTIF(D$33:D1150,D1151)))</f>
        <v/>
      </c>
      <c r="D1151" s="255"/>
      <c r="E1151" s="256"/>
      <c r="F1151" s="256"/>
      <c r="G1151" s="256"/>
      <c r="H1151" s="256"/>
      <c r="I1151" s="256"/>
      <c r="J1151" s="256"/>
      <c r="K1151" s="329"/>
      <c r="L1151" s="256"/>
      <c r="M1151" s="256"/>
      <c r="N1151" s="257"/>
    </row>
    <row r="1152" spans="2:14" ht="15" customHeight="1" x14ac:dyDescent="0.25">
      <c r="B1152" s="333" t="str">
        <f>IF(D1152="","",D1152&amp;"-"&amp;(1+COUNTIF(D$33:D1151,D1152)))</f>
        <v/>
      </c>
      <c r="D1152" s="255"/>
      <c r="E1152" s="256"/>
      <c r="F1152" s="256"/>
      <c r="G1152" s="256"/>
      <c r="H1152" s="256"/>
      <c r="I1152" s="256"/>
      <c r="J1152" s="256"/>
      <c r="K1152" s="256"/>
      <c r="L1152" s="256"/>
      <c r="M1152" s="256"/>
      <c r="N1152" s="257"/>
    </row>
    <row r="1153" spans="2:14" x14ac:dyDescent="0.25">
      <c r="B1153" s="333" t="str">
        <f>IF(D1153="","",D1153&amp;"-"&amp;(1+COUNTIF(D$33:D1152,D1153)))</f>
        <v/>
      </c>
      <c r="D1153" s="255"/>
      <c r="E1153" s="256"/>
      <c r="F1153" s="256"/>
      <c r="G1153" s="256"/>
      <c r="H1153" s="256"/>
      <c r="I1153" s="256"/>
      <c r="J1153" s="256"/>
      <c r="K1153" s="329"/>
      <c r="L1153" s="256"/>
      <c r="M1153" s="256"/>
      <c r="N1153" s="257"/>
    </row>
    <row r="1154" spans="2:14" x14ac:dyDescent="0.25">
      <c r="B1154" s="333" t="str">
        <f>IF(D1154="","",D1154&amp;"-"&amp;(1+COUNTIF(D$33:D1153,D1154)))</f>
        <v/>
      </c>
      <c r="D1154" s="255"/>
      <c r="E1154" s="256"/>
      <c r="F1154" s="256"/>
      <c r="G1154" s="256"/>
      <c r="H1154" s="256"/>
      <c r="I1154" s="256"/>
      <c r="J1154" s="256"/>
      <c r="K1154" s="329"/>
      <c r="L1154" s="256"/>
      <c r="M1154" s="256"/>
      <c r="N1154" s="257"/>
    </row>
    <row r="1155" spans="2:14" x14ac:dyDescent="0.25">
      <c r="B1155" s="333" t="str">
        <f>IF(D1155="","",D1155&amp;"-"&amp;(1+COUNTIF(D$33:D1154,D1155)))</f>
        <v/>
      </c>
      <c r="D1155" s="255"/>
      <c r="E1155" s="256"/>
      <c r="F1155" s="256"/>
      <c r="G1155" s="256"/>
      <c r="H1155" s="256"/>
      <c r="I1155" s="256"/>
      <c r="J1155" s="256"/>
      <c r="K1155" s="329"/>
      <c r="L1155" s="256"/>
      <c r="M1155" s="256"/>
      <c r="N1155" s="257"/>
    </row>
    <row r="1156" spans="2:14" x14ac:dyDescent="0.25">
      <c r="B1156" s="333" t="str">
        <f>IF(D1156="","",D1156&amp;"-"&amp;(1+COUNTIF(D$33:D1155,D1156)))</f>
        <v/>
      </c>
      <c r="D1156" s="255"/>
      <c r="E1156" s="256"/>
      <c r="F1156" s="256"/>
      <c r="G1156" s="256"/>
      <c r="H1156" s="256"/>
      <c r="I1156" s="256"/>
      <c r="J1156" s="256"/>
      <c r="K1156" s="329"/>
      <c r="L1156" s="256"/>
      <c r="M1156" s="256"/>
      <c r="N1156" s="257"/>
    </row>
    <row r="1157" spans="2:14" x14ac:dyDescent="0.25">
      <c r="B1157" s="333" t="str">
        <f>IF(D1157="","",D1157&amp;"-"&amp;(1+COUNTIF(D$33:D1156,D1157)))</f>
        <v/>
      </c>
      <c r="D1157" s="255"/>
      <c r="E1157" s="256"/>
      <c r="F1157" s="256"/>
      <c r="G1157" s="256"/>
      <c r="H1157" s="256"/>
      <c r="I1157" s="256"/>
      <c r="J1157" s="256"/>
      <c r="K1157" s="329"/>
      <c r="L1157" s="256"/>
      <c r="M1157" s="256"/>
      <c r="N1157" s="257"/>
    </row>
    <row r="1158" spans="2:14" x14ac:dyDescent="0.25">
      <c r="B1158" s="333" t="str">
        <f>IF(D1158="","",D1158&amp;"-"&amp;(1+COUNTIF(D$33:D1157,D1158)))</f>
        <v/>
      </c>
      <c r="D1158" s="255"/>
      <c r="E1158" s="256"/>
      <c r="F1158" s="256"/>
      <c r="G1158" s="256"/>
      <c r="H1158" s="256"/>
      <c r="I1158" s="256"/>
      <c r="J1158" s="256"/>
      <c r="K1158" s="329"/>
      <c r="L1158" s="256"/>
      <c r="M1158" s="256"/>
      <c r="N1158" s="257"/>
    </row>
    <row r="1159" spans="2:14" ht="15" customHeight="1" x14ac:dyDescent="0.25">
      <c r="B1159" s="333" t="str">
        <f>IF(D1159="","",D1159&amp;"-"&amp;(1+COUNTIF(D$33:D1158,D1159)))</f>
        <v/>
      </c>
      <c r="D1159" s="255"/>
      <c r="E1159" s="256"/>
      <c r="F1159" s="256"/>
      <c r="G1159" s="256"/>
      <c r="H1159" s="256"/>
      <c r="I1159" s="256"/>
      <c r="J1159" s="256"/>
      <c r="K1159" s="329"/>
      <c r="L1159" s="256"/>
      <c r="M1159" s="256"/>
      <c r="N1159" s="257"/>
    </row>
    <row r="1160" spans="2:14" x14ac:dyDescent="0.25">
      <c r="B1160" s="333" t="str">
        <f>IF(D1160="","",D1160&amp;"-"&amp;(1+COUNTIF(D$33:D1159,D1160)))</f>
        <v/>
      </c>
      <c r="D1160" s="255"/>
      <c r="E1160" s="256"/>
      <c r="F1160" s="256"/>
      <c r="G1160" s="256"/>
      <c r="H1160" s="256"/>
      <c r="I1160" s="256"/>
      <c r="J1160" s="256"/>
      <c r="K1160" s="256"/>
      <c r="L1160" s="256"/>
      <c r="M1160" s="256"/>
      <c r="N1160" s="257"/>
    </row>
    <row r="1161" spans="2:14" x14ac:dyDescent="0.25">
      <c r="B1161" s="333" t="str">
        <f>IF(D1161="","",D1161&amp;"-"&amp;(1+COUNTIF(D$33:D1160,D1161)))</f>
        <v/>
      </c>
      <c r="D1161" s="255"/>
      <c r="E1161" s="256"/>
      <c r="F1161" s="256"/>
      <c r="G1161" s="256"/>
      <c r="H1161" s="256"/>
      <c r="I1161" s="256"/>
      <c r="J1161" s="256"/>
      <c r="K1161" s="329"/>
      <c r="L1161" s="256"/>
      <c r="M1161" s="256"/>
      <c r="N1161" s="257"/>
    </row>
    <row r="1162" spans="2:14" x14ac:dyDescent="0.25">
      <c r="B1162" s="333" t="str">
        <f>IF(D1162="","",D1162&amp;"-"&amp;(1+COUNTIF(D$33:D1161,D1162)))</f>
        <v/>
      </c>
      <c r="D1162" s="255"/>
      <c r="E1162" s="256"/>
      <c r="F1162" s="256"/>
      <c r="G1162" s="256"/>
      <c r="H1162" s="256"/>
      <c r="I1162" s="256"/>
      <c r="J1162" s="256"/>
      <c r="K1162" s="256"/>
      <c r="L1162" s="256"/>
      <c r="M1162" s="256"/>
      <c r="N1162" s="257"/>
    </row>
    <row r="1163" spans="2:14" x14ac:dyDescent="0.25">
      <c r="B1163" s="333" t="str">
        <f>IF(D1163="","",D1163&amp;"-"&amp;(1+COUNTIF(D$33:D1162,D1163)))</f>
        <v/>
      </c>
      <c r="D1163" s="255"/>
      <c r="E1163" s="256"/>
      <c r="F1163" s="256"/>
      <c r="G1163" s="256"/>
      <c r="H1163" s="256"/>
      <c r="I1163" s="256"/>
      <c r="J1163" s="256"/>
      <c r="K1163" s="329"/>
      <c r="L1163" s="256"/>
      <c r="M1163" s="256"/>
      <c r="N1163" s="257"/>
    </row>
    <row r="1164" spans="2:14" x14ac:dyDescent="0.25">
      <c r="B1164" s="333" t="str">
        <f>IF(D1164="","",D1164&amp;"-"&amp;(1+COUNTIF(D$33:D1163,D1164)))</f>
        <v/>
      </c>
      <c r="D1164" s="255"/>
      <c r="E1164" s="256"/>
      <c r="F1164" s="256"/>
      <c r="G1164" s="256"/>
      <c r="H1164" s="256"/>
      <c r="I1164" s="256"/>
      <c r="J1164" s="256"/>
      <c r="K1164" s="329"/>
      <c r="L1164" s="256"/>
      <c r="M1164" s="256"/>
      <c r="N1164" s="257"/>
    </row>
    <row r="1165" spans="2:14" x14ac:dyDescent="0.25">
      <c r="B1165" s="333" t="str">
        <f>IF(D1165="","",D1165&amp;"-"&amp;(1+COUNTIF(D$33:D1164,D1165)))</f>
        <v/>
      </c>
      <c r="D1165" s="255"/>
      <c r="E1165" s="256"/>
      <c r="F1165" s="256"/>
      <c r="G1165" s="256"/>
      <c r="H1165" s="256"/>
      <c r="I1165" s="256"/>
      <c r="J1165" s="256"/>
      <c r="K1165" s="329"/>
      <c r="L1165" s="256"/>
      <c r="M1165" s="256"/>
      <c r="N1165" s="257"/>
    </row>
    <row r="1166" spans="2:14" ht="15" customHeight="1" x14ac:dyDescent="0.25">
      <c r="B1166" s="333" t="str">
        <f>IF(D1166="","",D1166&amp;"-"&amp;(1+COUNTIF(D$33:D1165,D1166)))</f>
        <v/>
      </c>
      <c r="D1166" s="255"/>
      <c r="E1166" s="256"/>
      <c r="F1166" s="256"/>
      <c r="G1166" s="256"/>
      <c r="H1166" s="256"/>
      <c r="I1166" s="256"/>
      <c r="J1166" s="256"/>
      <c r="K1166" s="329"/>
      <c r="L1166" s="256"/>
      <c r="M1166" s="256"/>
      <c r="N1166" s="257"/>
    </row>
    <row r="1167" spans="2:14" x14ac:dyDescent="0.25">
      <c r="B1167" s="333" t="str">
        <f>IF(D1167="","",D1167&amp;"-"&amp;(1+COUNTIF(D$33:D1166,D1167)))</f>
        <v/>
      </c>
      <c r="D1167" s="255"/>
      <c r="E1167" s="256"/>
      <c r="F1167" s="256"/>
      <c r="G1167" s="256"/>
      <c r="H1167" s="256"/>
      <c r="I1167" s="256"/>
      <c r="J1167" s="256"/>
      <c r="K1167" s="329"/>
      <c r="L1167" s="256"/>
      <c r="M1167" s="256"/>
      <c r="N1167" s="257"/>
    </row>
    <row r="1168" spans="2:14" x14ac:dyDescent="0.25">
      <c r="B1168" s="333" t="str">
        <f>IF(D1168="","",D1168&amp;"-"&amp;(1+COUNTIF(D$33:D1167,D1168)))</f>
        <v/>
      </c>
      <c r="D1168" s="255"/>
      <c r="E1168" s="256"/>
      <c r="F1168" s="256"/>
      <c r="G1168" s="256"/>
      <c r="H1168" s="256"/>
      <c r="I1168" s="256"/>
      <c r="J1168" s="256"/>
      <c r="K1168" s="329"/>
      <c r="L1168" s="256"/>
      <c r="M1168" s="256"/>
      <c r="N1168" s="257"/>
    </row>
    <row r="1169" spans="2:14" x14ac:dyDescent="0.25">
      <c r="B1169" s="333" t="str">
        <f>IF(D1169="","",D1169&amp;"-"&amp;(1+COUNTIF(D$33:D1168,D1169)))</f>
        <v/>
      </c>
      <c r="D1169" s="255"/>
      <c r="E1169" s="256"/>
      <c r="F1169" s="256"/>
      <c r="G1169" s="256"/>
      <c r="H1169" s="256"/>
      <c r="I1169" s="256"/>
      <c r="J1169" s="256"/>
      <c r="K1169" s="329"/>
      <c r="L1169" s="256"/>
      <c r="M1169" s="256"/>
      <c r="N1169" s="257"/>
    </row>
    <row r="1170" spans="2:14" x14ac:dyDescent="0.25">
      <c r="B1170" s="333" t="str">
        <f>IF(D1170="","",D1170&amp;"-"&amp;(1+COUNTIF(D$33:D1169,D1170)))</f>
        <v/>
      </c>
      <c r="D1170" s="255"/>
      <c r="E1170" s="256"/>
      <c r="F1170" s="256"/>
      <c r="G1170" s="256"/>
      <c r="H1170" s="256"/>
      <c r="I1170" s="256"/>
      <c r="J1170" s="256"/>
      <c r="K1170" s="329"/>
      <c r="L1170" s="256"/>
      <c r="M1170" s="256"/>
      <c r="N1170" s="257"/>
    </row>
    <row r="1171" spans="2:14" x14ac:dyDescent="0.25">
      <c r="B1171" s="333" t="str">
        <f>IF(D1171="","",D1171&amp;"-"&amp;(1+COUNTIF(D$33:D1170,D1171)))</f>
        <v/>
      </c>
      <c r="D1171" s="255"/>
      <c r="E1171" s="256"/>
      <c r="F1171" s="256"/>
      <c r="G1171" s="256"/>
      <c r="H1171" s="256"/>
      <c r="I1171" s="256"/>
      <c r="J1171" s="256"/>
      <c r="K1171" s="329"/>
      <c r="L1171" s="256"/>
      <c r="M1171" s="256"/>
      <c r="N1171" s="257"/>
    </row>
    <row r="1172" spans="2:14" x14ac:dyDescent="0.25">
      <c r="B1172" s="333" t="str">
        <f>IF(D1172="","",D1172&amp;"-"&amp;(1+COUNTIF(D$33:D1171,D1172)))</f>
        <v/>
      </c>
      <c r="D1172" s="255"/>
      <c r="E1172" s="256"/>
      <c r="F1172" s="256"/>
      <c r="G1172" s="256"/>
      <c r="H1172" s="256"/>
      <c r="I1172" s="256"/>
      <c r="J1172" s="256"/>
      <c r="K1172" s="329"/>
      <c r="L1172" s="256"/>
      <c r="M1172" s="256"/>
      <c r="N1172" s="257"/>
    </row>
    <row r="1173" spans="2:14" ht="15" customHeight="1" x14ac:dyDescent="0.25">
      <c r="B1173" s="333" t="str">
        <f>IF(D1173="","",D1173&amp;"-"&amp;(1+COUNTIF(D$33:D1172,D1173)))</f>
        <v/>
      </c>
      <c r="D1173" s="255"/>
      <c r="E1173" s="256"/>
      <c r="F1173" s="256"/>
      <c r="G1173" s="256"/>
      <c r="H1173" s="256"/>
      <c r="I1173" s="256"/>
      <c r="J1173" s="256"/>
      <c r="K1173" s="329"/>
      <c r="L1173" s="256"/>
      <c r="M1173" s="256"/>
      <c r="N1173" s="257"/>
    </row>
    <row r="1174" spans="2:14" x14ac:dyDescent="0.25">
      <c r="B1174" s="333" t="str">
        <f>IF(D1174="","",D1174&amp;"-"&amp;(1+COUNTIF(D$33:D1173,D1174)))</f>
        <v/>
      </c>
      <c r="D1174" s="255"/>
      <c r="E1174" s="256"/>
      <c r="F1174" s="256"/>
      <c r="G1174" s="256"/>
      <c r="H1174" s="256"/>
      <c r="I1174" s="256"/>
      <c r="J1174" s="256"/>
      <c r="K1174" s="329"/>
      <c r="L1174" s="256"/>
      <c r="M1174" s="256"/>
      <c r="N1174" s="257"/>
    </row>
    <row r="1175" spans="2:14" x14ac:dyDescent="0.25">
      <c r="B1175" s="333" t="str">
        <f>IF(D1175="","",D1175&amp;"-"&amp;(1+COUNTIF(D$33:D1174,D1175)))</f>
        <v/>
      </c>
      <c r="D1175" s="255"/>
      <c r="E1175" s="256"/>
      <c r="F1175" s="256"/>
      <c r="G1175" s="256"/>
      <c r="H1175" s="256"/>
      <c r="I1175" s="256"/>
      <c r="J1175" s="256"/>
      <c r="K1175" s="329"/>
      <c r="L1175" s="256"/>
      <c r="M1175" s="256"/>
      <c r="N1175" s="257"/>
    </row>
    <row r="1176" spans="2:14" x14ac:dyDescent="0.25">
      <c r="B1176" s="333" t="str">
        <f>IF(D1176="","",D1176&amp;"-"&amp;(1+COUNTIF(D$33:D1175,D1176)))</f>
        <v/>
      </c>
      <c r="D1176" s="255"/>
      <c r="E1176" s="256"/>
      <c r="F1176" s="256"/>
      <c r="G1176" s="256"/>
      <c r="H1176" s="256"/>
      <c r="I1176" s="256"/>
      <c r="J1176" s="256"/>
      <c r="K1176" s="329"/>
      <c r="L1176" s="256"/>
      <c r="M1176" s="256"/>
      <c r="N1176" s="257"/>
    </row>
    <row r="1177" spans="2:14" x14ac:dyDescent="0.25">
      <c r="B1177" s="333" t="str">
        <f>IF(D1177="","",D1177&amp;"-"&amp;(1+COUNTIF(D$33:D1176,D1177)))</f>
        <v/>
      </c>
      <c r="D1177" s="255"/>
      <c r="E1177" s="256"/>
      <c r="F1177" s="256"/>
      <c r="G1177" s="256"/>
      <c r="H1177" s="256"/>
      <c r="I1177" s="256"/>
      <c r="J1177" s="256"/>
      <c r="K1177" s="329"/>
      <c r="L1177" s="256"/>
      <c r="M1177" s="256"/>
      <c r="N1177" s="257"/>
    </row>
    <row r="1178" spans="2:14" x14ac:dyDescent="0.25">
      <c r="B1178" s="333" t="str">
        <f>IF(D1178="","",D1178&amp;"-"&amp;(1+COUNTIF(D$33:D1177,D1178)))</f>
        <v/>
      </c>
      <c r="D1178" s="255"/>
      <c r="E1178" s="256"/>
      <c r="F1178" s="256"/>
      <c r="G1178" s="256"/>
      <c r="H1178" s="256"/>
      <c r="I1178" s="256"/>
      <c r="J1178" s="256"/>
      <c r="K1178" s="329"/>
      <c r="L1178" s="256"/>
      <c r="M1178" s="256"/>
      <c r="N1178" s="257"/>
    </row>
    <row r="1179" spans="2:14" x14ac:dyDescent="0.25">
      <c r="B1179" s="333" t="str">
        <f>IF(D1179="","",D1179&amp;"-"&amp;(1+COUNTIF(D$33:D1178,D1179)))</f>
        <v/>
      </c>
      <c r="D1179" s="255"/>
      <c r="E1179" s="256"/>
      <c r="F1179" s="256"/>
      <c r="G1179" s="256"/>
      <c r="H1179" s="256"/>
      <c r="I1179" s="256"/>
      <c r="J1179" s="256"/>
      <c r="K1179" s="329"/>
      <c r="L1179" s="256"/>
      <c r="M1179" s="256"/>
      <c r="N1179" s="257"/>
    </row>
    <row r="1180" spans="2:14" ht="15" customHeight="1" x14ac:dyDescent="0.25">
      <c r="B1180" s="333" t="str">
        <f>IF(D1180="","",D1180&amp;"-"&amp;(1+COUNTIF(D$33:D1179,D1180)))</f>
        <v/>
      </c>
      <c r="D1180" s="255"/>
      <c r="E1180" s="256"/>
      <c r="F1180" s="256"/>
      <c r="G1180" s="256"/>
      <c r="H1180" s="256"/>
      <c r="I1180" s="256"/>
      <c r="J1180" s="256"/>
      <c r="K1180" s="329"/>
      <c r="L1180" s="256"/>
      <c r="M1180" s="256"/>
      <c r="N1180" s="257"/>
    </row>
    <row r="1181" spans="2:14" x14ac:dyDescent="0.25">
      <c r="B1181" s="333" t="str">
        <f>IF(D1181="","",D1181&amp;"-"&amp;(1+COUNTIF(D$33:D1180,D1181)))</f>
        <v/>
      </c>
      <c r="D1181" s="255"/>
      <c r="E1181" s="256"/>
      <c r="F1181" s="256"/>
      <c r="G1181" s="256"/>
      <c r="H1181" s="256"/>
      <c r="I1181" s="256"/>
      <c r="J1181" s="256"/>
      <c r="K1181" s="329"/>
      <c r="L1181" s="256"/>
      <c r="M1181" s="256"/>
      <c r="N1181" s="257"/>
    </row>
    <row r="1182" spans="2:14" x14ac:dyDescent="0.25">
      <c r="B1182" s="333" t="str">
        <f>IF(D1182="","",D1182&amp;"-"&amp;(1+COUNTIF(D$33:D1181,D1182)))</f>
        <v/>
      </c>
      <c r="D1182" s="255"/>
      <c r="E1182" s="256"/>
      <c r="F1182" s="256"/>
      <c r="G1182" s="256"/>
      <c r="H1182" s="256"/>
      <c r="I1182" s="256"/>
      <c r="J1182" s="256"/>
      <c r="K1182" s="329"/>
      <c r="L1182" s="256"/>
      <c r="M1182" s="256"/>
      <c r="N1182" s="257"/>
    </row>
    <row r="1183" spans="2:14" x14ac:dyDescent="0.25">
      <c r="B1183" s="333" t="str">
        <f>IF(D1183="","",D1183&amp;"-"&amp;(1+COUNTIF(D$33:D1182,D1183)))</f>
        <v/>
      </c>
      <c r="D1183" s="255"/>
      <c r="E1183" s="256"/>
      <c r="F1183" s="256"/>
      <c r="G1183" s="256"/>
      <c r="H1183" s="256"/>
      <c r="I1183" s="256"/>
      <c r="J1183" s="256"/>
      <c r="K1183" s="329"/>
      <c r="L1183" s="256"/>
      <c r="M1183" s="256"/>
      <c r="N1183" s="257"/>
    </row>
    <row r="1184" spans="2:14" x14ac:dyDescent="0.25">
      <c r="B1184" s="333" t="str">
        <f>IF(D1184="","",D1184&amp;"-"&amp;(1+COUNTIF(D$33:D1183,D1184)))</f>
        <v/>
      </c>
      <c r="D1184" s="255"/>
      <c r="E1184" s="256"/>
      <c r="F1184" s="256"/>
      <c r="G1184" s="256"/>
      <c r="H1184" s="256"/>
      <c r="I1184" s="256"/>
      <c r="J1184" s="256"/>
      <c r="K1184" s="329"/>
      <c r="L1184" s="256"/>
      <c r="M1184" s="256"/>
      <c r="N1184" s="257"/>
    </row>
    <row r="1185" spans="2:14" x14ac:dyDescent="0.25">
      <c r="B1185" s="333" t="str">
        <f>IF(D1185="","",D1185&amp;"-"&amp;(1+COUNTIF(D$33:D1184,D1185)))</f>
        <v/>
      </c>
      <c r="D1185" s="255"/>
      <c r="E1185" s="256"/>
      <c r="F1185" s="256"/>
      <c r="G1185" s="256"/>
      <c r="H1185" s="256"/>
      <c r="I1185" s="256"/>
      <c r="J1185" s="256"/>
      <c r="K1185" s="329"/>
      <c r="L1185" s="256"/>
      <c r="M1185" s="256"/>
      <c r="N1185" s="257"/>
    </row>
    <row r="1186" spans="2:14" x14ac:dyDescent="0.25">
      <c r="B1186" s="333" t="str">
        <f>IF(D1186="","",D1186&amp;"-"&amp;(1+COUNTIF(D$33:D1185,D1186)))</f>
        <v/>
      </c>
      <c r="D1186" s="255"/>
      <c r="E1186" s="256"/>
      <c r="F1186" s="256"/>
      <c r="G1186" s="256"/>
      <c r="H1186" s="256"/>
      <c r="I1186" s="256"/>
      <c r="J1186" s="256"/>
      <c r="K1186" s="329"/>
      <c r="L1186" s="256"/>
      <c r="M1186" s="256"/>
      <c r="N1186" s="257"/>
    </row>
    <row r="1187" spans="2:14" ht="15" customHeight="1" x14ac:dyDescent="0.25">
      <c r="B1187" s="333" t="str">
        <f>IF(D1187="","",D1187&amp;"-"&amp;(1+COUNTIF(D$33:D1186,D1187)))</f>
        <v/>
      </c>
      <c r="D1187" s="255"/>
      <c r="E1187" s="256"/>
      <c r="F1187" s="256"/>
      <c r="G1187" s="256"/>
      <c r="H1187" s="256"/>
      <c r="I1187" s="256"/>
      <c r="J1187" s="256"/>
      <c r="K1187" s="329"/>
      <c r="L1187" s="256"/>
      <c r="M1187" s="256"/>
      <c r="N1187" s="257"/>
    </row>
    <row r="1188" spans="2:14" x14ac:dyDescent="0.25">
      <c r="B1188" s="333" t="str">
        <f>IF(D1188="","",D1188&amp;"-"&amp;(1+COUNTIF(D$33:D1187,D1188)))</f>
        <v/>
      </c>
      <c r="D1188" s="255"/>
      <c r="E1188" s="256"/>
      <c r="F1188" s="256"/>
      <c r="G1188" s="256"/>
      <c r="H1188" s="256"/>
      <c r="I1188" s="256"/>
      <c r="J1188" s="256"/>
      <c r="K1188" s="329"/>
      <c r="L1188" s="256"/>
      <c r="M1188" s="256"/>
      <c r="N1188" s="257"/>
    </row>
    <row r="1189" spans="2:14" x14ac:dyDescent="0.25">
      <c r="B1189" s="333" t="str">
        <f>IF(D1189="","",D1189&amp;"-"&amp;(1+COUNTIF(D$33:D1188,D1189)))</f>
        <v/>
      </c>
      <c r="D1189" s="255"/>
      <c r="E1189" s="256"/>
      <c r="F1189" s="256"/>
      <c r="G1189" s="256"/>
      <c r="H1189" s="256"/>
      <c r="I1189" s="256"/>
      <c r="J1189" s="256"/>
      <c r="K1189" s="329"/>
      <c r="L1189" s="256"/>
      <c r="M1189" s="256"/>
      <c r="N1189" s="257"/>
    </row>
    <row r="1190" spans="2:14" x14ac:dyDescent="0.25">
      <c r="B1190" s="333" t="str">
        <f>IF(D1190="","",D1190&amp;"-"&amp;(1+COUNTIF(D$33:D1189,D1190)))</f>
        <v/>
      </c>
      <c r="D1190" s="255"/>
      <c r="E1190" s="256"/>
      <c r="F1190" s="256"/>
      <c r="G1190" s="256"/>
      <c r="H1190" s="256"/>
      <c r="I1190" s="256"/>
      <c r="J1190" s="256"/>
      <c r="K1190" s="329"/>
      <c r="L1190" s="256"/>
      <c r="M1190" s="256"/>
      <c r="N1190" s="257"/>
    </row>
    <row r="1191" spans="2:14" x14ac:dyDescent="0.25">
      <c r="B1191" s="333" t="str">
        <f>IF(D1191="","",D1191&amp;"-"&amp;(1+COUNTIF(D$33:D1190,D1191)))</f>
        <v/>
      </c>
      <c r="D1191" s="255"/>
      <c r="E1191" s="256"/>
      <c r="F1191" s="256"/>
      <c r="G1191" s="256"/>
      <c r="H1191" s="256"/>
      <c r="I1191" s="256"/>
      <c r="J1191" s="256"/>
      <c r="K1191" s="329"/>
      <c r="L1191" s="256"/>
      <c r="M1191" s="256"/>
      <c r="N1191" s="257"/>
    </row>
    <row r="1192" spans="2:14" x14ac:dyDescent="0.25">
      <c r="B1192" s="333" t="str">
        <f>IF(D1192="","",D1192&amp;"-"&amp;(1+COUNTIF(D$33:D1191,D1192)))</f>
        <v/>
      </c>
      <c r="D1192" s="255"/>
      <c r="E1192" s="256"/>
      <c r="F1192" s="256"/>
      <c r="G1192" s="256"/>
      <c r="H1192" s="256"/>
      <c r="I1192" s="256"/>
      <c r="J1192" s="256"/>
      <c r="K1192" s="329"/>
      <c r="L1192" s="256"/>
      <c r="M1192" s="256"/>
      <c r="N1192" s="257"/>
    </row>
    <row r="1193" spans="2:14" x14ac:dyDescent="0.25">
      <c r="B1193" s="333" t="str">
        <f>IF(D1193="","",D1193&amp;"-"&amp;(1+COUNTIF(D$33:D1192,D1193)))</f>
        <v/>
      </c>
      <c r="D1193" s="255"/>
      <c r="E1193" s="256"/>
      <c r="F1193" s="256"/>
      <c r="G1193" s="256"/>
      <c r="H1193" s="256"/>
      <c r="I1193" s="256"/>
      <c r="J1193" s="256"/>
      <c r="K1193" s="256"/>
      <c r="L1193" s="256"/>
      <c r="M1193" s="256"/>
      <c r="N1193" s="257"/>
    </row>
    <row r="1194" spans="2:14" ht="15" customHeight="1" x14ac:dyDescent="0.25">
      <c r="B1194" s="333" t="str">
        <f>IF(D1194="","",D1194&amp;"-"&amp;(1+COUNTIF(D$33:D1193,D1194)))</f>
        <v/>
      </c>
      <c r="D1194" s="255"/>
      <c r="E1194" s="256"/>
      <c r="F1194" s="256"/>
      <c r="G1194" s="256"/>
      <c r="H1194" s="256"/>
      <c r="I1194" s="256"/>
      <c r="J1194" s="256"/>
      <c r="K1194" s="329"/>
      <c r="L1194" s="256"/>
      <c r="M1194" s="256"/>
      <c r="N1194" s="257"/>
    </row>
    <row r="1195" spans="2:14" x14ac:dyDescent="0.25">
      <c r="B1195" s="333" t="str">
        <f>IF(D1195="","",D1195&amp;"-"&amp;(1+COUNTIF(D$33:D1194,D1195)))</f>
        <v/>
      </c>
      <c r="D1195" s="255"/>
      <c r="E1195" s="256"/>
      <c r="F1195" s="256"/>
      <c r="G1195" s="256"/>
      <c r="H1195" s="256"/>
      <c r="I1195" s="256"/>
      <c r="J1195" s="256"/>
      <c r="K1195" s="329"/>
      <c r="L1195" s="256"/>
      <c r="M1195" s="256"/>
      <c r="N1195" s="257"/>
    </row>
    <row r="1196" spans="2:14" x14ac:dyDescent="0.25">
      <c r="B1196" s="333" t="str">
        <f>IF(D1196="","",D1196&amp;"-"&amp;(1+COUNTIF(D$33:D1195,D1196)))</f>
        <v/>
      </c>
      <c r="D1196" s="255"/>
      <c r="E1196" s="256"/>
      <c r="F1196" s="256"/>
      <c r="G1196" s="256"/>
      <c r="H1196" s="256"/>
      <c r="I1196" s="256"/>
      <c r="J1196" s="256"/>
      <c r="K1196" s="329"/>
      <c r="L1196" s="256"/>
      <c r="M1196" s="256"/>
      <c r="N1196" s="257"/>
    </row>
    <row r="1197" spans="2:14" x14ac:dyDescent="0.25">
      <c r="B1197" s="333" t="str">
        <f>IF(D1197="","",D1197&amp;"-"&amp;(1+COUNTIF(D$33:D1196,D1197)))</f>
        <v/>
      </c>
      <c r="D1197" s="255"/>
      <c r="E1197" s="256"/>
      <c r="F1197" s="256"/>
      <c r="G1197" s="256"/>
      <c r="H1197" s="256"/>
      <c r="I1197" s="256"/>
      <c r="J1197" s="256"/>
      <c r="K1197" s="329"/>
      <c r="L1197" s="256"/>
      <c r="M1197" s="256"/>
      <c r="N1197" s="257"/>
    </row>
    <row r="1198" spans="2:14" x14ac:dyDescent="0.25">
      <c r="B1198" s="333" t="str">
        <f>IF(D1198="","",D1198&amp;"-"&amp;(1+COUNTIF(D$33:D1197,D1198)))</f>
        <v/>
      </c>
      <c r="D1198" s="255"/>
      <c r="E1198" s="256"/>
      <c r="F1198" s="256"/>
      <c r="G1198" s="256"/>
      <c r="H1198" s="256"/>
      <c r="I1198" s="256"/>
      <c r="J1198" s="256"/>
      <c r="K1198" s="329"/>
      <c r="L1198" s="256"/>
      <c r="M1198" s="256"/>
      <c r="N1198" s="257"/>
    </row>
    <row r="1199" spans="2:14" x14ac:dyDescent="0.25">
      <c r="B1199" s="333" t="str">
        <f>IF(D1199="","",D1199&amp;"-"&amp;(1+COUNTIF(D$33:D1198,D1199)))</f>
        <v/>
      </c>
      <c r="D1199" s="255"/>
      <c r="E1199" s="256"/>
      <c r="F1199" s="256"/>
      <c r="G1199" s="256"/>
      <c r="H1199" s="256"/>
      <c r="I1199" s="256"/>
      <c r="J1199" s="256"/>
      <c r="K1199" s="329"/>
      <c r="L1199" s="256"/>
      <c r="M1199" s="256"/>
      <c r="N1199" s="257"/>
    </row>
    <row r="1200" spans="2:14" x14ac:dyDescent="0.25">
      <c r="B1200" s="333" t="str">
        <f>IF(D1200="","",D1200&amp;"-"&amp;(1+COUNTIF(D$33:D1199,D1200)))</f>
        <v/>
      </c>
      <c r="D1200" s="255"/>
      <c r="E1200" s="256"/>
      <c r="F1200" s="256"/>
      <c r="G1200" s="256"/>
      <c r="H1200" s="256"/>
      <c r="I1200" s="256"/>
      <c r="J1200" s="256"/>
      <c r="K1200" s="329"/>
      <c r="L1200" s="256"/>
      <c r="M1200" s="256"/>
      <c r="N1200" s="257"/>
    </row>
    <row r="1201" spans="2:14" ht="15" customHeight="1" x14ac:dyDescent="0.25">
      <c r="B1201" s="333" t="str">
        <f>IF(D1201="","",D1201&amp;"-"&amp;(1+COUNTIF(D$33:D1200,D1201)))</f>
        <v/>
      </c>
      <c r="D1201" s="255"/>
      <c r="E1201" s="256"/>
      <c r="F1201" s="256"/>
      <c r="G1201" s="256"/>
      <c r="H1201" s="256"/>
      <c r="I1201" s="256"/>
      <c r="J1201" s="256"/>
      <c r="K1201" s="329"/>
      <c r="L1201" s="256"/>
      <c r="M1201" s="256"/>
      <c r="N1201" s="257"/>
    </row>
    <row r="1202" spans="2:14" x14ac:dyDescent="0.25">
      <c r="B1202" s="333" t="str">
        <f>IF(D1202="","",D1202&amp;"-"&amp;(1+COUNTIF(D$33:D1201,D1202)))</f>
        <v/>
      </c>
      <c r="D1202" s="255"/>
      <c r="E1202" s="256"/>
      <c r="F1202" s="256"/>
      <c r="G1202" s="256"/>
      <c r="H1202" s="256"/>
      <c r="I1202" s="256"/>
      <c r="J1202" s="256"/>
      <c r="K1202" s="329"/>
      <c r="L1202" s="256"/>
      <c r="M1202" s="256"/>
      <c r="N1202" s="257"/>
    </row>
    <row r="1203" spans="2:14" x14ac:dyDescent="0.25">
      <c r="B1203" s="333" t="str">
        <f>IF(D1203="","",D1203&amp;"-"&amp;(1+COUNTIF(D$33:D1202,D1203)))</f>
        <v/>
      </c>
      <c r="D1203" s="255"/>
      <c r="E1203" s="256"/>
      <c r="F1203" s="256"/>
      <c r="G1203" s="256"/>
      <c r="H1203" s="256"/>
      <c r="I1203" s="256"/>
      <c r="J1203" s="256"/>
      <c r="K1203" s="329"/>
      <c r="L1203" s="256"/>
      <c r="M1203" s="256"/>
      <c r="N1203" s="257"/>
    </row>
    <row r="1204" spans="2:14" x14ac:dyDescent="0.25">
      <c r="B1204" s="333" t="str">
        <f>IF(D1204="","",D1204&amp;"-"&amp;(1+COUNTIF(D$33:D1203,D1204)))</f>
        <v/>
      </c>
      <c r="D1204" s="255"/>
      <c r="E1204" s="256"/>
      <c r="F1204" s="256"/>
      <c r="G1204" s="256"/>
      <c r="H1204" s="256"/>
      <c r="I1204" s="256"/>
      <c r="J1204" s="256"/>
      <c r="K1204" s="329"/>
      <c r="L1204" s="256"/>
      <c r="M1204" s="256"/>
      <c r="N1204" s="257"/>
    </row>
    <row r="1205" spans="2:14" x14ac:dyDescent="0.25">
      <c r="B1205" s="333" t="str">
        <f>IF(D1205="","",D1205&amp;"-"&amp;(1+COUNTIF(D$33:D1204,D1205)))</f>
        <v/>
      </c>
      <c r="D1205" s="255"/>
      <c r="E1205" s="256"/>
      <c r="F1205" s="256"/>
      <c r="G1205" s="256"/>
      <c r="H1205" s="256"/>
      <c r="I1205" s="256"/>
      <c r="J1205" s="256"/>
      <c r="K1205" s="329"/>
      <c r="L1205" s="256"/>
      <c r="M1205" s="256"/>
      <c r="N1205" s="257"/>
    </row>
    <row r="1206" spans="2:14" x14ac:dyDescent="0.25">
      <c r="B1206" s="333" t="str">
        <f>IF(D1206="","",D1206&amp;"-"&amp;(1+COUNTIF(D$33:D1205,D1206)))</f>
        <v/>
      </c>
      <c r="D1206" s="255"/>
      <c r="E1206" s="256"/>
      <c r="F1206" s="256"/>
      <c r="G1206" s="256"/>
      <c r="H1206" s="256"/>
      <c r="I1206" s="256"/>
      <c r="J1206" s="256"/>
      <c r="K1206" s="329"/>
      <c r="L1206" s="256"/>
      <c r="M1206" s="256"/>
      <c r="N1206" s="257"/>
    </row>
    <row r="1207" spans="2:14" x14ac:dyDescent="0.25">
      <c r="B1207" s="333" t="str">
        <f>IF(D1207="","",D1207&amp;"-"&amp;(1+COUNTIF(D$33:D1206,D1207)))</f>
        <v/>
      </c>
      <c r="D1207" s="255"/>
      <c r="E1207" s="256"/>
      <c r="F1207" s="256"/>
      <c r="G1207" s="256"/>
      <c r="H1207" s="256"/>
      <c r="I1207" s="256"/>
      <c r="J1207" s="256"/>
      <c r="K1207" s="329"/>
      <c r="L1207" s="256"/>
      <c r="M1207" s="256"/>
      <c r="N1207" s="257"/>
    </row>
    <row r="1208" spans="2:14" ht="15" customHeight="1" x14ac:dyDescent="0.25">
      <c r="B1208" s="333" t="str">
        <f>IF(D1208="","",D1208&amp;"-"&amp;(1+COUNTIF(D$33:D1207,D1208)))</f>
        <v/>
      </c>
      <c r="D1208" s="255"/>
      <c r="E1208" s="256"/>
      <c r="F1208" s="256"/>
      <c r="G1208" s="256"/>
      <c r="H1208" s="256"/>
      <c r="I1208" s="256"/>
      <c r="J1208" s="256"/>
      <c r="K1208" s="329"/>
      <c r="L1208" s="256"/>
      <c r="M1208" s="256"/>
      <c r="N1208" s="257"/>
    </row>
    <row r="1209" spans="2:14" x14ac:dyDescent="0.25">
      <c r="B1209" s="333" t="str">
        <f>IF(D1209="","",D1209&amp;"-"&amp;(1+COUNTIF(D$33:D1208,D1209)))</f>
        <v/>
      </c>
      <c r="D1209" s="255"/>
      <c r="E1209" s="256"/>
      <c r="F1209" s="256"/>
      <c r="G1209" s="256"/>
      <c r="H1209" s="256"/>
      <c r="I1209" s="256"/>
      <c r="J1209" s="256"/>
      <c r="K1209" s="329"/>
      <c r="L1209" s="256"/>
      <c r="M1209" s="256"/>
      <c r="N1209" s="257"/>
    </row>
    <row r="1210" spans="2:14" x14ac:dyDescent="0.25">
      <c r="B1210" s="333" t="str">
        <f>IF(D1210="","",D1210&amp;"-"&amp;(1+COUNTIF(D$33:D1209,D1210)))</f>
        <v/>
      </c>
      <c r="D1210" s="255"/>
      <c r="E1210" s="256"/>
      <c r="F1210" s="256"/>
      <c r="G1210" s="256"/>
      <c r="H1210" s="256"/>
      <c r="I1210" s="256"/>
      <c r="J1210" s="256"/>
      <c r="K1210" s="329"/>
      <c r="L1210" s="256"/>
      <c r="M1210" s="256"/>
      <c r="N1210" s="257"/>
    </row>
    <row r="1211" spans="2:14" x14ac:dyDescent="0.25">
      <c r="B1211" s="333" t="str">
        <f>IF(D1211="","",D1211&amp;"-"&amp;(1+COUNTIF(D$33:D1210,D1211)))</f>
        <v/>
      </c>
      <c r="D1211" s="255"/>
      <c r="E1211" s="256"/>
      <c r="F1211" s="256"/>
      <c r="G1211" s="256"/>
      <c r="H1211" s="256"/>
      <c r="I1211" s="256"/>
      <c r="J1211" s="256"/>
      <c r="K1211" s="256"/>
      <c r="L1211" s="256"/>
      <c r="M1211" s="256"/>
      <c r="N1211" s="257"/>
    </row>
    <row r="1212" spans="2:14" x14ac:dyDescent="0.25">
      <c r="B1212" s="333" t="str">
        <f>IF(D1212="","",D1212&amp;"-"&amp;(1+COUNTIF(D$33:D1211,D1212)))</f>
        <v/>
      </c>
      <c r="D1212" s="255"/>
      <c r="E1212" s="256"/>
      <c r="F1212" s="256"/>
      <c r="G1212" s="256"/>
      <c r="H1212" s="256"/>
      <c r="I1212" s="256"/>
      <c r="J1212" s="256"/>
      <c r="K1212" s="329"/>
      <c r="L1212" s="256"/>
      <c r="M1212" s="256"/>
      <c r="N1212" s="257"/>
    </row>
    <row r="1213" spans="2:14" x14ac:dyDescent="0.25">
      <c r="B1213" s="333" t="str">
        <f>IF(D1213="","",D1213&amp;"-"&amp;(1+COUNTIF(D$33:D1212,D1213)))</f>
        <v/>
      </c>
      <c r="D1213" s="255"/>
      <c r="E1213" s="256"/>
      <c r="F1213" s="256"/>
      <c r="G1213" s="256"/>
      <c r="H1213" s="256"/>
      <c r="I1213" s="256"/>
      <c r="J1213" s="256"/>
      <c r="K1213" s="329"/>
      <c r="L1213" s="256"/>
      <c r="M1213" s="256"/>
      <c r="N1213" s="257"/>
    </row>
    <row r="1214" spans="2:14" x14ac:dyDescent="0.25">
      <c r="B1214" s="333" t="str">
        <f>IF(D1214="","",D1214&amp;"-"&amp;(1+COUNTIF(D$33:D1213,D1214)))</f>
        <v/>
      </c>
      <c r="D1214" s="255"/>
      <c r="E1214" s="256"/>
      <c r="F1214" s="256"/>
      <c r="G1214" s="256"/>
      <c r="H1214" s="256"/>
      <c r="I1214" s="256"/>
      <c r="J1214" s="256"/>
      <c r="K1214" s="329"/>
      <c r="L1214" s="256"/>
      <c r="M1214" s="256"/>
      <c r="N1214" s="257"/>
    </row>
    <row r="1215" spans="2:14" ht="15" customHeight="1" x14ac:dyDescent="0.25">
      <c r="B1215" s="333" t="str">
        <f>IF(D1215="","",D1215&amp;"-"&amp;(1+COUNTIF(D$33:D1214,D1215)))</f>
        <v/>
      </c>
      <c r="D1215" s="255"/>
      <c r="E1215" s="256"/>
      <c r="F1215" s="256"/>
      <c r="G1215" s="256"/>
      <c r="H1215" s="256"/>
      <c r="I1215" s="256"/>
      <c r="J1215" s="256"/>
      <c r="K1215" s="329"/>
      <c r="L1215" s="256"/>
      <c r="M1215" s="256"/>
      <c r="N1215" s="257"/>
    </row>
    <row r="1216" spans="2:14" x14ac:dyDescent="0.25">
      <c r="B1216" s="333" t="str">
        <f>IF(D1216="","",D1216&amp;"-"&amp;(1+COUNTIF(D$33:D1215,D1216)))</f>
        <v/>
      </c>
      <c r="D1216" s="255"/>
      <c r="E1216" s="256"/>
      <c r="F1216" s="256"/>
      <c r="G1216" s="256"/>
      <c r="H1216" s="256"/>
      <c r="I1216" s="256"/>
      <c r="J1216" s="256"/>
      <c r="K1216" s="329"/>
      <c r="L1216" s="256"/>
      <c r="M1216" s="256"/>
      <c r="N1216" s="257"/>
    </row>
    <row r="1217" spans="2:14" x14ac:dyDescent="0.25">
      <c r="B1217" s="333" t="str">
        <f>IF(D1217="","",D1217&amp;"-"&amp;(1+COUNTIF(D$33:D1216,D1217)))</f>
        <v/>
      </c>
      <c r="D1217" s="255"/>
      <c r="E1217" s="256"/>
      <c r="F1217" s="256"/>
      <c r="G1217" s="256"/>
      <c r="H1217" s="256"/>
      <c r="I1217" s="256"/>
      <c r="J1217" s="256"/>
      <c r="K1217" s="329"/>
      <c r="L1217" s="256"/>
      <c r="M1217" s="256"/>
      <c r="N1217" s="257"/>
    </row>
    <row r="1218" spans="2:14" x14ac:dyDescent="0.25">
      <c r="B1218" s="333" t="str">
        <f>IF(D1218="","",D1218&amp;"-"&amp;(1+COUNTIF(D$33:D1217,D1218)))</f>
        <v/>
      </c>
      <c r="D1218" s="255"/>
      <c r="E1218" s="256"/>
      <c r="F1218" s="256"/>
      <c r="G1218" s="256"/>
      <c r="H1218" s="256"/>
      <c r="I1218" s="256"/>
      <c r="J1218" s="256"/>
      <c r="K1218" s="329"/>
      <c r="L1218" s="256"/>
      <c r="M1218" s="256"/>
      <c r="N1218" s="257"/>
    </row>
    <row r="1219" spans="2:14" x14ac:dyDescent="0.25">
      <c r="B1219" s="333" t="str">
        <f>IF(D1219="","",D1219&amp;"-"&amp;(1+COUNTIF(D$33:D1218,D1219)))</f>
        <v/>
      </c>
      <c r="D1219" s="255"/>
      <c r="E1219" s="256"/>
      <c r="F1219" s="256"/>
      <c r="G1219" s="256"/>
      <c r="H1219" s="256"/>
      <c r="I1219" s="256"/>
      <c r="J1219" s="256"/>
      <c r="K1219" s="329"/>
      <c r="L1219" s="256"/>
      <c r="M1219" s="256"/>
      <c r="N1219" s="257"/>
    </row>
    <row r="1220" spans="2:14" x14ac:dyDescent="0.25">
      <c r="B1220" s="333" t="str">
        <f>IF(D1220="","",D1220&amp;"-"&amp;(1+COUNTIF(D$33:D1219,D1220)))</f>
        <v/>
      </c>
      <c r="D1220" s="255"/>
      <c r="E1220" s="256"/>
      <c r="F1220" s="256"/>
      <c r="G1220" s="256"/>
      <c r="H1220" s="256"/>
      <c r="I1220" s="256"/>
      <c r="J1220" s="256"/>
      <c r="K1220" s="256"/>
      <c r="L1220" s="256"/>
      <c r="M1220" s="256"/>
      <c r="N1220" s="257"/>
    </row>
    <row r="1221" spans="2:14" x14ac:dyDescent="0.25">
      <c r="B1221" s="333" t="str">
        <f>IF(D1221="","",D1221&amp;"-"&amp;(1+COUNTIF(D$33:D1220,D1221)))</f>
        <v/>
      </c>
      <c r="D1221" s="255"/>
      <c r="E1221" s="256"/>
      <c r="F1221" s="256"/>
      <c r="G1221" s="256"/>
      <c r="H1221" s="256"/>
      <c r="I1221" s="256"/>
      <c r="J1221" s="256"/>
      <c r="K1221" s="329"/>
      <c r="L1221" s="256"/>
      <c r="M1221" s="256"/>
      <c r="N1221" s="257"/>
    </row>
    <row r="1222" spans="2:14" ht="15" customHeight="1" x14ac:dyDescent="0.25">
      <c r="B1222" s="333" t="str">
        <f>IF(D1222="","",D1222&amp;"-"&amp;(1+COUNTIF(D$33:D1221,D1222)))</f>
        <v/>
      </c>
      <c r="D1222" s="255"/>
      <c r="E1222" s="256"/>
      <c r="F1222" s="256"/>
      <c r="G1222" s="256"/>
      <c r="H1222" s="256"/>
      <c r="I1222" s="256"/>
      <c r="J1222" s="256"/>
      <c r="K1222" s="256"/>
      <c r="L1222" s="256"/>
      <c r="M1222" s="256"/>
      <c r="N1222" s="257"/>
    </row>
    <row r="1223" spans="2:14" x14ac:dyDescent="0.25">
      <c r="B1223" s="333" t="str">
        <f>IF(D1223="","",D1223&amp;"-"&amp;(1+COUNTIF(D$33:D1222,D1223)))</f>
        <v/>
      </c>
      <c r="D1223" s="255"/>
      <c r="E1223" s="256"/>
      <c r="F1223" s="256"/>
      <c r="G1223" s="256"/>
      <c r="H1223" s="256"/>
      <c r="I1223" s="256"/>
      <c r="J1223" s="256"/>
      <c r="K1223" s="329"/>
      <c r="L1223" s="256"/>
      <c r="M1223" s="256"/>
      <c r="N1223" s="257"/>
    </row>
    <row r="1224" spans="2:14" x14ac:dyDescent="0.25">
      <c r="B1224" s="333" t="str">
        <f>IF(D1224="","",D1224&amp;"-"&amp;(1+COUNTIF(D$33:D1223,D1224)))</f>
        <v/>
      </c>
      <c r="D1224" s="255"/>
      <c r="E1224" s="256"/>
      <c r="F1224" s="256"/>
      <c r="G1224" s="256"/>
      <c r="H1224" s="256"/>
      <c r="I1224" s="256"/>
      <c r="J1224" s="256"/>
      <c r="K1224" s="256"/>
      <c r="L1224" s="256"/>
      <c r="M1224" s="256"/>
      <c r="N1224" s="257"/>
    </row>
    <row r="1225" spans="2:14" x14ac:dyDescent="0.25">
      <c r="B1225" s="333" t="str">
        <f>IF(D1225="","",D1225&amp;"-"&amp;(1+COUNTIF(D$33:D1224,D1225)))</f>
        <v/>
      </c>
      <c r="D1225" s="255"/>
      <c r="E1225" s="256"/>
      <c r="F1225" s="256"/>
      <c r="G1225" s="256"/>
      <c r="H1225" s="256"/>
      <c r="I1225" s="256"/>
      <c r="J1225" s="256"/>
      <c r="K1225" s="329"/>
      <c r="L1225" s="256"/>
      <c r="M1225" s="256"/>
      <c r="N1225" s="257"/>
    </row>
    <row r="1226" spans="2:14" x14ac:dyDescent="0.25">
      <c r="B1226" s="333" t="str">
        <f>IF(D1226="","",D1226&amp;"-"&amp;(1+COUNTIF(D$33:D1225,D1226)))</f>
        <v/>
      </c>
      <c r="D1226" s="255"/>
      <c r="E1226" s="256"/>
      <c r="F1226" s="256"/>
      <c r="G1226" s="256"/>
      <c r="H1226" s="256"/>
      <c r="I1226" s="256"/>
      <c r="J1226" s="256"/>
      <c r="K1226" s="256"/>
      <c r="L1226" s="256"/>
      <c r="M1226" s="256"/>
      <c r="N1226" s="257"/>
    </row>
    <row r="1227" spans="2:14" x14ac:dyDescent="0.25">
      <c r="B1227" s="333" t="str">
        <f>IF(D1227="","",D1227&amp;"-"&amp;(1+COUNTIF(D$33:D1226,D1227)))</f>
        <v/>
      </c>
      <c r="D1227" s="255"/>
      <c r="E1227" s="256"/>
      <c r="F1227" s="256"/>
      <c r="G1227" s="256"/>
      <c r="H1227" s="256"/>
      <c r="I1227" s="256"/>
      <c r="J1227" s="256"/>
      <c r="K1227" s="256"/>
      <c r="L1227" s="256"/>
      <c r="M1227" s="256"/>
      <c r="N1227" s="257"/>
    </row>
    <row r="1228" spans="2:14" x14ac:dyDescent="0.25">
      <c r="B1228" s="333" t="str">
        <f>IF(D1228="","",D1228&amp;"-"&amp;(1+COUNTIF(D$33:D1227,D1228)))</f>
        <v/>
      </c>
      <c r="D1228" s="255"/>
      <c r="E1228" s="256"/>
      <c r="F1228" s="256"/>
      <c r="G1228" s="256"/>
      <c r="H1228" s="256"/>
      <c r="I1228" s="256"/>
      <c r="J1228" s="256"/>
      <c r="K1228" s="329"/>
      <c r="L1228" s="256"/>
      <c r="M1228" s="256"/>
      <c r="N1228" s="257"/>
    </row>
    <row r="1229" spans="2:14" ht="15" customHeight="1" x14ac:dyDescent="0.25">
      <c r="B1229" s="333" t="str">
        <f>IF(D1229="","",D1229&amp;"-"&amp;(1+COUNTIF(D$33:D1228,D1229)))</f>
        <v/>
      </c>
      <c r="D1229" s="255"/>
      <c r="E1229" s="256"/>
      <c r="F1229" s="256"/>
      <c r="G1229" s="256"/>
      <c r="H1229" s="256"/>
      <c r="I1229" s="256"/>
      <c r="J1229" s="256"/>
      <c r="K1229" s="329"/>
      <c r="L1229" s="256"/>
      <c r="M1229" s="256"/>
      <c r="N1229" s="257"/>
    </row>
    <row r="1230" spans="2:14" x14ac:dyDescent="0.25">
      <c r="B1230" s="333" t="str">
        <f>IF(D1230="","",D1230&amp;"-"&amp;(1+COUNTIF(D$33:D1229,D1230)))</f>
        <v/>
      </c>
      <c r="D1230" s="255"/>
      <c r="E1230" s="256"/>
      <c r="F1230" s="256"/>
      <c r="G1230" s="256"/>
      <c r="H1230" s="256"/>
      <c r="I1230" s="256"/>
      <c r="J1230" s="256"/>
      <c r="K1230" s="256"/>
      <c r="L1230" s="256"/>
      <c r="M1230" s="256"/>
      <c r="N1230" s="257"/>
    </row>
    <row r="1231" spans="2:14" x14ac:dyDescent="0.25">
      <c r="B1231" s="333" t="str">
        <f>IF(D1231="","",D1231&amp;"-"&amp;(1+COUNTIF(D$33:D1230,D1231)))</f>
        <v/>
      </c>
      <c r="D1231" s="255"/>
      <c r="E1231" s="256"/>
      <c r="F1231" s="256"/>
      <c r="G1231" s="256"/>
      <c r="H1231" s="256"/>
      <c r="I1231" s="256"/>
      <c r="J1231" s="256"/>
      <c r="K1231" s="329"/>
      <c r="L1231" s="256"/>
      <c r="M1231" s="256"/>
      <c r="N1231" s="257"/>
    </row>
    <row r="1232" spans="2:14" x14ac:dyDescent="0.25">
      <c r="B1232" s="333" t="str">
        <f>IF(D1232="","",D1232&amp;"-"&amp;(1+COUNTIF(D$33:D1231,D1232)))</f>
        <v/>
      </c>
      <c r="D1232" s="255"/>
      <c r="E1232" s="256"/>
      <c r="F1232" s="256"/>
      <c r="G1232" s="256"/>
      <c r="H1232" s="256"/>
      <c r="I1232" s="256"/>
      <c r="J1232" s="256"/>
      <c r="K1232" s="256"/>
      <c r="L1232" s="256"/>
      <c r="M1232" s="256"/>
      <c r="N1232" s="257"/>
    </row>
    <row r="1233" spans="2:14" x14ac:dyDescent="0.25">
      <c r="B1233" s="333" t="str">
        <f>IF(D1233="","",D1233&amp;"-"&amp;(1+COUNTIF(D$33:D1232,D1233)))</f>
        <v/>
      </c>
      <c r="D1233" s="255"/>
      <c r="E1233" s="256"/>
      <c r="F1233" s="256"/>
      <c r="G1233" s="256"/>
      <c r="H1233" s="256"/>
      <c r="I1233" s="256"/>
      <c r="J1233" s="256"/>
      <c r="K1233" s="256"/>
      <c r="L1233" s="256"/>
      <c r="M1233" s="256"/>
      <c r="N1233" s="257"/>
    </row>
    <row r="1234" spans="2:14" x14ac:dyDescent="0.25">
      <c r="B1234" s="333" t="str">
        <f>IF(D1234="","",D1234&amp;"-"&amp;(1+COUNTIF(D$33:D1233,D1234)))</f>
        <v/>
      </c>
      <c r="D1234" s="255"/>
      <c r="E1234" s="256"/>
      <c r="F1234" s="256"/>
      <c r="G1234" s="256"/>
      <c r="H1234" s="256"/>
      <c r="I1234" s="256"/>
      <c r="J1234" s="256"/>
      <c r="K1234" s="329"/>
      <c r="L1234" s="256"/>
      <c r="M1234" s="256"/>
      <c r="N1234" s="257"/>
    </row>
    <row r="1235" spans="2:14" x14ac:dyDescent="0.25">
      <c r="B1235" s="333" t="str">
        <f>IF(D1235="","",D1235&amp;"-"&amp;(1+COUNTIF(D$33:D1234,D1235)))</f>
        <v/>
      </c>
      <c r="D1235" s="255"/>
      <c r="E1235" s="256"/>
      <c r="F1235" s="256"/>
      <c r="G1235" s="256"/>
      <c r="H1235" s="256"/>
      <c r="I1235" s="256"/>
      <c r="J1235" s="256"/>
      <c r="K1235" s="256"/>
      <c r="L1235" s="256"/>
      <c r="M1235" s="256"/>
      <c r="N1235" s="257"/>
    </row>
    <row r="1236" spans="2:14" ht="15" customHeight="1" x14ac:dyDescent="0.25">
      <c r="B1236" s="333" t="str">
        <f>IF(D1236="","",D1236&amp;"-"&amp;(1+COUNTIF(D$33:D1235,D1236)))</f>
        <v/>
      </c>
      <c r="D1236" s="255"/>
      <c r="E1236" s="256"/>
      <c r="F1236" s="256"/>
      <c r="G1236" s="256"/>
      <c r="H1236" s="256"/>
      <c r="I1236" s="256"/>
      <c r="J1236" s="256"/>
      <c r="K1236" s="256"/>
      <c r="L1236" s="256"/>
      <c r="M1236" s="256"/>
      <c r="N1236" s="257"/>
    </row>
    <row r="1237" spans="2:14" x14ac:dyDescent="0.25">
      <c r="B1237" s="333" t="str">
        <f>IF(D1237="","",D1237&amp;"-"&amp;(1+COUNTIF(D$33:D1236,D1237)))</f>
        <v/>
      </c>
      <c r="D1237" s="255"/>
      <c r="E1237" s="256"/>
      <c r="F1237" s="256"/>
      <c r="G1237" s="256"/>
      <c r="H1237" s="256"/>
      <c r="I1237" s="256"/>
      <c r="J1237" s="256"/>
      <c r="K1237" s="256"/>
      <c r="L1237" s="256"/>
      <c r="M1237" s="256"/>
      <c r="N1237" s="257"/>
    </row>
    <row r="1238" spans="2:14" x14ac:dyDescent="0.25">
      <c r="B1238" s="333" t="str">
        <f>IF(D1238="","",D1238&amp;"-"&amp;(1+COUNTIF(D$33:D1237,D1238)))</f>
        <v/>
      </c>
      <c r="D1238" s="255"/>
      <c r="E1238" s="256"/>
      <c r="F1238" s="256"/>
      <c r="G1238" s="256"/>
      <c r="H1238" s="256"/>
      <c r="I1238" s="256"/>
      <c r="J1238" s="256"/>
      <c r="K1238" s="256"/>
      <c r="L1238" s="256"/>
      <c r="M1238" s="256"/>
      <c r="N1238" s="257"/>
    </row>
    <row r="1239" spans="2:14" x14ac:dyDescent="0.25">
      <c r="B1239" s="333" t="str">
        <f>IF(D1239="","",D1239&amp;"-"&amp;(1+COUNTIF(D$33:D1238,D1239)))</f>
        <v/>
      </c>
      <c r="D1239" s="255"/>
      <c r="E1239" s="256"/>
      <c r="F1239" s="256"/>
      <c r="G1239" s="256"/>
      <c r="H1239" s="256"/>
      <c r="I1239" s="256"/>
      <c r="J1239" s="256"/>
      <c r="K1239" s="256"/>
      <c r="L1239" s="256"/>
      <c r="M1239" s="256"/>
      <c r="N1239" s="257"/>
    </row>
    <row r="1240" spans="2:14" x14ac:dyDescent="0.25">
      <c r="B1240" s="333" t="str">
        <f>IF(D1240="","",D1240&amp;"-"&amp;(1+COUNTIF(D$33:D1239,D1240)))</f>
        <v/>
      </c>
      <c r="D1240" s="255"/>
      <c r="E1240" s="256"/>
      <c r="F1240" s="256"/>
      <c r="G1240" s="256"/>
      <c r="H1240" s="256"/>
      <c r="I1240" s="256"/>
      <c r="J1240" s="256"/>
      <c r="K1240" s="256"/>
      <c r="L1240" s="256"/>
      <c r="M1240" s="256"/>
      <c r="N1240" s="257"/>
    </row>
    <row r="1241" spans="2:14" x14ac:dyDescent="0.25">
      <c r="B1241" s="333" t="str">
        <f>IF(D1241="","",D1241&amp;"-"&amp;(1+COUNTIF(D$33:D1240,D1241)))</f>
        <v/>
      </c>
      <c r="D1241" s="255"/>
      <c r="E1241" s="256"/>
      <c r="F1241" s="256"/>
      <c r="G1241" s="256"/>
      <c r="H1241" s="256"/>
      <c r="I1241" s="256"/>
      <c r="J1241" s="256"/>
      <c r="K1241" s="256"/>
      <c r="L1241" s="256"/>
      <c r="M1241" s="256"/>
      <c r="N1241" s="257"/>
    </row>
    <row r="1242" spans="2:14" x14ac:dyDescent="0.25">
      <c r="B1242" s="333" t="str">
        <f>IF(D1242="","",D1242&amp;"-"&amp;(1+COUNTIF(D$33:D1241,D1242)))</f>
        <v/>
      </c>
      <c r="D1242" s="255"/>
      <c r="E1242" s="256"/>
      <c r="F1242" s="256"/>
      <c r="G1242" s="256"/>
      <c r="H1242" s="256"/>
      <c r="I1242" s="256"/>
      <c r="J1242" s="256"/>
      <c r="K1242" s="256"/>
      <c r="L1242" s="256"/>
      <c r="M1242" s="256"/>
      <c r="N1242" s="257"/>
    </row>
    <row r="1243" spans="2:14" ht="15" customHeight="1" x14ac:dyDescent="0.25">
      <c r="B1243" s="333" t="str">
        <f>IF(D1243="","",D1243&amp;"-"&amp;(1+COUNTIF(D$33:D1242,D1243)))</f>
        <v/>
      </c>
      <c r="D1243" s="255"/>
      <c r="E1243" s="256"/>
      <c r="F1243" s="256"/>
      <c r="G1243" s="256"/>
      <c r="H1243" s="256"/>
      <c r="I1243" s="256"/>
      <c r="J1243" s="256"/>
      <c r="K1243" s="256"/>
      <c r="L1243" s="256"/>
      <c r="M1243" s="256"/>
      <c r="N1243" s="257"/>
    </row>
    <row r="1244" spans="2:14" x14ac:dyDescent="0.25">
      <c r="B1244" s="333" t="str">
        <f>IF(D1244="","",D1244&amp;"-"&amp;(1+COUNTIF(D$33:D1243,D1244)))</f>
        <v/>
      </c>
      <c r="D1244" s="255"/>
      <c r="E1244" s="256"/>
      <c r="F1244" s="256"/>
      <c r="G1244" s="256"/>
      <c r="H1244" s="256"/>
      <c r="I1244" s="256"/>
      <c r="J1244" s="256"/>
      <c r="K1244" s="256"/>
      <c r="L1244" s="256"/>
      <c r="M1244" s="256"/>
      <c r="N1244" s="257"/>
    </row>
    <row r="1245" spans="2:14" x14ac:dyDescent="0.25">
      <c r="B1245" s="333" t="str">
        <f>IF(D1245="","",D1245&amp;"-"&amp;(1+COUNTIF(D$33:D1244,D1245)))</f>
        <v/>
      </c>
      <c r="D1245" s="255"/>
      <c r="E1245" s="256"/>
      <c r="F1245" s="256"/>
      <c r="G1245" s="256"/>
      <c r="H1245" s="256"/>
      <c r="I1245" s="256"/>
      <c r="J1245" s="256"/>
      <c r="K1245" s="256"/>
      <c r="L1245" s="256"/>
      <c r="M1245" s="256"/>
      <c r="N1245" s="257"/>
    </row>
    <row r="1246" spans="2:14" x14ac:dyDescent="0.25">
      <c r="B1246" s="333" t="str">
        <f>IF(D1246="","",D1246&amp;"-"&amp;(1+COUNTIF(D$33:D1245,D1246)))</f>
        <v/>
      </c>
      <c r="D1246" s="255"/>
      <c r="E1246" s="256"/>
      <c r="F1246" s="256"/>
      <c r="G1246" s="256"/>
      <c r="H1246" s="256"/>
      <c r="I1246" s="256"/>
      <c r="J1246" s="256"/>
      <c r="K1246" s="256"/>
      <c r="L1246" s="256"/>
      <c r="M1246" s="256"/>
      <c r="N1246" s="257"/>
    </row>
    <row r="1247" spans="2:14" x14ac:dyDescent="0.25">
      <c r="B1247" s="333" t="str">
        <f>IF(D1247="","",D1247&amp;"-"&amp;(1+COUNTIF(D$33:D1246,D1247)))</f>
        <v/>
      </c>
      <c r="D1247" s="255"/>
      <c r="E1247" s="256"/>
      <c r="F1247" s="256"/>
      <c r="G1247" s="256"/>
      <c r="H1247" s="256"/>
      <c r="I1247" s="256"/>
      <c r="J1247" s="256"/>
      <c r="K1247" s="256"/>
      <c r="L1247" s="256"/>
      <c r="M1247" s="256"/>
      <c r="N1247" s="257"/>
    </row>
    <row r="1248" spans="2:14" x14ac:dyDescent="0.25">
      <c r="B1248" s="333" t="str">
        <f>IF(D1248="","",D1248&amp;"-"&amp;(1+COUNTIF(D$33:D1247,D1248)))</f>
        <v/>
      </c>
      <c r="D1248" s="255"/>
      <c r="E1248" s="256"/>
      <c r="F1248" s="256"/>
      <c r="G1248" s="256"/>
      <c r="H1248" s="256"/>
      <c r="I1248" s="256"/>
      <c r="J1248" s="256"/>
      <c r="K1248" s="256"/>
      <c r="L1248" s="256"/>
      <c r="M1248" s="256"/>
      <c r="N1248" s="257"/>
    </row>
    <row r="1249" spans="2:14" x14ac:dyDescent="0.25">
      <c r="B1249" s="333" t="str">
        <f>IF(D1249="","",D1249&amp;"-"&amp;(1+COUNTIF(D$33:D1248,D1249)))</f>
        <v/>
      </c>
      <c r="D1249" s="255"/>
      <c r="E1249" s="256"/>
      <c r="F1249" s="256"/>
      <c r="G1249" s="256"/>
      <c r="H1249" s="256"/>
      <c r="I1249" s="256"/>
      <c r="J1249" s="256"/>
      <c r="K1249" s="256"/>
      <c r="L1249" s="256"/>
      <c r="M1249" s="256"/>
      <c r="N1249" s="257"/>
    </row>
    <row r="1250" spans="2:14" ht="15" customHeight="1" x14ac:dyDescent="0.25">
      <c r="B1250" s="333" t="str">
        <f>IF(D1250="","",D1250&amp;"-"&amp;(1+COUNTIF(D$33:D1249,D1250)))</f>
        <v/>
      </c>
      <c r="D1250" s="255"/>
      <c r="E1250" s="256"/>
      <c r="F1250" s="256"/>
      <c r="G1250" s="256"/>
      <c r="H1250" s="256"/>
      <c r="I1250" s="256"/>
      <c r="J1250" s="256"/>
      <c r="K1250" s="256"/>
      <c r="L1250" s="256"/>
      <c r="M1250" s="256"/>
      <c r="N1250" s="257"/>
    </row>
    <row r="1251" spans="2:14" x14ac:dyDescent="0.25">
      <c r="B1251" s="333" t="str">
        <f>IF(D1251="","",D1251&amp;"-"&amp;(1+COUNTIF(D$33:D1250,D1251)))</f>
        <v/>
      </c>
      <c r="D1251" s="255"/>
      <c r="E1251" s="256"/>
      <c r="F1251" s="256"/>
      <c r="G1251" s="256"/>
      <c r="H1251" s="256"/>
      <c r="I1251" s="256"/>
      <c r="J1251" s="256"/>
      <c r="K1251" s="256"/>
      <c r="L1251" s="256"/>
      <c r="M1251" s="256"/>
      <c r="N1251" s="257"/>
    </row>
    <row r="1252" spans="2:14" x14ac:dyDescent="0.25">
      <c r="B1252" s="333" t="str">
        <f>IF(D1252="","",D1252&amp;"-"&amp;(1+COUNTIF(D$33:D1251,D1252)))</f>
        <v/>
      </c>
      <c r="D1252" s="255"/>
      <c r="E1252" s="256"/>
      <c r="F1252" s="256"/>
      <c r="G1252" s="256"/>
      <c r="H1252" s="256"/>
      <c r="I1252" s="256"/>
      <c r="J1252" s="256"/>
      <c r="K1252" s="256"/>
      <c r="L1252" s="256"/>
      <c r="M1252" s="256"/>
      <c r="N1252" s="257"/>
    </row>
    <row r="1253" spans="2:14" x14ac:dyDescent="0.25">
      <c r="B1253" s="333" t="str">
        <f>IF(D1253="","",D1253&amp;"-"&amp;(1+COUNTIF(D$33:D1252,D1253)))</f>
        <v/>
      </c>
      <c r="D1253" s="255"/>
      <c r="E1253" s="256"/>
      <c r="F1253" s="256"/>
      <c r="G1253" s="256"/>
      <c r="H1253" s="256"/>
      <c r="I1253" s="256"/>
      <c r="J1253" s="256"/>
      <c r="K1253" s="256"/>
      <c r="L1253" s="256"/>
      <c r="M1253" s="256"/>
      <c r="N1253" s="257"/>
    </row>
    <row r="1254" spans="2:14" x14ac:dyDescent="0.25">
      <c r="B1254" s="333" t="str">
        <f>IF(D1254="","",D1254&amp;"-"&amp;(1+COUNTIF(D$33:D1253,D1254)))</f>
        <v/>
      </c>
      <c r="D1254" s="255"/>
      <c r="E1254" s="256"/>
      <c r="F1254" s="256"/>
      <c r="G1254" s="256"/>
      <c r="H1254" s="256"/>
      <c r="I1254" s="256"/>
      <c r="J1254" s="256"/>
      <c r="K1254" s="256"/>
      <c r="L1254" s="256"/>
      <c r="M1254" s="256"/>
      <c r="N1254" s="257"/>
    </row>
    <row r="1255" spans="2:14" x14ac:dyDescent="0.25">
      <c r="B1255" s="333" t="str">
        <f>IF(D1255="","",D1255&amp;"-"&amp;(1+COUNTIF(D$33:D1254,D1255)))</f>
        <v/>
      </c>
      <c r="D1255" s="255"/>
      <c r="E1255" s="256"/>
      <c r="F1255" s="256"/>
      <c r="G1255" s="256"/>
      <c r="H1255" s="256"/>
      <c r="I1255" s="256"/>
      <c r="J1255" s="256"/>
      <c r="K1255" s="256"/>
      <c r="L1255" s="256"/>
      <c r="M1255" s="256"/>
      <c r="N1255" s="257"/>
    </row>
    <row r="1256" spans="2:14" x14ac:dyDescent="0.25">
      <c r="B1256" s="333" t="str">
        <f>IF(D1256="","",D1256&amp;"-"&amp;(1+COUNTIF(D$33:D1255,D1256)))</f>
        <v/>
      </c>
      <c r="D1256" s="255"/>
      <c r="E1256" s="256"/>
      <c r="F1256" s="256"/>
      <c r="G1256" s="256"/>
      <c r="H1256" s="256"/>
      <c r="I1256" s="256"/>
      <c r="J1256" s="256"/>
      <c r="K1256" s="256"/>
      <c r="L1256" s="256"/>
      <c r="M1256" s="256"/>
      <c r="N1256" s="257"/>
    </row>
    <row r="1257" spans="2:14" ht="15" customHeight="1" x14ac:dyDescent="0.25">
      <c r="B1257" s="333" t="str">
        <f>IF(D1257="","",D1257&amp;"-"&amp;(1+COUNTIF(D$33:D1256,D1257)))</f>
        <v/>
      </c>
      <c r="D1257" s="255"/>
      <c r="E1257" s="256"/>
      <c r="F1257" s="256"/>
      <c r="G1257" s="256"/>
      <c r="H1257" s="256"/>
      <c r="I1257" s="256"/>
      <c r="J1257" s="256"/>
      <c r="K1257" s="256"/>
      <c r="L1257" s="256"/>
      <c r="M1257" s="256"/>
      <c r="N1257" s="257"/>
    </row>
    <row r="1258" spans="2:14" x14ac:dyDescent="0.25">
      <c r="B1258" s="333" t="str">
        <f>IF(D1258="","",D1258&amp;"-"&amp;(1+COUNTIF(D$33:D1257,D1258)))</f>
        <v/>
      </c>
      <c r="D1258" s="255"/>
      <c r="E1258" s="256"/>
      <c r="F1258" s="256"/>
      <c r="G1258" s="256"/>
      <c r="H1258" s="256"/>
      <c r="I1258" s="256"/>
      <c r="J1258" s="256"/>
      <c r="K1258" s="256"/>
      <c r="L1258" s="256"/>
      <c r="M1258" s="256"/>
      <c r="N1258" s="257"/>
    </row>
    <row r="1259" spans="2:14" x14ac:dyDescent="0.25">
      <c r="B1259" s="333" t="str">
        <f>IF(D1259="","",D1259&amp;"-"&amp;(1+COUNTIF(D$33:D1258,D1259)))</f>
        <v/>
      </c>
      <c r="D1259" s="255"/>
      <c r="E1259" s="256"/>
      <c r="F1259" s="256"/>
      <c r="G1259" s="256"/>
      <c r="H1259" s="256"/>
      <c r="I1259" s="256"/>
      <c r="J1259" s="256"/>
      <c r="K1259" s="256"/>
      <c r="L1259" s="256"/>
      <c r="M1259" s="256"/>
      <c r="N1259" s="257"/>
    </row>
    <row r="1260" spans="2:14" x14ac:dyDescent="0.25">
      <c r="B1260" s="333" t="str">
        <f>IF(D1260="","",D1260&amp;"-"&amp;(1+COUNTIF(D$33:D1259,D1260)))</f>
        <v/>
      </c>
      <c r="D1260" s="255"/>
      <c r="E1260" s="256"/>
      <c r="F1260" s="256"/>
      <c r="G1260" s="256"/>
      <c r="H1260" s="256"/>
      <c r="I1260" s="256"/>
      <c r="J1260" s="256"/>
      <c r="K1260" s="256"/>
      <c r="L1260" s="256"/>
      <c r="M1260" s="256"/>
      <c r="N1260" s="257"/>
    </row>
    <row r="1261" spans="2:14" x14ac:dyDescent="0.25">
      <c r="B1261" s="333" t="str">
        <f>IF(D1261="","",D1261&amp;"-"&amp;(1+COUNTIF(D$33:D1260,D1261)))</f>
        <v/>
      </c>
      <c r="D1261" s="255"/>
      <c r="E1261" s="256"/>
      <c r="F1261" s="256"/>
      <c r="G1261" s="256"/>
      <c r="H1261" s="256"/>
      <c r="I1261" s="256"/>
      <c r="J1261" s="256"/>
      <c r="K1261" s="256"/>
      <c r="L1261" s="256"/>
      <c r="M1261" s="256"/>
      <c r="N1261" s="257"/>
    </row>
    <row r="1262" spans="2:14" x14ac:dyDescent="0.25">
      <c r="B1262" s="333" t="str">
        <f>IF(D1262="","",D1262&amp;"-"&amp;(1+COUNTIF(D$33:D1261,D1262)))</f>
        <v/>
      </c>
      <c r="D1262" s="255"/>
      <c r="E1262" s="256"/>
      <c r="F1262" s="256"/>
      <c r="G1262" s="256"/>
      <c r="H1262" s="256"/>
      <c r="I1262" s="256"/>
      <c r="J1262" s="256"/>
      <c r="K1262" s="256"/>
      <c r="L1262" s="256"/>
      <c r="M1262" s="256"/>
      <c r="N1262" s="257"/>
    </row>
    <row r="1263" spans="2:14" x14ac:dyDescent="0.25">
      <c r="B1263" s="333" t="str">
        <f>IF(D1263="","",D1263&amp;"-"&amp;(1+COUNTIF(D$33:D1262,D1263)))</f>
        <v/>
      </c>
      <c r="D1263" s="255"/>
      <c r="E1263" s="256"/>
      <c r="F1263" s="256"/>
      <c r="G1263" s="256"/>
      <c r="H1263" s="256"/>
      <c r="I1263" s="256"/>
      <c r="J1263" s="256"/>
      <c r="K1263" s="256"/>
      <c r="L1263" s="256"/>
      <c r="M1263" s="256"/>
      <c r="N1263" s="257"/>
    </row>
    <row r="1264" spans="2:14" ht="15" customHeight="1" x14ac:dyDescent="0.25">
      <c r="B1264" s="333" t="str">
        <f>IF(D1264="","",D1264&amp;"-"&amp;(1+COUNTIF(D$33:D1263,D1264)))</f>
        <v/>
      </c>
      <c r="D1264" s="255"/>
      <c r="E1264" s="256"/>
      <c r="F1264" s="256"/>
      <c r="G1264" s="256"/>
      <c r="H1264" s="256"/>
      <c r="I1264" s="256"/>
      <c r="J1264" s="256"/>
      <c r="K1264" s="256"/>
      <c r="L1264" s="256"/>
      <c r="M1264" s="256"/>
      <c r="N1264" s="257"/>
    </row>
    <row r="1265" spans="2:14" x14ac:dyDescent="0.25">
      <c r="B1265" s="333" t="str">
        <f>IF(D1265="","",D1265&amp;"-"&amp;(1+COUNTIF(D$33:D1264,D1265)))</f>
        <v/>
      </c>
      <c r="D1265" s="255"/>
      <c r="E1265" s="256"/>
      <c r="F1265" s="256"/>
      <c r="G1265" s="256"/>
      <c r="H1265" s="256"/>
      <c r="I1265" s="256"/>
      <c r="J1265" s="256"/>
      <c r="K1265" s="256"/>
      <c r="L1265" s="256"/>
      <c r="M1265" s="256"/>
      <c r="N1265" s="257"/>
    </row>
    <row r="1266" spans="2:14" x14ac:dyDescent="0.25">
      <c r="B1266" s="333" t="str">
        <f>IF(D1266="","",D1266&amp;"-"&amp;(1+COUNTIF(D$33:D1265,D1266)))</f>
        <v/>
      </c>
      <c r="D1266" s="255"/>
      <c r="E1266" s="256"/>
      <c r="F1266" s="256"/>
      <c r="G1266" s="256"/>
      <c r="H1266" s="256"/>
      <c r="I1266" s="256"/>
      <c r="J1266" s="256"/>
      <c r="K1266" s="256"/>
      <c r="L1266" s="256"/>
      <c r="M1266" s="256"/>
      <c r="N1266" s="257"/>
    </row>
    <row r="1267" spans="2:14" x14ac:dyDescent="0.25">
      <c r="B1267" s="333" t="str">
        <f>IF(D1267="","",D1267&amp;"-"&amp;(1+COUNTIF(D$33:D1266,D1267)))</f>
        <v/>
      </c>
      <c r="D1267" s="255"/>
      <c r="E1267" s="256"/>
      <c r="F1267" s="256"/>
      <c r="G1267" s="256"/>
      <c r="H1267" s="256"/>
      <c r="I1267" s="256"/>
      <c r="J1267" s="256"/>
      <c r="K1267" s="256"/>
      <c r="L1267" s="256"/>
      <c r="M1267" s="256"/>
      <c r="N1267" s="257"/>
    </row>
    <row r="1268" spans="2:14" x14ac:dyDescent="0.25">
      <c r="B1268" s="333" t="str">
        <f>IF(D1268="","",D1268&amp;"-"&amp;(1+COUNTIF(D$33:D1267,D1268)))</f>
        <v/>
      </c>
      <c r="D1268" s="255"/>
      <c r="E1268" s="256"/>
      <c r="F1268" s="256"/>
      <c r="G1268" s="256"/>
      <c r="H1268" s="256"/>
      <c r="I1268" s="256"/>
      <c r="J1268" s="256"/>
      <c r="K1268" s="256"/>
      <c r="L1268" s="256"/>
      <c r="M1268" s="256"/>
      <c r="N1268" s="257"/>
    </row>
    <row r="1269" spans="2:14" x14ac:dyDescent="0.25">
      <c r="B1269" s="333" t="str">
        <f>IF(D1269="","",D1269&amp;"-"&amp;(1+COUNTIF(D$33:D1268,D1269)))</f>
        <v/>
      </c>
      <c r="D1269" s="255"/>
      <c r="E1269" s="256"/>
      <c r="F1269" s="256"/>
      <c r="G1269" s="256"/>
      <c r="H1269" s="256"/>
      <c r="I1269" s="256"/>
      <c r="J1269" s="256"/>
      <c r="K1269" s="256"/>
      <c r="L1269" s="256"/>
      <c r="M1269" s="256"/>
      <c r="N1269" s="257"/>
    </row>
    <row r="1270" spans="2:14" x14ac:dyDescent="0.25">
      <c r="B1270" s="333" t="str">
        <f>IF(D1270="","",D1270&amp;"-"&amp;(1+COUNTIF(D$33:D1269,D1270)))</f>
        <v/>
      </c>
      <c r="D1270" s="255"/>
      <c r="E1270" s="256"/>
      <c r="F1270" s="256"/>
      <c r="G1270" s="256"/>
      <c r="H1270" s="256"/>
      <c r="I1270" s="256"/>
      <c r="J1270" s="256"/>
      <c r="K1270" s="256"/>
      <c r="L1270" s="256"/>
      <c r="M1270" s="256"/>
      <c r="N1270" s="257"/>
    </row>
    <row r="1271" spans="2:14" ht="15" customHeight="1" x14ac:dyDescent="0.25">
      <c r="B1271" s="333" t="str">
        <f>IF(D1271="","",D1271&amp;"-"&amp;(1+COUNTIF(D$33:D1270,D1271)))</f>
        <v/>
      </c>
      <c r="D1271" s="255"/>
      <c r="E1271" s="256"/>
      <c r="F1271" s="256"/>
      <c r="G1271" s="256"/>
      <c r="H1271" s="256"/>
      <c r="I1271" s="256"/>
      <c r="J1271" s="256"/>
      <c r="K1271" s="256"/>
      <c r="L1271" s="256"/>
      <c r="M1271" s="256"/>
      <c r="N1271" s="257"/>
    </row>
    <row r="1272" spans="2:14" x14ac:dyDescent="0.25">
      <c r="B1272" s="333" t="str">
        <f>IF(D1272="","",D1272&amp;"-"&amp;(1+COUNTIF(D$33:D1271,D1272)))</f>
        <v/>
      </c>
      <c r="D1272" s="255"/>
      <c r="E1272" s="256"/>
      <c r="F1272" s="256"/>
      <c r="G1272" s="256"/>
      <c r="H1272" s="256"/>
      <c r="I1272" s="256"/>
      <c r="J1272" s="256"/>
      <c r="K1272" s="256"/>
      <c r="L1272" s="256"/>
      <c r="M1272" s="256"/>
      <c r="N1272" s="257"/>
    </row>
    <row r="1273" spans="2:14" x14ac:dyDescent="0.25">
      <c r="B1273" s="333" t="str">
        <f>IF(D1273="","",D1273&amp;"-"&amp;(1+COUNTIF(D$33:D1272,D1273)))</f>
        <v/>
      </c>
      <c r="D1273" s="255"/>
      <c r="E1273" s="256"/>
      <c r="F1273" s="256"/>
      <c r="G1273" s="256"/>
      <c r="H1273" s="256"/>
      <c r="I1273" s="256"/>
      <c r="J1273" s="256"/>
      <c r="K1273" s="256"/>
      <c r="L1273" s="256"/>
      <c r="M1273" s="256"/>
      <c r="N1273" s="257"/>
    </row>
    <row r="1274" spans="2:14" x14ac:dyDescent="0.25">
      <c r="B1274" s="333" t="str">
        <f>IF(D1274="","",D1274&amp;"-"&amp;(1+COUNTIF(D$33:D1273,D1274)))</f>
        <v/>
      </c>
      <c r="D1274" s="255"/>
      <c r="E1274" s="256"/>
      <c r="F1274" s="256"/>
      <c r="G1274" s="256"/>
      <c r="H1274" s="256"/>
      <c r="I1274" s="256"/>
      <c r="J1274" s="256"/>
      <c r="K1274" s="256"/>
      <c r="L1274" s="256"/>
      <c r="M1274" s="256"/>
      <c r="N1274" s="257"/>
    </row>
    <row r="1275" spans="2:14" x14ac:dyDescent="0.25">
      <c r="B1275" s="333" t="str">
        <f>IF(D1275="","",D1275&amp;"-"&amp;(1+COUNTIF(D$33:D1274,D1275)))</f>
        <v/>
      </c>
      <c r="D1275" s="255"/>
      <c r="E1275" s="256"/>
      <c r="F1275" s="256"/>
      <c r="G1275" s="256"/>
      <c r="H1275" s="256"/>
      <c r="I1275" s="256"/>
      <c r="J1275" s="256"/>
      <c r="K1275" s="256"/>
      <c r="L1275" s="256"/>
      <c r="M1275" s="256"/>
      <c r="N1275" s="257"/>
    </row>
    <row r="1276" spans="2:14" x14ac:dyDescent="0.25">
      <c r="B1276" s="333" t="str">
        <f>IF(D1276="","",D1276&amp;"-"&amp;(1+COUNTIF(D$33:D1275,D1276)))</f>
        <v/>
      </c>
      <c r="D1276" s="255"/>
      <c r="E1276" s="256"/>
      <c r="F1276" s="256"/>
      <c r="G1276" s="256"/>
      <c r="H1276" s="256"/>
      <c r="I1276" s="256"/>
      <c r="J1276" s="256"/>
      <c r="K1276" s="256"/>
      <c r="L1276" s="256"/>
      <c r="M1276" s="256"/>
      <c r="N1276" s="257"/>
    </row>
    <row r="1277" spans="2:14" x14ac:dyDescent="0.25">
      <c r="B1277" s="333" t="str">
        <f>IF(D1277="","",D1277&amp;"-"&amp;(1+COUNTIF(D$33:D1276,D1277)))</f>
        <v/>
      </c>
      <c r="D1277" s="255"/>
      <c r="E1277" s="256"/>
      <c r="F1277" s="256"/>
      <c r="G1277" s="256"/>
      <c r="H1277" s="256"/>
      <c r="I1277" s="256"/>
      <c r="J1277" s="256"/>
      <c r="K1277" s="256"/>
      <c r="L1277" s="256"/>
      <c r="M1277" s="256"/>
      <c r="N1277" s="257"/>
    </row>
    <row r="1278" spans="2:14" ht="15" customHeight="1" x14ac:dyDescent="0.25">
      <c r="B1278" s="333" t="str">
        <f>IF(D1278="","",D1278&amp;"-"&amp;(1+COUNTIF(D$33:D1277,D1278)))</f>
        <v/>
      </c>
      <c r="D1278" s="255"/>
      <c r="E1278" s="256"/>
      <c r="F1278" s="256"/>
      <c r="G1278" s="256"/>
      <c r="H1278" s="256"/>
      <c r="I1278" s="256"/>
      <c r="J1278" s="256"/>
      <c r="K1278" s="256"/>
      <c r="L1278" s="256"/>
      <c r="M1278" s="256"/>
      <c r="N1278" s="257"/>
    </row>
    <row r="1279" spans="2:14" x14ac:dyDescent="0.25">
      <c r="B1279" s="333" t="str">
        <f>IF(D1279="","",D1279&amp;"-"&amp;(1+COUNTIF(D$33:D1278,D1279)))</f>
        <v/>
      </c>
      <c r="D1279" s="255"/>
      <c r="E1279" s="256"/>
      <c r="F1279" s="256"/>
      <c r="G1279" s="256"/>
      <c r="H1279" s="256"/>
      <c r="I1279" s="256"/>
      <c r="J1279" s="256"/>
      <c r="K1279" s="256"/>
      <c r="L1279" s="256"/>
      <c r="M1279" s="256"/>
      <c r="N1279" s="257"/>
    </row>
    <row r="1280" spans="2:14" x14ac:dyDescent="0.25">
      <c r="B1280" s="333" t="str">
        <f>IF(D1280="","",D1280&amp;"-"&amp;(1+COUNTIF(D$33:D1279,D1280)))</f>
        <v/>
      </c>
      <c r="D1280" s="255"/>
      <c r="E1280" s="256"/>
      <c r="F1280" s="256"/>
      <c r="G1280" s="256"/>
      <c r="H1280" s="256"/>
      <c r="I1280" s="256"/>
      <c r="J1280" s="256"/>
      <c r="K1280" s="256"/>
      <c r="L1280" s="256"/>
      <c r="M1280" s="256"/>
      <c r="N1280" s="257"/>
    </row>
    <row r="1281" spans="2:14" x14ac:dyDescent="0.25">
      <c r="B1281" s="333" t="str">
        <f>IF(D1281="","",D1281&amp;"-"&amp;(1+COUNTIF(D$33:D1280,D1281)))</f>
        <v/>
      </c>
      <c r="D1281" s="255"/>
      <c r="E1281" s="256"/>
      <c r="F1281" s="256"/>
      <c r="G1281" s="256"/>
      <c r="H1281" s="256"/>
      <c r="I1281" s="256"/>
      <c r="J1281" s="256"/>
      <c r="K1281" s="256"/>
      <c r="L1281" s="256"/>
      <c r="M1281" s="256"/>
      <c r="N1281" s="257"/>
    </row>
    <row r="1282" spans="2:14" x14ac:dyDescent="0.25">
      <c r="B1282" s="333" t="str">
        <f>IF(D1282="","",D1282&amp;"-"&amp;(1+COUNTIF(D$33:D1281,D1282)))</f>
        <v/>
      </c>
      <c r="D1282" s="255"/>
      <c r="E1282" s="256"/>
      <c r="F1282" s="256"/>
      <c r="G1282" s="256"/>
      <c r="H1282" s="256"/>
      <c r="I1282" s="256"/>
      <c r="J1282" s="256"/>
      <c r="K1282" s="256"/>
      <c r="L1282" s="256"/>
      <c r="M1282" s="256"/>
      <c r="N1282" s="257"/>
    </row>
    <row r="1283" spans="2:14" x14ac:dyDescent="0.25">
      <c r="B1283" s="333" t="str">
        <f>IF(D1283="","",D1283&amp;"-"&amp;(1+COUNTIF(D$33:D1282,D1283)))</f>
        <v/>
      </c>
      <c r="D1283" s="255"/>
      <c r="E1283" s="256"/>
      <c r="F1283" s="256"/>
      <c r="G1283" s="256"/>
      <c r="H1283" s="256"/>
      <c r="I1283" s="256"/>
      <c r="J1283" s="256"/>
      <c r="K1283" s="256"/>
      <c r="L1283" s="256"/>
      <c r="M1283" s="256"/>
      <c r="N1283" s="257"/>
    </row>
    <row r="1284" spans="2:14" x14ac:dyDescent="0.25">
      <c r="B1284" s="333" t="str">
        <f>IF(D1284="","",D1284&amp;"-"&amp;(1+COUNTIF(D$33:D1283,D1284)))</f>
        <v/>
      </c>
      <c r="D1284" s="255"/>
      <c r="E1284" s="256"/>
      <c r="F1284" s="256"/>
      <c r="G1284" s="256"/>
      <c r="H1284" s="256"/>
      <c r="I1284" s="256"/>
      <c r="J1284" s="256"/>
      <c r="K1284" s="256"/>
      <c r="L1284" s="256"/>
      <c r="M1284" s="256"/>
      <c r="N1284" s="257"/>
    </row>
    <row r="1285" spans="2:14" ht="15" customHeight="1" x14ac:dyDescent="0.25">
      <c r="B1285" s="333" t="str">
        <f>IF(D1285="","",D1285&amp;"-"&amp;(1+COUNTIF(D$33:D1284,D1285)))</f>
        <v/>
      </c>
      <c r="D1285" s="255"/>
      <c r="E1285" s="256"/>
      <c r="F1285" s="256"/>
      <c r="G1285" s="256"/>
      <c r="H1285" s="256"/>
      <c r="I1285" s="256"/>
      <c r="J1285" s="256"/>
      <c r="K1285" s="256"/>
      <c r="L1285" s="256"/>
      <c r="M1285" s="256"/>
      <c r="N1285" s="257"/>
    </row>
    <row r="1286" spans="2:14" x14ac:dyDescent="0.25">
      <c r="B1286" s="333" t="str">
        <f>IF(D1286="","",D1286&amp;"-"&amp;(1+COUNTIF(D$33:D1285,D1286)))</f>
        <v/>
      </c>
      <c r="D1286" s="255"/>
      <c r="E1286" s="256"/>
      <c r="F1286" s="256"/>
      <c r="G1286" s="256"/>
      <c r="H1286" s="256"/>
      <c r="I1286" s="256"/>
      <c r="J1286" s="256"/>
      <c r="K1286" s="256"/>
      <c r="L1286" s="256"/>
      <c r="M1286" s="256"/>
      <c r="N1286" s="257"/>
    </row>
    <row r="1287" spans="2:14" x14ac:dyDescent="0.25">
      <c r="B1287" s="333" t="str">
        <f>IF(D1287="","",D1287&amp;"-"&amp;(1+COUNTIF(D$33:D1286,D1287)))</f>
        <v/>
      </c>
      <c r="D1287" s="255"/>
      <c r="E1287" s="256"/>
      <c r="F1287" s="256"/>
      <c r="G1287" s="256"/>
      <c r="H1287" s="256"/>
      <c r="I1287" s="256"/>
      <c r="J1287" s="256"/>
      <c r="K1287" s="256"/>
      <c r="L1287" s="256"/>
      <c r="M1287" s="256"/>
      <c r="N1287" s="257"/>
    </row>
    <row r="1288" spans="2:14" x14ac:dyDescent="0.25">
      <c r="B1288" s="333" t="str">
        <f>IF(D1288="","",D1288&amp;"-"&amp;(1+COUNTIF(D$33:D1287,D1288)))</f>
        <v/>
      </c>
      <c r="D1288" s="255"/>
      <c r="E1288" s="256"/>
      <c r="F1288" s="256"/>
      <c r="G1288" s="256"/>
      <c r="H1288" s="256"/>
      <c r="I1288" s="256"/>
      <c r="J1288" s="256"/>
      <c r="K1288" s="256"/>
      <c r="L1288" s="256"/>
      <c r="M1288" s="256"/>
      <c r="N1288" s="257"/>
    </row>
    <row r="1289" spans="2:14" x14ac:dyDescent="0.25">
      <c r="B1289" s="333" t="str">
        <f>IF(D1289="","",D1289&amp;"-"&amp;(1+COUNTIF(D$33:D1288,D1289)))</f>
        <v/>
      </c>
      <c r="D1289" s="255"/>
      <c r="E1289" s="256"/>
      <c r="F1289" s="256"/>
      <c r="G1289" s="256"/>
      <c r="H1289" s="256"/>
      <c r="I1289" s="256"/>
      <c r="J1289" s="256"/>
      <c r="K1289" s="256"/>
      <c r="L1289" s="256"/>
      <c r="M1289" s="256"/>
      <c r="N1289" s="257"/>
    </row>
    <row r="1290" spans="2:14" x14ac:dyDescent="0.25">
      <c r="B1290" s="333" t="str">
        <f>IF(D1290="","",D1290&amp;"-"&amp;(1+COUNTIF(D$33:D1289,D1290)))</f>
        <v/>
      </c>
      <c r="D1290" s="255"/>
      <c r="E1290" s="256"/>
      <c r="F1290" s="256"/>
      <c r="G1290" s="256"/>
      <c r="H1290" s="256"/>
      <c r="I1290" s="256"/>
      <c r="J1290" s="256"/>
      <c r="K1290" s="256"/>
      <c r="L1290" s="256"/>
      <c r="M1290" s="256"/>
      <c r="N1290" s="257"/>
    </row>
    <row r="1291" spans="2:14" x14ac:dyDescent="0.25">
      <c r="B1291" s="333" t="str">
        <f>IF(D1291="","",D1291&amp;"-"&amp;(1+COUNTIF(D$33:D1290,D1291)))</f>
        <v/>
      </c>
      <c r="D1291" s="255"/>
      <c r="E1291" s="256"/>
      <c r="F1291" s="256"/>
      <c r="G1291" s="256"/>
      <c r="H1291" s="256"/>
      <c r="I1291" s="256"/>
      <c r="J1291" s="256"/>
      <c r="K1291" s="256"/>
      <c r="L1291" s="256"/>
      <c r="M1291" s="256"/>
      <c r="N1291" s="257"/>
    </row>
    <row r="1292" spans="2:14" ht="15" customHeight="1" x14ac:dyDescent="0.25">
      <c r="B1292" s="333" t="str">
        <f>IF(D1292="","",D1292&amp;"-"&amp;(1+COUNTIF(D$33:D1291,D1292)))</f>
        <v/>
      </c>
      <c r="D1292" s="255"/>
      <c r="E1292" s="256"/>
      <c r="F1292" s="256"/>
      <c r="G1292" s="256"/>
      <c r="H1292" s="256"/>
      <c r="I1292" s="256"/>
      <c r="J1292" s="256"/>
      <c r="K1292" s="256"/>
      <c r="L1292" s="256"/>
      <c r="M1292" s="256"/>
      <c r="N1292" s="257"/>
    </row>
    <row r="1293" spans="2:14" x14ac:dyDescent="0.25">
      <c r="B1293" s="333" t="str">
        <f>IF(D1293="","",D1293&amp;"-"&amp;(1+COUNTIF(D$33:D1292,D1293)))</f>
        <v/>
      </c>
      <c r="D1293" s="255"/>
      <c r="E1293" s="256"/>
      <c r="F1293" s="256"/>
      <c r="G1293" s="256"/>
      <c r="H1293" s="256"/>
      <c r="I1293" s="256"/>
      <c r="J1293" s="256"/>
      <c r="K1293" s="256"/>
      <c r="L1293" s="256"/>
      <c r="M1293" s="256"/>
      <c r="N1293" s="257"/>
    </row>
    <row r="1294" spans="2:14" x14ac:dyDescent="0.25">
      <c r="B1294" s="333" t="str">
        <f>IF(D1294="","",D1294&amp;"-"&amp;(1+COUNTIF(D$33:D1293,D1294)))</f>
        <v/>
      </c>
      <c r="D1294" s="255"/>
      <c r="E1294" s="256"/>
      <c r="F1294" s="256"/>
      <c r="G1294" s="256"/>
      <c r="H1294" s="256"/>
      <c r="I1294" s="256"/>
      <c r="J1294" s="256"/>
      <c r="K1294" s="256"/>
      <c r="L1294" s="256"/>
      <c r="M1294" s="256"/>
      <c r="N1294" s="257"/>
    </row>
    <row r="1295" spans="2:14" x14ac:dyDescent="0.25">
      <c r="B1295" s="333" t="str">
        <f>IF(D1295="","",D1295&amp;"-"&amp;(1+COUNTIF(D$33:D1294,D1295)))</f>
        <v/>
      </c>
      <c r="D1295" s="255"/>
      <c r="E1295" s="256"/>
      <c r="F1295" s="256"/>
      <c r="G1295" s="256"/>
      <c r="H1295" s="256"/>
      <c r="I1295" s="256"/>
      <c r="J1295" s="256"/>
      <c r="K1295" s="256"/>
      <c r="L1295" s="256"/>
      <c r="M1295" s="256"/>
      <c r="N1295" s="257"/>
    </row>
    <row r="1296" spans="2:14" x14ac:dyDescent="0.25">
      <c r="B1296" s="333" t="str">
        <f>IF(D1296="","",D1296&amp;"-"&amp;(1+COUNTIF(D$33:D1295,D1296)))</f>
        <v/>
      </c>
      <c r="D1296" s="255"/>
      <c r="E1296" s="256"/>
      <c r="F1296" s="256"/>
      <c r="G1296" s="256"/>
      <c r="H1296" s="256"/>
      <c r="I1296" s="256"/>
      <c r="J1296" s="256"/>
      <c r="K1296" s="256"/>
      <c r="L1296" s="256"/>
      <c r="M1296" s="256"/>
      <c r="N1296" s="257"/>
    </row>
    <row r="1297" spans="2:14" x14ac:dyDescent="0.25">
      <c r="B1297" s="333" t="str">
        <f>IF(D1297="","",D1297&amp;"-"&amp;(1+COUNTIF(D$33:D1296,D1297)))</f>
        <v/>
      </c>
      <c r="D1297" s="255"/>
      <c r="E1297" s="256"/>
      <c r="F1297" s="256"/>
      <c r="G1297" s="256"/>
      <c r="H1297" s="256"/>
      <c r="I1297" s="256"/>
      <c r="J1297" s="256"/>
      <c r="K1297" s="256"/>
      <c r="L1297" s="256"/>
      <c r="M1297" s="256"/>
      <c r="N1297" s="257"/>
    </row>
    <row r="1298" spans="2:14" x14ac:dyDescent="0.25">
      <c r="B1298" s="333" t="str">
        <f>IF(D1298="","",D1298&amp;"-"&amp;(1+COUNTIF(D$33:D1297,D1298)))</f>
        <v/>
      </c>
      <c r="D1298" s="255"/>
      <c r="E1298" s="256"/>
      <c r="F1298" s="256"/>
      <c r="G1298" s="256"/>
      <c r="H1298" s="256"/>
      <c r="I1298" s="256"/>
      <c r="J1298" s="256"/>
      <c r="K1298" s="256"/>
      <c r="L1298" s="256"/>
      <c r="M1298" s="256"/>
      <c r="N1298" s="257"/>
    </row>
    <row r="1299" spans="2:14" ht="15" customHeight="1" x14ac:dyDescent="0.25">
      <c r="B1299" s="333" t="str">
        <f>IF(D1299="","",D1299&amp;"-"&amp;(1+COUNTIF(D$33:D1298,D1299)))</f>
        <v/>
      </c>
      <c r="D1299" s="255"/>
      <c r="E1299" s="256"/>
      <c r="F1299" s="256"/>
      <c r="G1299" s="256"/>
      <c r="H1299" s="256"/>
      <c r="I1299" s="256"/>
      <c r="J1299" s="256"/>
      <c r="K1299" s="256"/>
      <c r="L1299" s="256"/>
      <c r="M1299" s="256"/>
      <c r="N1299" s="257"/>
    </row>
    <row r="1300" spans="2:14" x14ac:dyDescent="0.25">
      <c r="B1300" s="333" t="str">
        <f>IF(D1300="","",D1300&amp;"-"&amp;(1+COUNTIF(D$33:D1299,D1300)))</f>
        <v/>
      </c>
      <c r="D1300" s="255"/>
      <c r="E1300" s="256"/>
      <c r="F1300" s="256"/>
      <c r="G1300" s="256"/>
      <c r="H1300" s="256"/>
      <c r="I1300" s="256"/>
      <c r="J1300" s="256"/>
      <c r="K1300" s="256"/>
      <c r="L1300" s="256"/>
      <c r="M1300" s="256"/>
      <c r="N1300" s="257"/>
    </row>
    <row r="1301" spans="2:14" x14ac:dyDescent="0.25">
      <c r="B1301" s="333" t="str">
        <f>IF(D1301="","",D1301&amp;"-"&amp;(1+COUNTIF(D$33:D1300,D1301)))</f>
        <v/>
      </c>
      <c r="D1301" s="255"/>
      <c r="E1301" s="256"/>
      <c r="F1301" s="256"/>
      <c r="G1301" s="256"/>
      <c r="H1301" s="256"/>
      <c r="I1301" s="256"/>
      <c r="J1301" s="256"/>
      <c r="K1301" s="256"/>
      <c r="L1301" s="256"/>
      <c r="M1301" s="256"/>
      <c r="N1301" s="257"/>
    </row>
    <row r="1302" spans="2:14" x14ac:dyDescent="0.25">
      <c r="B1302" s="333" t="str">
        <f>IF(D1302="","",D1302&amp;"-"&amp;(1+COUNTIF(D$33:D1301,D1302)))</f>
        <v/>
      </c>
      <c r="D1302" s="255"/>
      <c r="E1302" s="256"/>
      <c r="F1302" s="256"/>
      <c r="G1302" s="256"/>
      <c r="H1302" s="256"/>
      <c r="I1302" s="256"/>
      <c r="J1302" s="256"/>
      <c r="K1302" s="256"/>
      <c r="L1302" s="256"/>
      <c r="M1302" s="256"/>
      <c r="N1302" s="257"/>
    </row>
    <row r="1303" spans="2:14" x14ac:dyDescent="0.25">
      <c r="B1303" s="333" t="str">
        <f>IF(D1303="","",D1303&amp;"-"&amp;(1+COUNTIF(D$33:D1302,D1303)))</f>
        <v/>
      </c>
      <c r="D1303" s="255"/>
      <c r="E1303" s="256"/>
      <c r="F1303" s="256"/>
      <c r="G1303" s="256"/>
      <c r="H1303" s="256"/>
      <c r="I1303" s="256"/>
      <c r="J1303" s="256"/>
      <c r="K1303" s="256"/>
      <c r="L1303" s="256"/>
      <c r="M1303" s="256"/>
      <c r="N1303" s="257"/>
    </row>
    <row r="1304" spans="2:14" x14ac:dyDescent="0.25">
      <c r="B1304" s="333" t="str">
        <f>IF(D1304="","",D1304&amp;"-"&amp;(1+COUNTIF(D$33:D1303,D1304)))</f>
        <v/>
      </c>
      <c r="D1304" s="255"/>
      <c r="E1304" s="256"/>
      <c r="F1304" s="256"/>
      <c r="G1304" s="256"/>
      <c r="H1304" s="256"/>
      <c r="I1304" s="256"/>
      <c r="J1304" s="256"/>
      <c r="K1304" s="256"/>
      <c r="L1304" s="256"/>
      <c r="M1304" s="256"/>
      <c r="N1304" s="257"/>
    </row>
    <row r="1305" spans="2:14" x14ac:dyDescent="0.25">
      <c r="B1305" s="333" t="str">
        <f>IF(D1305="","",D1305&amp;"-"&amp;(1+COUNTIF(D$33:D1304,D1305)))</f>
        <v/>
      </c>
      <c r="D1305" s="255"/>
      <c r="E1305" s="256"/>
      <c r="F1305" s="256"/>
      <c r="G1305" s="256"/>
      <c r="H1305" s="256"/>
      <c r="I1305" s="256"/>
      <c r="J1305" s="256"/>
      <c r="K1305" s="256"/>
      <c r="L1305" s="256"/>
      <c r="M1305" s="256"/>
      <c r="N1305" s="257"/>
    </row>
    <row r="1306" spans="2:14" ht="15" customHeight="1" x14ac:dyDescent="0.25">
      <c r="B1306" s="333" t="str">
        <f>IF(D1306="","",D1306&amp;"-"&amp;(1+COUNTIF(D$33:D1305,D1306)))</f>
        <v/>
      </c>
      <c r="D1306" s="255"/>
      <c r="E1306" s="256"/>
      <c r="F1306" s="256"/>
      <c r="G1306" s="256"/>
      <c r="H1306" s="256"/>
      <c r="I1306" s="256"/>
      <c r="J1306" s="256"/>
      <c r="K1306" s="256"/>
      <c r="L1306" s="256"/>
      <c r="M1306" s="256"/>
      <c r="N1306" s="257"/>
    </row>
    <row r="1307" spans="2:14" x14ac:dyDescent="0.25">
      <c r="B1307" s="333" t="str">
        <f>IF(D1307="","",D1307&amp;"-"&amp;(1+COUNTIF(D$33:D1306,D1307)))</f>
        <v/>
      </c>
      <c r="D1307" s="255"/>
      <c r="E1307" s="256"/>
      <c r="F1307" s="256"/>
      <c r="G1307" s="256"/>
      <c r="H1307" s="256"/>
      <c r="I1307" s="256"/>
      <c r="J1307" s="256"/>
      <c r="K1307" s="256"/>
      <c r="L1307" s="256"/>
      <c r="M1307" s="256"/>
      <c r="N1307" s="257"/>
    </row>
    <row r="1308" spans="2:14" x14ac:dyDescent="0.25">
      <c r="B1308" s="333" t="str">
        <f>IF(D1308="","",D1308&amp;"-"&amp;(1+COUNTIF(D$33:D1307,D1308)))</f>
        <v/>
      </c>
      <c r="D1308" s="255"/>
      <c r="E1308" s="256"/>
      <c r="F1308" s="256"/>
      <c r="G1308" s="256"/>
      <c r="H1308" s="256"/>
      <c r="I1308" s="256"/>
      <c r="J1308" s="256"/>
      <c r="K1308" s="256"/>
      <c r="L1308" s="256"/>
      <c r="M1308" s="256"/>
      <c r="N1308" s="257"/>
    </row>
    <row r="1309" spans="2:14" x14ac:dyDescent="0.25">
      <c r="B1309" s="333" t="str">
        <f>IF(D1309="","",D1309&amp;"-"&amp;(1+COUNTIF(D$33:D1308,D1309)))</f>
        <v/>
      </c>
      <c r="D1309" s="255"/>
      <c r="E1309" s="256"/>
      <c r="F1309" s="256"/>
      <c r="G1309" s="256"/>
      <c r="H1309" s="256"/>
      <c r="I1309" s="256"/>
      <c r="J1309" s="256"/>
      <c r="K1309" s="256"/>
      <c r="L1309" s="256"/>
      <c r="M1309" s="256"/>
      <c r="N1309" s="257"/>
    </row>
    <row r="1310" spans="2:14" x14ac:dyDescent="0.25">
      <c r="B1310" s="333" t="str">
        <f>IF(D1310="","",D1310&amp;"-"&amp;(1+COUNTIF(D$33:D1309,D1310)))</f>
        <v/>
      </c>
      <c r="D1310" s="255"/>
      <c r="E1310" s="256"/>
      <c r="F1310" s="256"/>
      <c r="G1310" s="256"/>
      <c r="H1310" s="256"/>
      <c r="I1310" s="256"/>
      <c r="J1310" s="256"/>
      <c r="K1310" s="256"/>
      <c r="L1310" s="256"/>
      <c r="M1310" s="256"/>
      <c r="N1310" s="257"/>
    </row>
    <row r="1311" spans="2:14" x14ac:dyDescent="0.25">
      <c r="B1311" s="333" t="str">
        <f>IF(D1311="","",D1311&amp;"-"&amp;(1+COUNTIF(D$33:D1310,D1311)))</f>
        <v/>
      </c>
      <c r="D1311" s="255"/>
      <c r="E1311" s="256"/>
      <c r="F1311" s="256"/>
      <c r="G1311" s="256"/>
      <c r="H1311" s="256"/>
      <c r="I1311" s="256"/>
      <c r="J1311" s="256"/>
      <c r="K1311" s="256"/>
      <c r="L1311" s="256"/>
      <c r="M1311" s="256"/>
      <c r="N1311" s="257"/>
    </row>
    <row r="1312" spans="2:14" x14ac:dyDescent="0.25">
      <c r="B1312" s="333" t="str">
        <f>IF(D1312="","",D1312&amp;"-"&amp;(1+COUNTIF(D$33:D1311,D1312)))</f>
        <v/>
      </c>
      <c r="D1312" s="255"/>
      <c r="E1312" s="256"/>
      <c r="F1312" s="256"/>
      <c r="G1312" s="256"/>
      <c r="H1312" s="256"/>
      <c r="I1312" s="256"/>
      <c r="J1312" s="256"/>
      <c r="K1312" s="256"/>
      <c r="L1312" s="256"/>
      <c r="M1312" s="256"/>
      <c r="N1312" s="257"/>
    </row>
    <row r="1313" spans="2:14" ht="15" customHeight="1" x14ac:dyDescent="0.25">
      <c r="B1313" s="333" t="str">
        <f>IF(D1313="","",D1313&amp;"-"&amp;(1+COUNTIF(D$33:D1312,D1313)))</f>
        <v/>
      </c>
      <c r="D1313" s="255"/>
      <c r="E1313" s="256"/>
      <c r="F1313" s="256"/>
      <c r="G1313" s="256"/>
      <c r="H1313" s="256"/>
      <c r="I1313" s="256"/>
      <c r="J1313" s="256"/>
      <c r="K1313" s="256"/>
      <c r="L1313" s="256"/>
      <c r="M1313" s="256"/>
      <c r="N1313" s="257"/>
    </row>
    <row r="1314" spans="2:14" x14ac:dyDescent="0.25">
      <c r="B1314" s="333" t="str">
        <f>IF(D1314="","",D1314&amp;"-"&amp;(1+COUNTIF(D$33:D1313,D1314)))</f>
        <v/>
      </c>
      <c r="D1314" s="255"/>
      <c r="E1314" s="256"/>
      <c r="F1314" s="256"/>
      <c r="G1314" s="256"/>
      <c r="H1314" s="256"/>
      <c r="I1314" s="256"/>
      <c r="J1314" s="256"/>
      <c r="K1314" s="256"/>
      <c r="L1314" s="256"/>
      <c r="M1314" s="256"/>
      <c r="N1314" s="257"/>
    </row>
    <row r="1315" spans="2:14" x14ac:dyDescent="0.25">
      <c r="B1315" s="333" t="str">
        <f>IF(D1315="","",D1315&amp;"-"&amp;(1+COUNTIF(D$33:D1314,D1315)))</f>
        <v/>
      </c>
      <c r="D1315" s="255"/>
      <c r="E1315" s="256"/>
      <c r="F1315" s="256"/>
      <c r="G1315" s="256"/>
      <c r="H1315" s="256"/>
      <c r="I1315" s="256"/>
      <c r="J1315" s="256"/>
      <c r="K1315" s="256"/>
      <c r="L1315" s="256"/>
      <c r="M1315" s="256"/>
      <c r="N1315" s="257"/>
    </row>
    <row r="1316" spans="2:14" x14ac:dyDescent="0.25">
      <c r="B1316" s="333" t="str">
        <f>IF(D1316="","",D1316&amp;"-"&amp;(1+COUNTIF(D$33:D1315,D1316)))</f>
        <v/>
      </c>
      <c r="D1316" s="255"/>
      <c r="E1316" s="256"/>
      <c r="F1316" s="256"/>
      <c r="G1316" s="256"/>
      <c r="H1316" s="256"/>
      <c r="I1316" s="256"/>
      <c r="J1316" s="256"/>
      <c r="K1316" s="256"/>
      <c r="L1316" s="256"/>
      <c r="M1316" s="256"/>
      <c r="N1316" s="257"/>
    </row>
    <row r="1317" spans="2:14" x14ac:dyDescent="0.25">
      <c r="B1317" s="333" t="str">
        <f>IF(D1317="","",D1317&amp;"-"&amp;(1+COUNTIF(D$33:D1316,D1317)))</f>
        <v/>
      </c>
      <c r="D1317" s="255"/>
      <c r="E1317" s="256"/>
      <c r="F1317" s="256"/>
      <c r="G1317" s="256"/>
      <c r="H1317" s="256"/>
      <c r="I1317" s="256"/>
      <c r="J1317" s="256"/>
      <c r="K1317" s="256"/>
      <c r="L1317" s="256"/>
      <c r="M1317" s="256"/>
      <c r="N1317" s="257"/>
    </row>
    <row r="1318" spans="2:14" x14ac:dyDescent="0.25">
      <c r="B1318" s="333" t="str">
        <f>IF(D1318="","",D1318&amp;"-"&amp;(1+COUNTIF(D$33:D1317,D1318)))</f>
        <v/>
      </c>
      <c r="D1318" s="255"/>
      <c r="E1318" s="256"/>
      <c r="F1318" s="256"/>
      <c r="G1318" s="256"/>
      <c r="H1318" s="256"/>
      <c r="I1318" s="256"/>
      <c r="J1318" s="256"/>
      <c r="K1318" s="256"/>
      <c r="L1318" s="256"/>
      <c r="M1318" s="256"/>
      <c r="N1318" s="257"/>
    </row>
    <row r="1319" spans="2:14" x14ac:dyDescent="0.25">
      <c r="B1319" s="333" t="str">
        <f>IF(D1319="","",D1319&amp;"-"&amp;(1+COUNTIF(D$33:D1318,D1319)))</f>
        <v/>
      </c>
      <c r="D1319" s="255"/>
      <c r="E1319" s="256"/>
      <c r="F1319" s="256"/>
      <c r="G1319" s="256"/>
      <c r="H1319" s="256"/>
      <c r="I1319" s="256"/>
      <c r="J1319" s="256"/>
      <c r="K1319" s="256"/>
      <c r="L1319" s="256"/>
      <c r="M1319" s="256"/>
      <c r="N1319" s="257"/>
    </row>
    <row r="1320" spans="2:14" ht="15" customHeight="1" x14ac:dyDescent="0.25">
      <c r="B1320" s="333" t="str">
        <f>IF(D1320="","",D1320&amp;"-"&amp;(1+COUNTIF(D$33:D1319,D1320)))</f>
        <v/>
      </c>
      <c r="D1320" s="255"/>
      <c r="E1320" s="256"/>
      <c r="F1320" s="256"/>
      <c r="G1320" s="256"/>
      <c r="H1320" s="256"/>
      <c r="I1320" s="256"/>
      <c r="J1320" s="256"/>
      <c r="K1320" s="256"/>
      <c r="L1320" s="256"/>
      <c r="M1320" s="256"/>
      <c r="N1320" s="257"/>
    </row>
    <row r="1321" spans="2:14" x14ac:dyDescent="0.25">
      <c r="B1321" s="333" t="str">
        <f>IF(D1321="","",D1321&amp;"-"&amp;(1+COUNTIF(D$33:D1320,D1321)))</f>
        <v/>
      </c>
      <c r="D1321" s="255"/>
      <c r="E1321" s="256"/>
      <c r="F1321" s="256"/>
      <c r="G1321" s="256"/>
      <c r="H1321" s="256"/>
      <c r="I1321" s="256"/>
      <c r="J1321" s="256"/>
      <c r="K1321" s="256"/>
      <c r="L1321" s="256"/>
      <c r="M1321" s="256"/>
      <c r="N1321" s="257"/>
    </row>
    <row r="1322" spans="2:14" x14ac:dyDescent="0.25">
      <c r="B1322" s="333" t="str">
        <f>IF(D1322="","",D1322&amp;"-"&amp;(1+COUNTIF(D$33:D1321,D1322)))</f>
        <v/>
      </c>
      <c r="D1322" s="255"/>
      <c r="E1322" s="256"/>
      <c r="F1322" s="256"/>
      <c r="G1322" s="256"/>
      <c r="H1322" s="256"/>
      <c r="I1322" s="256"/>
      <c r="J1322" s="256"/>
      <c r="K1322" s="256"/>
      <c r="L1322" s="256"/>
      <c r="M1322" s="256"/>
      <c r="N1322" s="257"/>
    </row>
    <row r="1323" spans="2:14" x14ac:dyDescent="0.25">
      <c r="B1323" s="333" t="str">
        <f>IF(D1323="","",D1323&amp;"-"&amp;(1+COUNTIF(D$33:D1322,D1323)))</f>
        <v/>
      </c>
      <c r="D1323" s="255"/>
      <c r="E1323" s="256"/>
      <c r="F1323" s="256"/>
      <c r="G1323" s="256"/>
      <c r="H1323" s="256"/>
      <c r="I1323" s="256"/>
      <c r="J1323" s="256"/>
      <c r="K1323" s="256"/>
      <c r="L1323" s="256"/>
      <c r="M1323" s="256"/>
      <c r="N1323" s="257"/>
    </row>
    <row r="1324" spans="2:14" x14ac:dyDescent="0.25">
      <c r="B1324" s="333" t="str">
        <f>IF(D1324="","",D1324&amp;"-"&amp;(1+COUNTIF(D$33:D1323,D1324)))</f>
        <v/>
      </c>
      <c r="D1324" s="255"/>
      <c r="E1324" s="256"/>
      <c r="F1324" s="256"/>
      <c r="G1324" s="256"/>
      <c r="H1324" s="256"/>
      <c r="I1324" s="256"/>
      <c r="J1324" s="256"/>
      <c r="K1324" s="256"/>
      <c r="L1324" s="256"/>
      <c r="M1324" s="256"/>
      <c r="N1324" s="257"/>
    </row>
    <row r="1325" spans="2:14" x14ac:dyDescent="0.25">
      <c r="B1325" s="333" t="str">
        <f>IF(D1325="","",D1325&amp;"-"&amp;(1+COUNTIF(D$33:D1324,D1325)))</f>
        <v/>
      </c>
      <c r="D1325" s="255"/>
      <c r="E1325" s="256"/>
      <c r="F1325" s="256"/>
      <c r="G1325" s="256"/>
      <c r="H1325" s="256"/>
      <c r="I1325" s="256"/>
      <c r="J1325" s="256"/>
      <c r="K1325" s="256"/>
      <c r="L1325" s="256"/>
      <c r="M1325" s="256"/>
      <c r="N1325" s="257"/>
    </row>
    <row r="1326" spans="2:14" x14ac:dyDescent="0.25">
      <c r="B1326" s="333" t="str">
        <f>IF(D1326="","",D1326&amp;"-"&amp;(1+COUNTIF(D$33:D1325,D1326)))</f>
        <v/>
      </c>
      <c r="D1326" s="255"/>
      <c r="E1326" s="256"/>
      <c r="F1326" s="256"/>
      <c r="G1326" s="256"/>
      <c r="H1326" s="256"/>
      <c r="I1326" s="256"/>
      <c r="J1326" s="256"/>
      <c r="K1326" s="256"/>
      <c r="L1326" s="256"/>
      <c r="M1326" s="256"/>
      <c r="N1326" s="257"/>
    </row>
    <row r="1327" spans="2:14" ht="15" customHeight="1" x14ac:dyDescent="0.25">
      <c r="B1327" s="333" t="str">
        <f>IF(D1327="","",D1327&amp;"-"&amp;(1+COUNTIF(D$33:D1326,D1327)))</f>
        <v/>
      </c>
      <c r="D1327" s="255"/>
      <c r="E1327" s="256"/>
      <c r="F1327" s="256"/>
      <c r="G1327" s="256"/>
      <c r="H1327" s="256"/>
      <c r="I1327" s="256"/>
      <c r="J1327" s="256"/>
      <c r="K1327" s="256"/>
      <c r="L1327" s="256"/>
      <c r="M1327" s="256"/>
      <c r="N1327" s="257"/>
    </row>
    <row r="1328" spans="2:14" x14ac:dyDescent="0.25">
      <c r="B1328" s="333" t="str">
        <f>IF(D1328="","",D1328&amp;"-"&amp;(1+COUNTIF(D$33:D1327,D1328)))</f>
        <v/>
      </c>
      <c r="D1328" s="255"/>
      <c r="E1328" s="256"/>
      <c r="F1328" s="256"/>
      <c r="G1328" s="256"/>
      <c r="H1328" s="256"/>
      <c r="I1328" s="256"/>
      <c r="J1328" s="256"/>
      <c r="K1328" s="256"/>
      <c r="L1328" s="256"/>
      <c r="M1328" s="256"/>
      <c r="N1328" s="257"/>
    </row>
    <row r="1329" spans="2:14" x14ac:dyDescent="0.25">
      <c r="B1329" s="333" t="str">
        <f>IF(D1329="","",D1329&amp;"-"&amp;(1+COUNTIF(D$33:D1328,D1329)))</f>
        <v/>
      </c>
      <c r="D1329" s="255"/>
      <c r="E1329" s="256"/>
      <c r="F1329" s="256"/>
      <c r="G1329" s="256"/>
      <c r="H1329" s="256"/>
      <c r="I1329" s="256"/>
      <c r="J1329" s="256"/>
      <c r="K1329" s="256"/>
      <c r="L1329" s="256"/>
      <c r="M1329" s="256"/>
      <c r="N1329" s="257"/>
    </row>
    <row r="1330" spans="2:14" x14ac:dyDescent="0.25">
      <c r="B1330" s="333" t="str">
        <f>IF(D1330="","",D1330&amp;"-"&amp;(1+COUNTIF(D$33:D1329,D1330)))</f>
        <v/>
      </c>
      <c r="D1330" s="255"/>
      <c r="E1330" s="256"/>
      <c r="F1330" s="256"/>
      <c r="G1330" s="256"/>
      <c r="H1330" s="256"/>
      <c r="I1330" s="256"/>
      <c r="J1330" s="256"/>
      <c r="K1330" s="256"/>
      <c r="L1330" s="256"/>
      <c r="M1330" s="256"/>
      <c r="N1330" s="257"/>
    </row>
    <row r="1331" spans="2:14" x14ac:dyDescent="0.25">
      <c r="B1331" s="333" t="str">
        <f>IF(D1331="","",D1331&amp;"-"&amp;(1+COUNTIF(D$33:D1330,D1331)))</f>
        <v/>
      </c>
      <c r="D1331" s="255"/>
      <c r="E1331" s="256"/>
      <c r="F1331" s="256"/>
      <c r="G1331" s="256"/>
      <c r="H1331" s="256"/>
      <c r="I1331" s="256"/>
      <c r="J1331" s="256"/>
      <c r="K1331" s="256"/>
      <c r="L1331" s="256"/>
      <c r="M1331" s="256"/>
      <c r="N1331" s="257"/>
    </row>
    <row r="1332" spans="2:14" x14ac:dyDescent="0.25">
      <c r="B1332" s="333" t="str">
        <f>IF(D1332="","",D1332&amp;"-"&amp;(1+COUNTIF(D$33:D1331,D1332)))</f>
        <v/>
      </c>
      <c r="D1332" s="255"/>
      <c r="E1332" s="256"/>
      <c r="F1332" s="256"/>
      <c r="G1332" s="256"/>
      <c r="H1332" s="256"/>
      <c r="I1332" s="256"/>
      <c r="J1332" s="256"/>
      <c r="K1332" s="256"/>
      <c r="L1332" s="256"/>
      <c r="M1332" s="256"/>
      <c r="N1332" s="257"/>
    </row>
    <row r="1333" spans="2:14" x14ac:dyDescent="0.25">
      <c r="B1333" s="333" t="str">
        <f>IF(D1333="","",D1333&amp;"-"&amp;(1+COUNTIF(D$33:D1332,D1333)))</f>
        <v/>
      </c>
      <c r="D1333" s="255"/>
      <c r="E1333" s="256"/>
      <c r="F1333" s="256"/>
      <c r="G1333" s="256"/>
      <c r="H1333" s="256"/>
      <c r="I1333" s="256"/>
      <c r="J1333" s="256"/>
      <c r="K1333" s="256"/>
      <c r="L1333" s="256"/>
      <c r="M1333" s="256"/>
      <c r="N1333" s="257"/>
    </row>
    <row r="1334" spans="2:14" ht="15" customHeight="1" x14ac:dyDescent="0.25">
      <c r="B1334" s="333" t="str">
        <f>IF(D1334="","",D1334&amp;"-"&amp;(1+COUNTIF(D$33:D1333,D1334)))</f>
        <v/>
      </c>
      <c r="D1334" s="255"/>
      <c r="E1334" s="256"/>
      <c r="F1334" s="256"/>
      <c r="G1334" s="256"/>
      <c r="H1334" s="256"/>
      <c r="I1334" s="256"/>
      <c r="J1334" s="256"/>
      <c r="K1334" s="256"/>
      <c r="L1334" s="256"/>
      <c r="M1334" s="256"/>
      <c r="N1334" s="257"/>
    </row>
    <row r="1335" spans="2:14" x14ac:dyDescent="0.25">
      <c r="B1335" s="333" t="str">
        <f>IF(D1335="","",D1335&amp;"-"&amp;(1+COUNTIF(D$33:D1334,D1335)))</f>
        <v/>
      </c>
      <c r="D1335" s="255"/>
      <c r="E1335" s="256"/>
      <c r="F1335" s="256"/>
      <c r="G1335" s="256"/>
      <c r="H1335" s="256"/>
      <c r="I1335" s="256"/>
      <c r="J1335" s="256"/>
      <c r="K1335" s="256"/>
      <c r="L1335" s="256"/>
      <c r="M1335" s="256"/>
      <c r="N1335" s="257"/>
    </row>
    <row r="1336" spans="2:14" x14ac:dyDescent="0.25">
      <c r="B1336" s="333" t="str">
        <f>IF(D1336="","",D1336&amp;"-"&amp;(1+COUNTIF(D$33:D1335,D1336)))</f>
        <v/>
      </c>
      <c r="D1336" s="255"/>
      <c r="E1336" s="256"/>
      <c r="F1336" s="256"/>
      <c r="G1336" s="256"/>
      <c r="H1336" s="256"/>
      <c r="I1336" s="256"/>
      <c r="J1336" s="256"/>
      <c r="K1336" s="256"/>
      <c r="L1336" s="256"/>
      <c r="M1336" s="256"/>
      <c r="N1336" s="257"/>
    </row>
    <row r="1337" spans="2:14" x14ac:dyDescent="0.25">
      <c r="B1337" s="333" t="str">
        <f>IF(D1337="","",D1337&amp;"-"&amp;(1+COUNTIF(D$33:D1336,D1337)))</f>
        <v/>
      </c>
      <c r="D1337" s="255"/>
      <c r="E1337" s="256"/>
      <c r="F1337" s="256"/>
      <c r="G1337" s="256"/>
      <c r="H1337" s="256"/>
      <c r="I1337" s="256"/>
      <c r="J1337" s="256"/>
      <c r="K1337" s="256"/>
      <c r="L1337" s="256"/>
      <c r="M1337" s="256"/>
      <c r="N1337" s="257"/>
    </row>
    <row r="1338" spans="2:14" x14ac:dyDescent="0.25">
      <c r="B1338" s="333" t="str">
        <f>IF(D1338="","",D1338&amp;"-"&amp;(1+COUNTIF(D$33:D1337,D1338)))</f>
        <v/>
      </c>
      <c r="D1338" s="255"/>
      <c r="E1338" s="256"/>
      <c r="F1338" s="256"/>
      <c r="G1338" s="256"/>
      <c r="H1338" s="256"/>
      <c r="I1338" s="256"/>
      <c r="J1338" s="256"/>
      <c r="K1338" s="256"/>
      <c r="L1338" s="256"/>
      <c r="M1338" s="256"/>
      <c r="N1338" s="257"/>
    </row>
    <row r="1339" spans="2:14" x14ac:dyDescent="0.25">
      <c r="B1339" s="333" t="str">
        <f>IF(D1339="","",D1339&amp;"-"&amp;(1+COUNTIF(D$33:D1338,D1339)))</f>
        <v/>
      </c>
      <c r="D1339" s="255"/>
      <c r="E1339" s="256"/>
      <c r="F1339" s="256"/>
      <c r="G1339" s="256"/>
      <c r="H1339" s="256"/>
      <c r="I1339" s="256"/>
      <c r="J1339" s="256"/>
      <c r="K1339" s="256"/>
      <c r="L1339" s="256"/>
      <c r="M1339" s="256"/>
      <c r="N1339" s="257"/>
    </row>
    <row r="1340" spans="2:14" x14ac:dyDescent="0.25">
      <c r="B1340" s="333" t="str">
        <f>IF(D1340="","",D1340&amp;"-"&amp;(1+COUNTIF(D$33:D1339,D1340)))</f>
        <v/>
      </c>
      <c r="D1340" s="255"/>
      <c r="E1340" s="256"/>
      <c r="F1340" s="256"/>
      <c r="G1340" s="256"/>
      <c r="H1340" s="256"/>
      <c r="I1340" s="256"/>
      <c r="J1340" s="256"/>
      <c r="K1340" s="256"/>
      <c r="L1340" s="256"/>
      <c r="M1340" s="256"/>
      <c r="N1340" s="257"/>
    </row>
    <row r="1341" spans="2:14" ht="15" customHeight="1" x14ac:dyDescent="0.25">
      <c r="B1341" s="333" t="str">
        <f>IF(D1341="","",D1341&amp;"-"&amp;(1+COUNTIF(D$33:D1340,D1341)))</f>
        <v/>
      </c>
      <c r="D1341" s="255"/>
      <c r="E1341" s="256"/>
      <c r="F1341" s="256"/>
      <c r="G1341" s="256"/>
      <c r="H1341" s="256"/>
      <c r="I1341" s="256"/>
      <c r="J1341" s="256"/>
      <c r="K1341" s="256"/>
      <c r="L1341" s="256"/>
      <c r="M1341" s="256"/>
      <c r="N1341" s="257"/>
    </row>
    <row r="1342" spans="2:14" x14ac:dyDescent="0.25">
      <c r="B1342" s="333" t="str">
        <f>IF(D1342="","",D1342&amp;"-"&amp;(1+COUNTIF(D$33:D1341,D1342)))</f>
        <v/>
      </c>
      <c r="D1342" s="255"/>
      <c r="E1342" s="256"/>
      <c r="F1342" s="256"/>
      <c r="G1342" s="256"/>
      <c r="H1342" s="256"/>
      <c r="I1342" s="256"/>
      <c r="J1342" s="256"/>
      <c r="K1342" s="256"/>
      <c r="L1342" s="256"/>
      <c r="M1342" s="256"/>
      <c r="N1342" s="257"/>
    </row>
    <row r="1343" spans="2:14" x14ac:dyDescent="0.25">
      <c r="B1343" s="333" t="str">
        <f>IF(D1343="","",D1343&amp;"-"&amp;(1+COUNTIF(D$33:D1342,D1343)))</f>
        <v/>
      </c>
      <c r="D1343" s="255"/>
      <c r="E1343" s="256"/>
      <c r="F1343" s="256"/>
      <c r="G1343" s="256"/>
      <c r="H1343" s="256"/>
      <c r="I1343" s="256"/>
      <c r="J1343" s="256"/>
      <c r="K1343" s="256"/>
      <c r="L1343" s="256"/>
      <c r="M1343" s="256"/>
      <c r="N1343" s="257"/>
    </row>
    <row r="1344" spans="2:14" x14ac:dyDescent="0.25">
      <c r="B1344" s="333" t="str">
        <f>IF(D1344="","",D1344&amp;"-"&amp;(1+COUNTIF(D$33:D1343,D1344)))</f>
        <v/>
      </c>
      <c r="D1344" s="255"/>
      <c r="E1344" s="256"/>
      <c r="F1344" s="256"/>
      <c r="G1344" s="256"/>
      <c r="H1344" s="256"/>
      <c r="I1344" s="256"/>
      <c r="J1344" s="256"/>
      <c r="K1344" s="256"/>
      <c r="L1344" s="256"/>
      <c r="M1344" s="256"/>
      <c r="N1344" s="257"/>
    </row>
    <row r="1345" spans="2:14" x14ac:dyDescent="0.25">
      <c r="B1345" s="333" t="str">
        <f>IF(D1345="","",D1345&amp;"-"&amp;(1+COUNTIF(D$33:D1344,D1345)))</f>
        <v/>
      </c>
      <c r="D1345" s="255"/>
      <c r="E1345" s="256"/>
      <c r="F1345" s="256"/>
      <c r="G1345" s="256"/>
      <c r="H1345" s="256"/>
      <c r="I1345" s="256"/>
      <c r="J1345" s="256"/>
      <c r="K1345" s="256"/>
      <c r="L1345" s="256"/>
      <c r="M1345" s="256"/>
      <c r="N1345" s="257"/>
    </row>
    <row r="1346" spans="2:14" x14ac:dyDescent="0.25">
      <c r="B1346" s="333" t="str">
        <f>IF(D1346="","",D1346&amp;"-"&amp;(1+COUNTIF(D$33:D1345,D1346)))</f>
        <v/>
      </c>
      <c r="D1346" s="255"/>
      <c r="E1346" s="256"/>
      <c r="F1346" s="256"/>
      <c r="G1346" s="256"/>
      <c r="H1346" s="256"/>
      <c r="I1346" s="256"/>
      <c r="J1346" s="256"/>
      <c r="K1346" s="256"/>
      <c r="L1346" s="256"/>
      <c r="M1346" s="256"/>
      <c r="N1346" s="257"/>
    </row>
    <row r="1347" spans="2:14" x14ac:dyDescent="0.25">
      <c r="B1347" s="333" t="str">
        <f>IF(D1347="","",D1347&amp;"-"&amp;(1+COUNTIF(D$33:D1346,D1347)))</f>
        <v/>
      </c>
      <c r="D1347" s="255"/>
      <c r="E1347" s="256"/>
      <c r="F1347" s="256"/>
      <c r="G1347" s="256"/>
      <c r="H1347" s="256"/>
      <c r="I1347" s="256"/>
      <c r="J1347" s="256"/>
      <c r="K1347" s="256"/>
      <c r="L1347" s="256"/>
      <c r="M1347" s="256"/>
      <c r="N1347" s="257"/>
    </row>
    <row r="1348" spans="2:14" ht="15" customHeight="1" x14ac:dyDescent="0.25">
      <c r="B1348" s="333" t="str">
        <f>IF(D1348="","",D1348&amp;"-"&amp;(1+COUNTIF(D$33:D1347,D1348)))</f>
        <v/>
      </c>
      <c r="D1348" s="255"/>
      <c r="E1348" s="256"/>
      <c r="F1348" s="256"/>
      <c r="G1348" s="256"/>
      <c r="H1348" s="256"/>
      <c r="I1348" s="256"/>
      <c r="J1348" s="256"/>
      <c r="K1348" s="256"/>
      <c r="L1348" s="256"/>
      <c r="M1348" s="256"/>
      <c r="N1348" s="257"/>
    </row>
    <row r="1349" spans="2:14" x14ac:dyDescent="0.25">
      <c r="B1349" s="333" t="str">
        <f>IF(D1349="","",D1349&amp;"-"&amp;(1+COUNTIF(D$33:D1348,D1349)))</f>
        <v/>
      </c>
      <c r="D1349" s="255"/>
      <c r="E1349" s="256"/>
      <c r="F1349" s="256"/>
      <c r="G1349" s="256"/>
      <c r="H1349" s="256"/>
      <c r="I1349" s="256"/>
      <c r="J1349" s="256"/>
      <c r="K1349" s="256"/>
      <c r="L1349" s="256"/>
      <c r="M1349" s="256"/>
      <c r="N1349" s="257"/>
    </row>
    <row r="1350" spans="2:14" x14ac:dyDescent="0.25">
      <c r="B1350" s="333" t="str">
        <f>IF(D1350="","",D1350&amp;"-"&amp;(1+COUNTIF(D$33:D1349,D1350)))</f>
        <v/>
      </c>
      <c r="D1350" s="255"/>
      <c r="E1350" s="256"/>
      <c r="F1350" s="256"/>
      <c r="G1350" s="256"/>
      <c r="H1350" s="256"/>
      <c r="I1350" s="256"/>
      <c r="J1350" s="256"/>
      <c r="K1350" s="256"/>
      <c r="L1350" s="256"/>
      <c r="M1350" s="256"/>
      <c r="N1350" s="257"/>
    </row>
    <row r="1351" spans="2:14" x14ac:dyDescent="0.25">
      <c r="B1351" s="333" t="str">
        <f>IF(D1351="","",D1351&amp;"-"&amp;(1+COUNTIF(D$33:D1350,D1351)))</f>
        <v/>
      </c>
      <c r="D1351" s="255"/>
      <c r="E1351" s="256"/>
      <c r="F1351" s="256"/>
      <c r="G1351" s="256"/>
      <c r="H1351" s="256"/>
      <c r="I1351" s="256"/>
      <c r="J1351" s="256"/>
      <c r="K1351" s="256"/>
      <c r="L1351" s="256"/>
      <c r="M1351" s="256"/>
      <c r="N1351" s="257"/>
    </row>
    <row r="1352" spans="2:14" x14ac:dyDescent="0.25">
      <c r="B1352" s="333" t="str">
        <f>IF(D1352="","",D1352&amp;"-"&amp;(1+COUNTIF(D$33:D1351,D1352)))</f>
        <v/>
      </c>
      <c r="D1352" s="255"/>
      <c r="E1352" s="256"/>
      <c r="F1352" s="256"/>
      <c r="G1352" s="256"/>
      <c r="H1352" s="256"/>
      <c r="I1352" s="256"/>
      <c r="J1352" s="256"/>
      <c r="K1352" s="256"/>
      <c r="L1352" s="256"/>
      <c r="M1352" s="256"/>
      <c r="N1352" s="257"/>
    </row>
    <row r="1353" spans="2:14" x14ac:dyDescent="0.25">
      <c r="B1353" s="333" t="str">
        <f>IF(D1353="","",D1353&amp;"-"&amp;(1+COUNTIF(D$33:D1352,D1353)))</f>
        <v/>
      </c>
      <c r="D1353" s="255"/>
      <c r="E1353" s="256"/>
      <c r="F1353" s="256"/>
      <c r="G1353" s="256"/>
      <c r="H1353" s="256"/>
      <c r="I1353" s="256"/>
      <c r="J1353" s="256"/>
      <c r="K1353" s="256"/>
      <c r="L1353" s="256"/>
      <c r="M1353" s="256"/>
      <c r="N1353" s="257"/>
    </row>
    <row r="1354" spans="2:14" x14ac:dyDescent="0.25">
      <c r="B1354" s="333" t="str">
        <f>IF(D1354="","",D1354&amp;"-"&amp;(1+COUNTIF(D$33:D1353,D1354)))</f>
        <v/>
      </c>
      <c r="D1354" s="255"/>
      <c r="E1354" s="256"/>
      <c r="F1354" s="256"/>
      <c r="G1354" s="256"/>
      <c r="H1354" s="256"/>
      <c r="I1354" s="256"/>
      <c r="J1354" s="256"/>
      <c r="K1354" s="256"/>
      <c r="L1354" s="256"/>
      <c r="M1354" s="256"/>
      <c r="N1354" s="257"/>
    </row>
    <row r="1355" spans="2:14" ht="15" customHeight="1" x14ac:dyDescent="0.25">
      <c r="B1355" s="333" t="str">
        <f>IF(D1355="","",D1355&amp;"-"&amp;(1+COUNTIF(D$33:D1354,D1355)))</f>
        <v/>
      </c>
      <c r="D1355" s="255"/>
      <c r="E1355" s="256"/>
      <c r="F1355" s="256"/>
      <c r="G1355" s="256"/>
      <c r="H1355" s="256"/>
      <c r="I1355" s="256"/>
      <c r="J1355" s="256"/>
      <c r="K1355" s="256"/>
      <c r="L1355" s="256"/>
      <c r="M1355" s="256"/>
      <c r="N1355" s="257"/>
    </row>
    <row r="1356" spans="2:14" x14ac:dyDescent="0.25">
      <c r="B1356" s="333" t="str">
        <f>IF(D1356="","",D1356&amp;"-"&amp;(1+COUNTIF(D$33:D1355,D1356)))</f>
        <v/>
      </c>
      <c r="D1356" s="255"/>
      <c r="E1356" s="256"/>
      <c r="F1356" s="256"/>
      <c r="G1356" s="256"/>
      <c r="H1356" s="256"/>
      <c r="I1356" s="256"/>
      <c r="J1356" s="256"/>
      <c r="K1356" s="256"/>
      <c r="L1356" s="256"/>
      <c r="M1356" s="256"/>
      <c r="N1356" s="257"/>
    </row>
    <row r="1357" spans="2:14" x14ac:dyDescent="0.25">
      <c r="B1357" s="333" t="str">
        <f>IF(D1357="","",D1357&amp;"-"&amp;(1+COUNTIF(D$33:D1356,D1357)))</f>
        <v/>
      </c>
      <c r="D1357" s="255"/>
      <c r="E1357" s="256"/>
      <c r="F1357" s="256"/>
      <c r="G1357" s="256"/>
      <c r="H1357" s="256"/>
      <c r="I1357" s="256"/>
      <c r="J1357" s="256"/>
      <c r="K1357" s="256"/>
      <c r="L1357" s="256"/>
      <c r="M1357" s="256"/>
      <c r="N1357" s="257"/>
    </row>
    <row r="1358" spans="2:14" x14ac:dyDescent="0.25">
      <c r="B1358" s="333" t="str">
        <f>IF(D1358="","",D1358&amp;"-"&amp;(1+COUNTIF(D$33:D1357,D1358)))</f>
        <v/>
      </c>
      <c r="D1358" s="255"/>
      <c r="E1358" s="256"/>
      <c r="F1358" s="256"/>
      <c r="G1358" s="256"/>
      <c r="H1358" s="256"/>
      <c r="I1358" s="256"/>
      <c r="J1358" s="256"/>
      <c r="K1358" s="256"/>
      <c r="L1358" s="256"/>
      <c r="M1358" s="256"/>
      <c r="N1358" s="257"/>
    </row>
    <row r="1359" spans="2:14" x14ac:dyDescent="0.25">
      <c r="B1359" s="333" t="str">
        <f>IF(D1359="","",D1359&amp;"-"&amp;(1+COUNTIF(D$33:D1358,D1359)))</f>
        <v/>
      </c>
      <c r="D1359" s="255"/>
      <c r="E1359" s="256"/>
      <c r="F1359" s="256"/>
      <c r="G1359" s="256"/>
      <c r="H1359" s="256"/>
      <c r="I1359" s="256"/>
      <c r="J1359" s="256"/>
      <c r="K1359" s="256"/>
      <c r="L1359" s="256"/>
      <c r="M1359" s="256"/>
      <c r="N1359" s="257"/>
    </row>
    <row r="1360" spans="2:14" x14ac:dyDescent="0.25">
      <c r="B1360" s="333" t="str">
        <f>IF(D1360="","",D1360&amp;"-"&amp;(1+COUNTIF(D$33:D1359,D1360)))</f>
        <v/>
      </c>
      <c r="D1360" s="255"/>
      <c r="E1360" s="256"/>
      <c r="F1360" s="256"/>
      <c r="G1360" s="256"/>
      <c r="H1360" s="256"/>
      <c r="I1360" s="256"/>
      <c r="J1360" s="256"/>
      <c r="K1360" s="256"/>
      <c r="L1360" s="256"/>
      <c r="M1360" s="256"/>
      <c r="N1360" s="257"/>
    </row>
    <row r="1361" spans="2:14" x14ac:dyDescent="0.25">
      <c r="B1361" s="333" t="str">
        <f>IF(D1361="","",D1361&amp;"-"&amp;(1+COUNTIF(D$33:D1360,D1361)))</f>
        <v/>
      </c>
      <c r="D1361" s="255"/>
      <c r="E1361" s="256"/>
      <c r="F1361" s="256"/>
      <c r="G1361" s="256"/>
      <c r="H1361" s="256"/>
      <c r="I1361" s="256"/>
      <c r="J1361" s="256"/>
      <c r="K1361" s="256"/>
      <c r="L1361" s="256"/>
      <c r="M1361" s="256"/>
      <c r="N1361" s="257"/>
    </row>
    <row r="1362" spans="2:14" ht="15" customHeight="1" x14ac:dyDescent="0.25">
      <c r="B1362" s="333" t="str">
        <f>IF(D1362="","",D1362&amp;"-"&amp;(1+COUNTIF(D$33:D1361,D1362)))</f>
        <v/>
      </c>
      <c r="D1362" s="255"/>
      <c r="E1362" s="256"/>
      <c r="F1362" s="256"/>
      <c r="G1362" s="256"/>
      <c r="H1362" s="256"/>
      <c r="I1362" s="256"/>
      <c r="J1362" s="256"/>
      <c r="K1362" s="256"/>
      <c r="L1362" s="256"/>
      <c r="M1362" s="256"/>
      <c r="N1362" s="257"/>
    </row>
    <row r="1363" spans="2:14" x14ac:dyDescent="0.25">
      <c r="B1363" s="333" t="str">
        <f>IF(D1363="","",D1363&amp;"-"&amp;(1+COUNTIF(D$33:D1362,D1363)))</f>
        <v/>
      </c>
      <c r="D1363" s="255"/>
      <c r="E1363" s="256"/>
      <c r="F1363" s="256"/>
      <c r="G1363" s="256"/>
      <c r="H1363" s="256"/>
      <c r="I1363" s="256"/>
      <c r="J1363" s="256"/>
      <c r="K1363" s="256"/>
      <c r="L1363" s="256"/>
      <c r="M1363" s="256"/>
      <c r="N1363" s="257"/>
    </row>
    <row r="1364" spans="2:14" x14ac:dyDescent="0.25">
      <c r="B1364" s="333" t="str">
        <f>IF(D1364="","",D1364&amp;"-"&amp;(1+COUNTIF(D$33:D1363,D1364)))</f>
        <v/>
      </c>
      <c r="D1364" s="255"/>
      <c r="E1364" s="256"/>
      <c r="F1364" s="256"/>
      <c r="G1364" s="256"/>
      <c r="H1364" s="256"/>
      <c r="I1364" s="256"/>
      <c r="J1364" s="256"/>
      <c r="K1364" s="256"/>
      <c r="L1364" s="256"/>
      <c r="M1364" s="256"/>
      <c r="N1364" s="257"/>
    </row>
    <row r="1365" spans="2:14" x14ac:dyDescent="0.25">
      <c r="B1365" s="333" t="str">
        <f>IF(D1365="","",D1365&amp;"-"&amp;(1+COUNTIF(D$33:D1364,D1365)))</f>
        <v/>
      </c>
      <c r="D1365" s="255"/>
      <c r="E1365" s="256"/>
      <c r="F1365" s="256"/>
      <c r="G1365" s="256"/>
      <c r="H1365" s="256"/>
      <c r="I1365" s="256"/>
      <c r="J1365" s="256"/>
      <c r="K1365" s="256"/>
      <c r="L1365" s="256"/>
      <c r="M1365" s="256"/>
      <c r="N1365" s="257"/>
    </row>
    <row r="1366" spans="2:14" x14ac:dyDescent="0.25">
      <c r="B1366" s="333" t="str">
        <f>IF(D1366="","",D1366&amp;"-"&amp;(1+COUNTIF(D$33:D1365,D1366)))</f>
        <v/>
      </c>
      <c r="D1366" s="255"/>
      <c r="E1366" s="256"/>
      <c r="F1366" s="256"/>
      <c r="G1366" s="256"/>
      <c r="H1366" s="256"/>
      <c r="I1366" s="256"/>
      <c r="J1366" s="256"/>
      <c r="K1366" s="256"/>
      <c r="L1366" s="256"/>
      <c r="M1366" s="256"/>
      <c r="N1366" s="257"/>
    </row>
    <row r="1367" spans="2:14" x14ac:dyDescent="0.25">
      <c r="B1367" s="333" t="str">
        <f>IF(D1367="","",D1367&amp;"-"&amp;(1+COUNTIF(D$33:D1366,D1367)))</f>
        <v/>
      </c>
      <c r="D1367" s="255"/>
      <c r="E1367" s="256"/>
      <c r="F1367" s="256"/>
      <c r="G1367" s="256"/>
      <c r="H1367" s="256"/>
      <c r="I1367" s="256"/>
      <c r="J1367" s="256"/>
      <c r="K1367" s="256"/>
      <c r="L1367" s="256"/>
      <c r="M1367" s="256"/>
      <c r="N1367" s="257"/>
    </row>
    <row r="1368" spans="2:14" x14ac:dyDescent="0.25">
      <c r="B1368" s="333" t="str">
        <f>IF(D1368="","",D1368&amp;"-"&amp;(1+COUNTIF(D$33:D1367,D1368)))</f>
        <v/>
      </c>
      <c r="D1368" s="255"/>
      <c r="E1368" s="256"/>
      <c r="F1368" s="256"/>
      <c r="G1368" s="256"/>
      <c r="H1368" s="256"/>
      <c r="I1368" s="256"/>
      <c r="J1368" s="256"/>
      <c r="K1368" s="256"/>
      <c r="L1368" s="256"/>
      <c r="M1368" s="256"/>
      <c r="N1368" s="257"/>
    </row>
    <row r="1369" spans="2:14" ht="15" customHeight="1" x14ac:dyDescent="0.25">
      <c r="B1369" s="333" t="str">
        <f>IF(D1369="","",D1369&amp;"-"&amp;(1+COUNTIF(D$33:D1368,D1369)))</f>
        <v/>
      </c>
      <c r="D1369" s="255"/>
      <c r="E1369" s="256"/>
      <c r="F1369" s="256"/>
      <c r="G1369" s="256"/>
      <c r="H1369" s="256"/>
      <c r="I1369" s="256"/>
      <c r="J1369" s="256"/>
      <c r="K1369" s="256"/>
      <c r="L1369" s="256"/>
      <c r="M1369" s="256"/>
      <c r="N1369" s="257"/>
    </row>
    <row r="1370" spans="2:14" x14ac:dyDescent="0.25">
      <c r="B1370" s="333" t="str">
        <f>IF(D1370="","",D1370&amp;"-"&amp;(1+COUNTIF(D$33:D1369,D1370)))</f>
        <v/>
      </c>
      <c r="D1370" s="255"/>
      <c r="E1370" s="256"/>
      <c r="F1370" s="256"/>
      <c r="G1370" s="256"/>
      <c r="H1370" s="256"/>
      <c r="I1370" s="256"/>
      <c r="J1370" s="256"/>
      <c r="K1370" s="256"/>
      <c r="L1370" s="256"/>
      <c r="M1370" s="256"/>
      <c r="N1370" s="257"/>
    </row>
    <row r="1371" spans="2:14" x14ac:dyDescent="0.25">
      <c r="B1371" s="333" t="str">
        <f>IF(D1371="","",D1371&amp;"-"&amp;(1+COUNTIF(D$33:D1370,D1371)))</f>
        <v/>
      </c>
      <c r="D1371" s="255"/>
      <c r="E1371" s="256"/>
      <c r="F1371" s="256"/>
      <c r="G1371" s="256"/>
      <c r="H1371" s="256"/>
      <c r="I1371" s="256"/>
      <c r="J1371" s="256"/>
      <c r="K1371" s="256"/>
      <c r="L1371" s="256"/>
      <c r="M1371" s="256"/>
      <c r="N1371" s="257"/>
    </row>
    <row r="1372" spans="2:14" x14ac:dyDescent="0.25">
      <c r="B1372" s="333" t="str">
        <f>IF(D1372="","",D1372&amp;"-"&amp;(1+COUNTIF(D$33:D1371,D1372)))</f>
        <v/>
      </c>
      <c r="D1372" s="255"/>
      <c r="E1372" s="256"/>
      <c r="F1372" s="256"/>
      <c r="G1372" s="256"/>
      <c r="H1372" s="256"/>
      <c r="I1372" s="256"/>
      <c r="J1372" s="256"/>
      <c r="K1372" s="256"/>
      <c r="L1372" s="256"/>
      <c r="M1372" s="256"/>
      <c r="N1372" s="257"/>
    </row>
    <row r="1373" spans="2:14" x14ac:dyDescent="0.25">
      <c r="B1373" s="333" t="str">
        <f>IF(D1373="","",D1373&amp;"-"&amp;(1+COUNTIF(D$33:D1372,D1373)))</f>
        <v/>
      </c>
      <c r="D1373" s="255"/>
      <c r="E1373" s="256"/>
      <c r="F1373" s="256"/>
      <c r="G1373" s="256"/>
      <c r="H1373" s="256"/>
      <c r="I1373" s="256"/>
      <c r="J1373" s="256"/>
      <c r="K1373" s="256"/>
      <c r="L1373" s="256"/>
      <c r="M1373" s="256"/>
      <c r="N1373" s="257"/>
    </row>
    <row r="1374" spans="2:14" x14ac:dyDescent="0.25">
      <c r="B1374" s="333" t="str">
        <f>IF(D1374="","",D1374&amp;"-"&amp;(1+COUNTIF(D$33:D1373,D1374)))</f>
        <v/>
      </c>
      <c r="D1374" s="255"/>
      <c r="E1374" s="256"/>
      <c r="F1374" s="256"/>
      <c r="G1374" s="256"/>
      <c r="H1374" s="256"/>
      <c r="I1374" s="256"/>
      <c r="J1374" s="256"/>
      <c r="K1374" s="256"/>
      <c r="L1374" s="256"/>
      <c r="M1374" s="256"/>
      <c r="N1374" s="257"/>
    </row>
    <row r="1375" spans="2:14" x14ac:dyDescent="0.25">
      <c r="B1375" s="333" t="str">
        <f>IF(D1375="","",D1375&amp;"-"&amp;(1+COUNTIF(D$33:D1374,D1375)))</f>
        <v/>
      </c>
      <c r="D1375" s="255"/>
      <c r="E1375" s="256"/>
      <c r="F1375" s="256"/>
      <c r="G1375" s="256"/>
      <c r="H1375" s="256"/>
      <c r="I1375" s="256"/>
      <c r="J1375" s="256"/>
      <c r="K1375" s="256"/>
      <c r="L1375" s="256"/>
      <c r="M1375" s="256"/>
      <c r="N1375" s="257"/>
    </row>
    <row r="1376" spans="2:14" ht="15" customHeight="1" x14ac:dyDescent="0.25">
      <c r="B1376" s="333" t="str">
        <f>IF(D1376="","",D1376&amp;"-"&amp;(1+COUNTIF(D$33:D1375,D1376)))</f>
        <v/>
      </c>
      <c r="D1376" s="255"/>
      <c r="E1376" s="256"/>
      <c r="F1376" s="256"/>
      <c r="G1376" s="256"/>
      <c r="H1376" s="256"/>
      <c r="I1376" s="256"/>
      <c r="J1376" s="256"/>
      <c r="K1376" s="256"/>
      <c r="L1376" s="256"/>
      <c r="M1376" s="256"/>
      <c r="N1376" s="257"/>
    </row>
    <row r="1377" spans="2:14" x14ac:dyDescent="0.25">
      <c r="B1377" s="333" t="str">
        <f>IF(D1377="","",D1377&amp;"-"&amp;(1+COUNTIF(D$33:D1376,D1377)))</f>
        <v/>
      </c>
      <c r="D1377" s="255"/>
      <c r="E1377" s="256"/>
      <c r="F1377" s="256"/>
      <c r="G1377" s="256"/>
      <c r="H1377" s="256"/>
      <c r="I1377" s="256"/>
      <c r="J1377" s="256"/>
      <c r="K1377" s="256"/>
      <c r="L1377" s="256"/>
      <c r="M1377" s="256"/>
      <c r="N1377" s="257"/>
    </row>
    <row r="1378" spans="2:14" x14ac:dyDescent="0.25">
      <c r="B1378" s="333" t="str">
        <f>IF(D1378="","",D1378&amp;"-"&amp;(1+COUNTIF(D$33:D1377,D1378)))</f>
        <v/>
      </c>
      <c r="D1378" s="255"/>
      <c r="E1378" s="256"/>
      <c r="F1378" s="256"/>
      <c r="G1378" s="256"/>
      <c r="H1378" s="256"/>
      <c r="I1378" s="256"/>
      <c r="J1378" s="256"/>
      <c r="K1378" s="256"/>
      <c r="L1378" s="256"/>
      <c r="M1378" s="256"/>
      <c r="N1378" s="257"/>
    </row>
    <row r="1379" spans="2:14" x14ac:dyDescent="0.25">
      <c r="B1379" s="333" t="str">
        <f>IF(D1379="","",D1379&amp;"-"&amp;(1+COUNTIF(D$33:D1378,D1379)))</f>
        <v/>
      </c>
      <c r="D1379" s="255"/>
      <c r="E1379" s="256"/>
      <c r="F1379" s="256"/>
      <c r="G1379" s="256"/>
      <c r="H1379" s="256"/>
      <c r="I1379" s="256"/>
      <c r="J1379" s="256"/>
      <c r="K1379" s="256"/>
      <c r="L1379" s="256"/>
      <c r="M1379" s="256"/>
      <c r="N1379" s="257"/>
    </row>
    <row r="1380" spans="2:14" x14ac:dyDescent="0.25">
      <c r="B1380" s="333" t="str">
        <f>IF(D1380="","",D1380&amp;"-"&amp;(1+COUNTIF(D$33:D1379,D1380)))</f>
        <v/>
      </c>
      <c r="D1380" s="255"/>
      <c r="E1380" s="256"/>
      <c r="F1380" s="256"/>
      <c r="G1380" s="256"/>
      <c r="H1380" s="256"/>
      <c r="I1380" s="256"/>
      <c r="J1380" s="256"/>
      <c r="K1380" s="256"/>
      <c r="L1380" s="256"/>
      <c r="M1380" s="256"/>
      <c r="N1380" s="257"/>
    </row>
    <row r="1381" spans="2:14" x14ac:dyDescent="0.25">
      <c r="B1381" s="333" t="str">
        <f>IF(D1381="","",D1381&amp;"-"&amp;(1+COUNTIF(D$33:D1380,D1381)))</f>
        <v/>
      </c>
      <c r="D1381" s="255"/>
      <c r="E1381" s="256"/>
      <c r="F1381" s="256"/>
      <c r="G1381" s="256"/>
      <c r="H1381" s="256"/>
      <c r="I1381" s="256"/>
      <c r="J1381" s="256"/>
      <c r="K1381" s="256"/>
      <c r="L1381" s="256"/>
      <c r="M1381" s="256"/>
      <c r="N1381" s="257"/>
    </row>
    <row r="1382" spans="2:14" x14ac:dyDescent="0.25">
      <c r="B1382" s="333" t="str">
        <f>IF(D1382="","",D1382&amp;"-"&amp;(1+COUNTIF(D$33:D1381,D1382)))</f>
        <v/>
      </c>
      <c r="D1382" s="255"/>
      <c r="E1382" s="256"/>
      <c r="F1382" s="256"/>
      <c r="G1382" s="256"/>
      <c r="H1382" s="256"/>
      <c r="I1382" s="256"/>
      <c r="J1382" s="256"/>
      <c r="K1382" s="256"/>
      <c r="L1382" s="256"/>
      <c r="M1382" s="256"/>
      <c r="N1382" s="257"/>
    </row>
    <row r="1383" spans="2:14" ht="15" customHeight="1" x14ac:dyDescent="0.25">
      <c r="B1383" s="333" t="str">
        <f>IF(D1383="","",D1383&amp;"-"&amp;(1+COUNTIF(D$33:D1382,D1383)))</f>
        <v/>
      </c>
      <c r="D1383" s="255"/>
      <c r="E1383" s="256"/>
      <c r="F1383" s="256"/>
      <c r="G1383" s="256"/>
      <c r="H1383" s="256"/>
      <c r="I1383" s="256"/>
      <c r="J1383" s="256"/>
      <c r="K1383" s="256"/>
      <c r="L1383" s="256"/>
      <c r="M1383" s="256"/>
      <c r="N1383" s="257"/>
    </row>
    <row r="1384" spans="2:14" x14ac:dyDescent="0.25">
      <c r="B1384" s="333" t="str">
        <f>IF(D1384="","",D1384&amp;"-"&amp;(1+COUNTIF(D$33:D1383,D1384)))</f>
        <v/>
      </c>
      <c r="D1384" s="255"/>
      <c r="E1384" s="256"/>
      <c r="F1384" s="256"/>
      <c r="G1384" s="256"/>
      <c r="H1384" s="256"/>
      <c r="I1384" s="256"/>
      <c r="J1384" s="256"/>
      <c r="K1384" s="256"/>
      <c r="L1384" s="256"/>
      <c r="M1384" s="256"/>
      <c r="N1384" s="257"/>
    </row>
    <row r="1385" spans="2:14" x14ac:dyDescent="0.25">
      <c r="B1385" s="333" t="str">
        <f>IF(D1385="","",D1385&amp;"-"&amp;(1+COUNTIF(D$33:D1384,D1385)))</f>
        <v/>
      </c>
      <c r="D1385" s="255"/>
      <c r="E1385" s="256"/>
      <c r="F1385" s="256"/>
      <c r="G1385" s="256"/>
      <c r="H1385" s="256"/>
      <c r="I1385" s="256"/>
      <c r="J1385" s="256"/>
      <c r="K1385" s="256"/>
      <c r="L1385" s="256"/>
      <c r="M1385" s="256"/>
      <c r="N1385" s="257"/>
    </row>
    <row r="1386" spans="2:14" x14ac:dyDescent="0.25">
      <c r="B1386" s="333" t="str">
        <f>IF(D1386="","",D1386&amp;"-"&amp;(1+COUNTIF(D$33:D1385,D1386)))</f>
        <v/>
      </c>
      <c r="D1386" s="255"/>
      <c r="E1386" s="256"/>
      <c r="F1386" s="256"/>
      <c r="G1386" s="256"/>
      <c r="H1386" s="256"/>
      <c r="I1386" s="256"/>
      <c r="J1386" s="256"/>
      <c r="K1386" s="256"/>
      <c r="L1386" s="256"/>
      <c r="M1386" s="256"/>
      <c r="N1386" s="257"/>
    </row>
    <row r="1387" spans="2:14" x14ac:dyDescent="0.25">
      <c r="B1387" s="333" t="str">
        <f>IF(D1387="","",D1387&amp;"-"&amp;(1+COUNTIF(D$33:D1386,D1387)))</f>
        <v/>
      </c>
      <c r="D1387" s="255"/>
      <c r="E1387" s="256"/>
      <c r="F1387" s="256"/>
      <c r="G1387" s="256"/>
      <c r="H1387" s="256"/>
      <c r="I1387" s="256"/>
      <c r="J1387" s="256"/>
      <c r="K1387" s="256"/>
      <c r="L1387" s="256"/>
      <c r="M1387" s="256"/>
      <c r="N1387" s="257"/>
    </row>
    <row r="1388" spans="2:14" x14ac:dyDescent="0.25">
      <c r="B1388" s="333" t="str">
        <f>IF(D1388="","",D1388&amp;"-"&amp;(1+COUNTIF(D$33:D1387,D1388)))</f>
        <v/>
      </c>
      <c r="D1388" s="255"/>
      <c r="E1388" s="256"/>
      <c r="F1388" s="256"/>
      <c r="G1388" s="256"/>
      <c r="H1388" s="256"/>
      <c r="I1388" s="256"/>
      <c r="J1388" s="256"/>
      <c r="K1388" s="256"/>
      <c r="L1388" s="256"/>
      <c r="M1388" s="256"/>
      <c r="N1388" s="257"/>
    </row>
    <row r="1389" spans="2:14" x14ac:dyDescent="0.25">
      <c r="B1389" s="333" t="str">
        <f>IF(D1389="","",D1389&amp;"-"&amp;(1+COUNTIF(D$33:D1388,D1389)))</f>
        <v/>
      </c>
      <c r="D1389" s="255"/>
      <c r="E1389" s="256"/>
      <c r="F1389" s="256"/>
      <c r="G1389" s="256"/>
      <c r="H1389" s="256"/>
      <c r="I1389" s="256"/>
      <c r="J1389" s="256"/>
      <c r="K1389" s="256"/>
      <c r="L1389" s="256"/>
      <c r="M1389" s="256"/>
      <c r="N1389" s="257"/>
    </row>
    <row r="1390" spans="2:14" ht="15" customHeight="1" x14ac:dyDescent="0.25">
      <c r="B1390" s="333" t="str">
        <f>IF(D1390="","",D1390&amp;"-"&amp;(1+COUNTIF(D$33:D1389,D1390)))</f>
        <v/>
      </c>
      <c r="D1390" s="255"/>
      <c r="E1390" s="256"/>
      <c r="F1390" s="256"/>
      <c r="G1390" s="256"/>
      <c r="H1390" s="256"/>
      <c r="I1390" s="256"/>
      <c r="J1390" s="256"/>
      <c r="K1390" s="256"/>
      <c r="L1390" s="256"/>
      <c r="M1390" s="256"/>
      <c r="N1390" s="257"/>
    </row>
    <row r="1391" spans="2:14" x14ac:dyDescent="0.25">
      <c r="B1391" s="333" t="str">
        <f>IF(D1391="","",D1391&amp;"-"&amp;(1+COUNTIF(D$33:D1390,D1391)))</f>
        <v/>
      </c>
      <c r="D1391" s="255"/>
      <c r="E1391" s="256"/>
      <c r="F1391" s="256"/>
      <c r="G1391" s="256"/>
      <c r="H1391" s="256"/>
      <c r="I1391" s="256"/>
      <c r="J1391" s="256"/>
      <c r="K1391" s="256"/>
      <c r="L1391" s="256"/>
      <c r="M1391" s="256"/>
      <c r="N1391" s="257"/>
    </row>
    <row r="1392" spans="2:14" x14ac:dyDescent="0.25">
      <c r="B1392" s="333" t="str">
        <f>IF(D1392="","",D1392&amp;"-"&amp;(1+COUNTIF(D$33:D1391,D1392)))</f>
        <v/>
      </c>
      <c r="D1392" s="255"/>
      <c r="E1392" s="256"/>
      <c r="F1392" s="256"/>
      <c r="G1392" s="256"/>
      <c r="H1392" s="256"/>
      <c r="I1392" s="256"/>
      <c r="J1392" s="256"/>
      <c r="K1392" s="256"/>
      <c r="L1392" s="256"/>
      <c r="M1392" s="256"/>
      <c r="N1392" s="257"/>
    </row>
    <row r="1393" spans="2:14" x14ac:dyDescent="0.25">
      <c r="B1393" s="333" t="str">
        <f>IF(D1393="","",D1393&amp;"-"&amp;(1+COUNTIF(D$33:D1392,D1393)))</f>
        <v/>
      </c>
      <c r="D1393" s="255"/>
      <c r="E1393" s="256"/>
      <c r="F1393" s="256"/>
      <c r="G1393" s="256"/>
      <c r="H1393" s="256"/>
      <c r="I1393" s="256"/>
      <c r="J1393" s="256"/>
      <c r="K1393" s="256"/>
      <c r="L1393" s="256"/>
      <c r="M1393" s="256"/>
      <c r="N1393" s="257"/>
    </row>
    <row r="1394" spans="2:14" x14ac:dyDescent="0.25">
      <c r="B1394" s="333" t="str">
        <f>IF(D1394="","",D1394&amp;"-"&amp;(1+COUNTIF(D$33:D1393,D1394)))</f>
        <v/>
      </c>
      <c r="D1394" s="255"/>
      <c r="E1394" s="256"/>
      <c r="F1394" s="256"/>
      <c r="G1394" s="256"/>
      <c r="H1394" s="256"/>
      <c r="I1394" s="256"/>
      <c r="J1394" s="256"/>
      <c r="K1394" s="256"/>
      <c r="L1394" s="256"/>
      <c r="M1394" s="256"/>
      <c r="N1394" s="257"/>
    </row>
    <row r="1395" spans="2:14" x14ac:dyDescent="0.25">
      <c r="B1395" s="333" t="str">
        <f>IF(D1395="","",D1395&amp;"-"&amp;(1+COUNTIF(D$33:D1394,D1395)))</f>
        <v/>
      </c>
      <c r="D1395" s="255"/>
      <c r="E1395" s="256"/>
      <c r="F1395" s="256"/>
      <c r="G1395" s="256"/>
      <c r="H1395" s="256"/>
      <c r="I1395" s="256"/>
      <c r="J1395" s="256"/>
      <c r="K1395" s="256"/>
      <c r="L1395" s="256"/>
      <c r="M1395" s="256"/>
      <c r="N1395" s="257"/>
    </row>
    <row r="1396" spans="2:14" x14ac:dyDescent="0.25">
      <c r="B1396" s="333" t="str">
        <f>IF(D1396="","",D1396&amp;"-"&amp;(1+COUNTIF(D$33:D1395,D1396)))</f>
        <v/>
      </c>
      <c r="D1396" s="255"/>
      <c r="E1396" s="256"/>
      <c r="F1396" s="256"/>
      <c r="G1396" s="256"/>
      <c r="H1396" s="256"/>
      <c r="I1396" s="256"/>
      <c r="J1396" s="256"/>
      <c r="K1396" s="256"/>
      <c r="L1396" s="256"/>
      <c r="M1396" s="256"/>
      <c r="N1396" s="257"/>
    </row>
    <row r="1397" spans="2:14" ht="15" customHeight="1" x14ac:dyDescent="0.25">
      <c r="B1397" s="333" t="str">
        <f>IF(D1397="","",D1397&amp;"-"&amp;(1+COUNTIF(D$33:D1396,D1397)))</f>
        <v/>
      </c>
      <c r="D1397" s="255"/>
      <c r="E1397" s="256"/>
      <c r="F1397" s="256"/>
      <c r="G1397" s="256"/>
      <c r="H1397" s="256"/>
      <c r="I1397" s="256"/>
      <c r="J1397" s="256"/>
      <c r="K1397" s="256"/>
      <c r="L1397" s="256"/>
      <c r="M1397" s="256"/>
      <c r="N1397" s="257"/>
    </row>
    <row r="1398" spans="2:14" x14ac:dyDescent="0.25">
      <c r="B1398" s="333" t="str">
        <f>IF(D1398="","",D1398&amp;"-"&amp;(1+COUNTIF(D$33:D1397,D1398)))</f>
        <v/>
      </c>
      <c r="D1398" s="255"/>
      <c r="E1398" s="256"/>
      <c r="F1398" s="256"/>
      <c r="G1398" s="256"/>
      <c r="H1398" s="256"/>
      <c r="I1398" s="256"/>
      <c r="J1398" s="256"/>
      <c r="K1398" s="256"/>
      <c r="L1398" s="256"/>
      <c r="M1398" s="256"/>
      <c r="N1398" s="257"/>
    </row>
    <row r="1399" spans="2:14" x14ac:dyDescent="0.25">
      <c r="B1399" s="333" t="str">
        <f>IF(D1399="","",D1399&amp;"-"&amp;(1+COUNTIF(D$33:D1398,D1399)))</f>
        <v/>
      </c>
      <c r="D1399" s="255"/>
      <c r="E1399" s="256"/>
      <c r="F1399" s="256"/>
      <c r="G1399" s="256"/>
      <c r="H1399" s="256"/>
      <c r="I1399" s="256"/>
      <c r="J1399" s="256"/>
      <c r="K1399" s="256"/>
      <c r="L1399" s="256"/>
      <c r="M1399" s="256"/>
      <c r="N1399" s="257"/>
    </row>
    <row r="1400" spans="2:14" x14ac:dyDescent="0.25">
      <c r="B1400" s="333" t="str">
        <f>IF(D1400="","",D1400&amp;"-"&amp;(1+COUNTIF(D$33:D1399,D1400)))</f>
        <v/>
      </c>
      <c r="D1400" s="255"/>
      <c r="E1400" s="256"/>
      <c r="F1400" s="256"/>
      <c r="G1400" s="256"/>
      <c r="H1400" s="256"/>
      <c r="I1400" s="256"/>
      <c r="J1400" s="256"/>
      <c r="K1400" s="256"/>
      <c r="L1400" s="256"/>
      <c r="M1400" s="256"/>
      <c r="N1400" s="257"/>
    </row>
    <row r="1401" spans="2:14" x14ac:dyDescent="0.25">
      <c r="B1401" s="333" t="str">
        <f>IF(D1401="","",D1401&amp;"-"&amp;(1+COUNTIF(D$33:D1400,D1401)))</f>
        <v/>
      </c>
      <c r="D1401" s="255"/>
      <c r="E1401" s="256"/>
      <c r="F1401" s="256"/>
      <c r="G1401" s="256"/>
      <c r="H1401" s="256"/>
      <c r="I1401" s="256"/>
      <c r="J1401" s="256"/>
      <c r="K1401" s="256"/>
      <c r="L1401" s="256"/>
      <c r="M1401" s="256"/>
      <c r="N1401" s="257"/>
    </row>
    <row r="1402" spans="2:14" x14ac:dyDescent="0.25">
      <c r="B1402" s="333" t="str">
        <f>IF(D1402="","",D1402&amp;"-"&amp;(1+COUNTIF(D$33:D1401,D1402)))</f>
        <v/>
      </c>
      <c r="D1402" s="255"/>
      <c r="E1402" s="256"/>
      <c r="F1402" s="256"/>
      <c r="G1402" s="256"/>
      <c r="H1402" s="256"/>
      <c r="I1402" s="256"/>
      <c r="J1402" s="256"/>
      <c r="K1402" s="256"/>
      <c r="L1402" s="256"/>
      <c r="M1402" s="256"/>
      <c r="N1402" s="257"/>
    </row>
    <row r="1403" spans="2:14" x14ac:dyDescent="0.25">
      <c r="B1403" s="333" t="str">
        <f>IF(D1403="","",D1403&amp;"-"&amp;(1+COUNTIF(D$33:D1402,D1403)))</f>
        <v/>
      </c>
      <c r="D1403" s="255"/>
      <c r="E1403" s="256"/>
      <c r="F1403" s="256"/>
      <c r="G1403" s="256"/>
      <c r="H1403" s="256"/>
      <c r="I1403" s="256"/>
      <c r="J1403" s="256"/>
      <c r="K1403" s="256"/>
      <c r="L1403" s="256"/>
      <c r="M1403" s="256"/>
      <c r="N1403" s="257"/>
    </row>
    <row r="1404" spans="2:14" ht="15" customHeight="1" x14ac:dyDescent="0.25">
      <c r="B1404" s="333" t="str">
        <f>IF(D1404="","",D1404&amp;"-"&amp;(1+COUNTIF(D$33:D1403,D1404)))</f>
        <v/>
      </c>
      <c r="D1404" s="255"/>
      <c r="E1404" s="256"/>
      <c r="F1404" s="256"/>
      <c r="G1404" s="256"/>
      <c r="H1404" s="256"/>
      <c r="I1404" s="256"/>
      <c r="J1404" s="256"/>
      <c r="K1404" s="256"/>
      <c r="L1404" s="256"/>
      <c r="M1404" s="256"/>
      <c r="N1404" s="257"/>
    </row>
    <row r="1405" spans="2:14" x14ac:dyDescent="0.25">
      <c r="B1405" s="333" t="str">
        <f>IF(D1405="","",D1405&amp;"-"&amp;(1+COUNTIF(D$33:D1404,D1405)))</f>
        <v/>
      </c>
      <c r="D1405" s="255"/>
      <c r="E1405" s="256"/>
      <c r="F1405" s="256"/>
      <c r="G1405" s="256"/>
      <c r="H1405" s="256"/>
      <c r="I1405" s="256"/>
      <c r="J1405" s="256"/>
      <c r="K1405" s="256"/>
      <c r="L1405" s="256"/>
      <c r="M1405" s="256"/>
      <c r="N1405" s="257"/>
    </row>
    <row r="1406" spans="2:14" x14ac:dyDescent="0.25">
      <c r="B1406" s="333" t="str">
        <f>IF(D1406="","",D1406&amp;"-"&amp;(1+COUNTIF(D$33:D1405,D1406)))</f>
        <v/>
      </c>
      <c r="D1406" s="255"/>
      <c r="E1406" s="256"/>
      <c r="F1406" s="256"/>
      <c r="G1406" s="256"/>
      <c r="H1406" s="256"/>
      <c r="I1406" s="256"/>
      <c r="J1406" s="256"/>
      <c r="K1406" s="256"/>
      <c r="L1406" s="256"/>
      <c r="M1406" s="256"/>
      <c r="N1406" s="257"/>
    </row>
    <row r="1407" spans="2:14" x14ac:dyDescent="0.25">
      <c r="B1407" s="333" t="str">
        <f>IF(D1407="","",D1407&amp;"-"&amp;(1+COUNTIF(D$33:D1406,D1407)))</f>
        <v/>
      </c>
      <c r="D1407" s="255"/>
      <c r="E1407" s="256"/>
      <c r="F1407" s="256"/>
      <c r="G1407" s="256"/>
      <c r="H1407" s="256"/>
      <c r="I1407" s="256"/>
      <c r="J1407" s="256"/>
      <c r="K1407" s="256"/>
      <c r="L1407" s="256"/>
      <c r="M1407" s="256"/>
      <c r="N1407" s="257"/>
    </row>
    <row r="1408" spans="2:14" x14ac:dyDescent="0.25">
      <c r="B1408" s="333" t="str">
        <f>IF(D1408="","",D1408&amp;"-"&amp;(1+COUNTIF(D$33:D1407,D1408)))</f>
        <v/>
      </c>
      <c r="D1408" s="255"/>
      <c r="E1408" s="256"/>
      <c r="F1408" s="256"/>
      <c r="G1408" s="256"/>
      <c r="H1408" s="256"/>
      <c r="I1408" s="256"/>
      <c r="J1408" s="256"/>
      <c r="K1408" s="256"/>
      <c r="L1408" s="256"/>
      <c r="M1408" s="256"/>
      <c r="N1408" s="257"/>
    </row>
    <row r="1409" spans="2:14" x14ac:dyDescent="0.25">
      <c r="B1409" s="333" t="str">
        <f>IF(D1409="","",D1409&amp;"-"&amp;(1+COUNTIF(D$33:D1408,D1409)))</f>
        <v/>
      </c>
      <c r="D1409" s="255"/>
      <c r="E1409" s="256"/>
      <c r="F1409" s="256"/>
      <c r="G1409" s="256"/>
      <c r="H1409" s="256"/>
      <c r="I1409" s="256"/>
      <c r="J1409" s="256"/>
      <c r="K1409" s="256"/>
      <c r="L1409" s="256"/>
      <c r="M1409" s="256"/>
      <c r="N1409" s="257"/>
    </row>
    <row r="1410" spans="2:14" x14ac:dyDescent="0.25">
      <c r="B1410" s="333" t="str">
        <f>IF(D1410="","",D1410&amp;"-"&amp;(1+COUNTIF(D$33:D1409,D1410)))</f>
        <v/>
      </c>
      <c r="D1410" s="255"/>
      <c r="E1410" s="256"/>
      <c r="F1410" s="256"/>
      <c r="G1410" s="256"/>
      <c r="H1410" s="256"/>
      <c r="I1410" s="256"/>
      <c r="J1410" s="256"/>
      <c r="K1410" s="256"/>
      <c r="L1410" s="256"/>
      <c r="M1410" s="256"/>
      <c r="N1410" s="257"/>
    </row>
    <row r="1411" spans="2:14" ht="15" customHeight="1" x14ac:dyDescent="0.25">
      <c r="B1411" s="333" t="str">
        <f>IF(D1411="","",D1411&amp;"-"&amp;(1+COUNTIF(D$33:D1410,D1411)))</f>
        <v/>
      </c>
      <c r="D1411" s="255"/>
      <c r="E1411" s="256"/>
      <c r="F1411" s="256"/>
      <c r="G1411" s="256"/>
      <c r="H1411" s="256"/>
      <c r="I1411" s="256"/>
      <c r="J1411" s="256"/>
      <c r="K1411" s="256"/>
      <c r="L1411" s="256"/>
      <c r="M1411" s="256"/>
      <c r="N1411" s="257"/>
    </row>
    <row r="1412" spans="2:14" x14ac:dyDescent="0.25">
      <c r="B1412" s="333" t="str">
        <f>IF(D1412="","",D1412&amp;"-"&amp;(1+COUNTIF(D$33:D1411,D1412)))</f>
        <v/>
      </c>
      <c r="D1412" s="255"/>
      <c r="E1412" s="256"/>
      <c r="F1412" s="256"/>
      <c r="G1412" s="256"/>
      <c r="H1412" s="256"/>
      <c r="I1412" s="256"/>
      <c r="J1412" s="256"/>
      <c r="K1412" s="256"/>
      <c r="L1412" s="256"/>
      <c r="M1412" s="256"/>
      <c r="N1412" s="257"/>
    </row>
    <row r="1413" spans="2:14" x14ac:dyDescent="0.25">
      <c r="B1413" s="333" t="str">
        <f>IF(D1413="","",D1413&amp;"-"&amp;(1+COUNTIF(D$33:D1412,D1413)))</f>
        <v/>
      </c>
      <c r="D1413" s="255"/>
      <c r="E1413" s="256"/>
      <c r="F1413" s="256"/>
      <c r="G1413" s="256"/>
      <c r="H1413" s="256"/>
      <c r="I1413" s="256"/>
      <c r="J1413" s="256"/>
      <c r="K1413" s="256"/>
      <c r="L1413" s="256"/>
      <c r="M1413" s="256"/>
      <c r="N1413" s="257"/>
    </row>
    <row r="1414" spans="2:14" x14ac:dyDescent="0.25">
      <c r="B1414" s="333" t="str">
        <f>IF(D1414="","",D1414&amp;"-"&amp;(1+COUNTIF(D$33:D1413,D1414)))</f>
        <v/>
      </c>
      <c r="D1414" s="255"/>
      <c r="E1414" s="256"/>
      <c r="F1414" s="256"/>
      <c r="G1414" s="256"/>
      <c r="H1414" s="256"/>
      <c r="I1414" s="256"/>
      <c r="J1414" s="256"/>
      <c r="K1414" s="256"/>
      <c r="L1414" s="256"/>
      <c r="M1414" s="256"/>
      <c r="N1414" s="257"/>
    </row>
    <row r="1415" spans="2:14" x14ac:dyDescent="0.25">
      <c r="B1415" s="333" t="str">
        <f>IF(D1415="","",D1415&amp;"-"&amp;(1+COUNTIF(D$33:D1414,D1415)))</f>
        <v/>
      </c>
      <c r="D1415" s="255"/>
      <c r="E1415" s="256"/>
      <c r="F1415" s="256"/>
      <c r="G1415" s="256"/>
      <c r="H1415" s="256"/>
      <c r="I1415" s="256"/>
      <c r="J1415" s="256"/>
      <c r="K1415" s="256"/>
      <c r="L1415" s="256"/>
      <c r="M1415" s="256"/>
      <c r="N1415" s="257"/>
    </row>
    <row r="1416" spans="2:14" x14ac:dyDescent="0.25">
      <c r="B1416" s="333" t="str">
        <f>IF(D1416="","",D1416&amp;"-"&amp;(1+COUNTIF(D$33:D1415,D1416)))</f>
        <v/>
      </c>
      <c r="D1416" s="255"/>
      <c r="E1416" s="256"/>
      <c r="F1416" s="256"/>
      <c r="G1416" s="256"/>
      <c r="H1416" s="256"/>
      <c r="I1416" s="256"/>
      <c r="J1416" s="256"/>
      <c r="K1416" s="256"/>
      <c r="L1416" s="256"/>
      <c r="M1416" s="256"/>
      <c r="N1416" s="257"/>
    </row>
    <row r="1417" spans="2:14" x14ac:dyDescent="0.25">
      <c r="B1417" s="333" t="str">
        <f>IF(D1417="","",D1417&amp;"-"&amp;(1+COUNTIF(D$33:D1416,D1417)))</f>
        <v/>
      </c>
      <c r="D1417" s="255"/>
      <c r="E1417" s="256"/>
      <c r="F1417" s="256"/>
      <c r="G1417" s="256"/>
      <c r="H1417" s="256"/>
      <c r="I1417" s="256"/>
      <c r="J1417" s="256"/>
      <c r="K1417" s="256"/>
      <c r="L1417" s="256"/>
      <c r="M1417" s="256"/>
      <c r="N1417" s="257"/>
    </row>
    <row r="1418" spans="2:14" ht="15" customHeight="1" x14ac:dyDescent="0.25">
      <c r="B1418" s="333" t="str">
        <f>IF(D1418="","",D1418&amp;"-"&amp;(1+COUNTIF(D$33:D1417,D1418)))</f>
        <v/>
      </c>
      <c r="D1418" s="255"/>
      <c r="E1418" s="256"/>
      <c r="F1418" s="256"/>
      <c r="G1418" s="256"/>
      <c r="H1418" s="256"/>
      <c r="I1418" s="256"/>
      <c r="J1418" s="256"/>
      <c r="K1418" s="256"/>
      <c r="L1418" s="256"/>
      <c r="M1418" s="256"/>
      <c r="N1418" s="257"/>
    </row>
    <row r="1419" spans="2:14" x14ac:dyDescent="0.25">
      <c r="B1419" s="333" t="str">
        <f>IF(D1419="","",D1419&amp;"-"&amp;(1+COUNTIF(D$33:D1418,D1419)))</f>
        <v/>
      </c>
      <c r="D1419" s="255"/>
      <c r="E1419" s="256"/>
      <c r="F1419" s="256"/>
      <c r="G1419" s="256"/>
      <c r="H1419" s="256"/>
      <c r="I1419" s="256"/>
      <c r="J1419" s="256"/>
      <c r="K1419" s="256"/>
      <c r="L1419" s="256"/>
      <c r="M1419" s="256"/>
      <c r="N1419" s="257"/>
    </row>
    <row r="1420" spans="2:14" x14ac:dyDescent="0.25">
      <c r="B1420" s="333" t="str">
        <f>IF(D1420="","",D1420&amp;"-"&amp;(1+COUNTIF(D$33:D1419,D1420)))</f>
        <v/>
      </c>
      <c r="D1420" s="255"/>
      <c r="E1420" s="256"/>
      <c r="F1420" s="256"/>
      <c r="G1420" s="256"/>
      <c r="H1420" s="256"/>
      <c r="I1420" s="256"/>
      <c r="J1420" s="256"/>
      <c r="K1420" s="256"/>
      <c r="L1420" s="256"/>
      <c r="M1420" s="256"/>
      <c r="N1420" s="257"/>
    </row>
    <row r="1421" spans="2:14" x14ac:dyDescent="0.25">
      <c r="B1421" s="333" t="str">
        <f>IF(D1421="","",D1421&amp;"-"&amp;(1+COUNTIF(D$33:D1420,D1421)))</f>
        <v/>
      </c>
      <c r="D1421" s="255"/>
      <c r="E1421" s="256"/>
      <c r="F1421" s="256"/>
      <c r="G1421" s="256"/>
      <c r="H1421" s="256"/>
      <c r="I1421" s="256"/>
      <c r="J1421" s="256"/>
      <c r="K1421" s="256"/>
      <c r="L1421" s="256"/>
      <c r="M1421" s="256"/>
      <c r="N1421" s="257"/>
    </row>
    <row r="1422" spans="2:14" x14ac:dyDescent="0.25">
      <c r="B1422" s="333" t="str">
        <f>IF(D1422="","",D1422&amp;"-"&amp;(1+COUNTIF(D$33:D1421,D1422)))</f>
        <v/>
      </c>
      <c r="D1422" s="255"/>
      <c r="E1422" s="256"/>
      <c r="F1422" s="256"/>
      <c r="G1422" s="256"/>
      <c r="H1422" s="256"/>
      <c r="I1422" s="256"/>
      <c r="J1422" s="256"/>
      <c r="K1422" s="256"/>
      <c r="L1422" s="256"/>
      <c r="M1422" s="256"/>
      <c r="N1422" s="257"/>
    </row>
    <row r="1423" spans="2:14" x14ac:dyDescent="0.25">
      <c r="B1423" s="333" t="str">
        <f>IF(D1423="","",D1423&amp;"-"&amp;(1+COUNTIF(D$33:D1422,D1423)))</f>
        <v/>
      </c>
      <c r="D1423" s="255"/>
      <c r="E1423" s="256"/>
      <c r="F1423" s="256"/>
      <c r="G1423" s="256"/>
      <c r="H1423" s="256"/>
      <c r="I1423" s="256"/>
      <c r="J1423" s="256"/>
      <c r="K1423" s="256"/>
      <c r="L1423" s="256"/>
      <c r="M1423" s="256"/>
      <c r="N1423" s="257"/>
    </row>
    <row r="1424" spans="2:14" x14ac:dyDescent="0.25">
      <c r="B1424" s="333" t="str">
        <f>IF(D1424="","",D1424&amp;"-"&amp;(1+COUNTIF(D$33:D1423,D1424)))</f>
        <v/>
      </c>
      <c r="D1424" s="255"/>
      <c r="E1424" s="256"/>
      <c r="F1424" s="256"/>
      <c r="G1424" s="256"/>
      <c r="H1424" s="256"/>
      <c r="I1424" s="256"/>
      <c r="J1424" s="256"/>
      <c r="K1424" s="256"/>
      <c r="L1424" s="256"/>
      <c r="M1424" s="256"/>
      <c r="N1424" s="257"/>
    </row>
    <row r="1425" spans="2:14" ht="15" customHeight="1" x14ac:dyDescent="0.25">
      <c r="B1425" s="333" t="str">
        <f>IF(D1425="","",D1425&amp;"-"&amp;(1+COUNTIF(D$33:D1424,D1425)))</f>
        <v/>
      </c>
      <c r="D1425" s="255"/>
      <c r="E1425" s="256"/>
      <c r="F1425" s="256"/>
      <c r="G1425" s="256"/>
      <c r="H1425" s="256"/>
      <c r="I1425" s="256"/>
      <c r="J1425" s="256"/>
      <c r="K1425" s="256"/>
      <c r="L1425" s="256"/>
      <c r="M1425" s="256"/>
      <c r="N1425" s="257"/>
    </row>
    <row r="1426" spans="2:14" x14ac:dyDescent="0.25">
      <c r="B1426" s="333" t="str">
        <f>IF(D1426="","",D1426&amp;"-"&amp;(1+COUNTIF(D$33:D1425,D1426)))</f>
        <v/>
      </c>
      <c r="D1426" s="255"/>
      <c r="E1426" s="256"/>
      <c r="F1426" s="256"/>
      <c r="G1426" s="256"/>
      <c r="H1426" s="256"/>
      <c r="I1426" s="256"/>
      <c r="J1426" s="256"/>
      <c r="K1426" s="256"/>
      <c r="L1426" s="256"/>
      <c r="M1426" s="256"/>
      <c r="N1426" s="257"/>
    </row>
    <row r="1427" spans="2:14" x14ac:dyDescent="0.25">
      <c r="B1427" s="333" t="str">
        <f>IF(D1427="","",D1427&amp;"-"&amp;(1+COUNTIF(D$33:D1426,D1427)))</f>
        <v/>
      </c>
      <c r="D1427" s="255"/>
      <c r="E1427" s="256"/>
      <c r="F1427" s="256"/>
      <c r="G1427" s="256"/>
      <c r="H1427" s="256"/>
      <c r="I1427" s="256"/>
      <c r="J1427" s="256"/>
      <c r="K1427" s="256"/>
      <c r="L1427" s="256"/>
      <c r="M1427" s="256"/>
      <c r="N1427" s="257"/>
    </row>
    <row r="1428" spans="2:14" x14ac:dyDescent="0.25">
      <c r="B1428" s="333" t="str">
        <f>IF(D1428="","",D1428&amp;"-"&amp;(1+COUNTIF(D$33:D1427,D1428)))</f>
        <v/>
      </c>
      <c r="D1428" s="255"/>
      <c r="E1428" s="256"/>
      <c r="F1428" s="256"/>
      <c r="G1428" s="256"/>
      <c r="H1428" s="256"/>
      <c r="I1428" s="256"/>
      <c r="J1428" s="256"/>
      <c r="K1428" s="256"/>
      <c r="L1428" s="256"/>
      <c r="M1428" s="256"/>
      <c r="N1428" s="257"/>
    </row>
    <row r="1429" spans="2:14" x14ac:dyDescent="0.25">
      <c r="B1429" s="333" t="str">
        <f>IF(D1429="","",D1429&amp;"-"&amp;(1+COUNTIF(D$33:D1428,D1429)))</f>
        <v/>
      </c>
      <c r="D1429" s="255"/>
      <c r="E1429" s="256"/>
      <c r="F1429" s="256"/>
      <c r="G1429" s="256"/>
      <c r="H1429" s="256"/>
      <c r="I1429" s="256"/>
      <c r="J1429" s="256"/>
      <c r="K1429" s="256"/>
      <c r="L1429" s="256"/>
      <c r="M1429" s="256"/>
      <c r="N1429" s="257"/>
    </row>
    <row r="1430" spans="2:14" x14ac:dyDescent="0.25">
      <c r="B1430" s="333" t="str">
        <f>IF(D1430="","",D1430&amp;"-"&amp;(1+COUNTIF(D$33:D1429,D1430)))</f>
        <v/>
      </c>
      <c r="D1430" s="255"/>
      <c r="E1430" s="256"/>
      <c r="F1430" s="256"/>
      <c r="G1430" s="256"/>
      <c r="H1430" s="256"/>
      <c r="I1430" s="256"/>
      <c r="J1430" s="256"/>
      <c r="K1430" s="256"/>
      <c r="L1430" s="256"/>
      <c r="M1430" s="256"/>
      <c r="N1430" s="257"/>
    </row>
    <row r="1431" spans="2:14" x14ac:dyDescent="0.25">
      <c r="B1431" s="333" t="str">
        <f>IF(D1431="","",D1431&amp;"-"&amp;(1+COUNTIF(D$33:D1430,D1431)))</f>
        <v/>
      </c>
      <c r="D1431" s="255"/>
      <c r="E1431" s="256"/>
      <c r="F1431" s="256"/>
      <c r="G1431" s="256"/>
      <c r="H1431" s="256"/>
      <c r="I1431" s="256"/>
      <c r="J1431" s="256"/>
      <c r="K1431" s="256"/>
      <c r="L1431" s="256"/>
      <c r="M1431" s="256"/>
      <c r="N1431" s="257"/>
    </row>
    <row r="1432" spans="2:14" ht="15" customHeight="1" x14ac:dyDescent="0.25">
      <c r="B1432" s="333" t="str">
        <f>IF(D1432="","",D1432&amp;"-"&amp;(1+COUNTIF(D$33:D1431,D1432)))</f>
        <v/>
      </c>
      <c r="D1432" s="255"/>
      <c r="E1432" s="256"/>
      <c r="F1432" s="256"/>
      <c r="G1432" s="256"/>
      <c r="H1432" s="256"/>
      <c r="I1432" s="256"/>
      <c r="J1432" s="256"/>
      <c r="K1432" s="256"/>
      <c r="L1432" s="256"/>
      <c r="M1432" s="256"/>
      <c r="N1432" s="257"/>
    </row>
    <row r="1433" spans="2:14" x14ac:dyDescent="0.25">
      <c r="B1433" s="333" t="str">
        <f>IF(D1433="","",D1433&amp;"-"&amp;(1+COUNTIF(D$33:D1432,D1433)))</f>
        <v/>
      </c>
      <c r="D1433" s="255"/>
      <c r="E1433" s="256"/>
      <c r="F1433" s="256"/>
      <c r="G1433" s="256"/>
      <c r="H1433" s="256"/>
      <c r="I1433" s="256"/>
      <c r="J1433" s="256"/>
      <c r="K1433" s="256"/>
      <c r="L1433" s="256"/>
      <c r="M1433" s="256"/>
      <c r="N1433" s="257"/>
    </row>
    <row r="1434" spans="2:14" x14ac:dyDescent="0.25">
      <c r="B1434" s="333" t="str">
        <f>IF(D1434="","",D1434&amp;"-"&amp;(1+COUNTIF(D$33:D1433,D1434)))</f>
        <v/>
      </c>
      <c r="D1434" s="255"/>
      <c r="E1434" s="256"/>
      <c r="F1434" s="256"/>
      <c r="G1434" s="256"/>
      <c r="H1434" s="256"/>
      <c r="I1434" s="256"/>
      <c r="J1434" s="256"/>
      <c r="K1434" s="256"/>
      <c r="L1434" s="256"/>
      <c r="M1434" s="256"/>
      <c r="N1434" s="257"/>
    </row>
    <row r="1435" spans="2:14" x14ac:dyDescent="0.25">
      <c r="B1435" s="333" t="str">
        <f>IF(D1435="","",D1435&amp;"-"&amp;(1+COUNTIF(D$33:D1434,D1435)))</f>
        <v/>
      </c>
      <c r="D1435" s="255"/>
      <c r="E1435" s="256"/>
      <c r="F1435" s="256"/>
      <c r="G1435" s="256"/>
      <c r="H1435" s="256"/>
      <c r="I1435" s="256"/>
      <c r="J1435" s="256"/>
      <c r="K1435" s="256"/>
      <c r="L1435" s="256"/>
      <c r="M1435" s="256"/>
      <c r="N1435" s="257"/>
    </row>
    <row r="1436" spans="2:14" x14ac:dyDescent="0.25">
      <c r="B1436" s="333" t="str">
        <f>IF(D1436="","",D1436&amp;"-"&amp;(1+COUNTIF(D$33:D1435,D1436)))</f>
        <v/>
      </c>
      <c r="D1436" s="255"/>
      <c r="E1436" s="256"/>
      <c r="F1436" s="256"/>
      <c r="G1436" s="256"/>
      <c r="H1436" s="256"/>
      <c r="I1436" s="256"/>
      <c r="J1436" s="256"/>
      <c r="K1436" s="256"/>
      <c r="L1436" s="256"/>
      <c r="M1436" s="256"/>
      <c r="N1436" s="257"/>
    </row>
    <row r="1437" spans="2:14" x14ac:dyDescent="0.25">
      <c r="B1437" s="333" t="str">
        <f>IF(D1437="","",D1437&amp;"-"&amp;(1+COUNTIF(D$33:D1436,D1437)))</f>
        <v/>
      </c>
      <c r="D1437" s="255"/>
      <c r="E1437" s="256"/>
      <c r="F1437" s="256"/>
      <c r="G1437" s="256"/>
      <c r="H1437" s="256"/>
      <c r="I1437" s="256"/>
      <c r="J1437" s="256"/>
      <c r="K1437" s="256"/>
      <c r="L1437" s="256"/>
      <c r="M1437" s="256"/>
      <c r="N1437" s="257"/>
    </row>
    <row r="1438" spans="2:14" x14ac:dyDescent="0.25">
      <c r="B1438" s="333" t="str">
        <f>IF(D1438="","",D1438&amp;"-"&amp;(1+COUNTIF(D$33:D1437,D1438)))</f>
        <v/>
      </c>
      <c r="D1438" s="255"/>
      <c r="E1438" s="256"/>
      <c r="F1438" s="256"/>
      <c r="G1438" s="256"/>
      <c r="H1438" s="256"/>
      <c r="I1438" s="256"/>
      <c r="J1438" s="256"/>
      <c r="K1438" s="256"/>
      <c r="L1438" s="256"/>
      <c r="M1438" s="256"/>
      <c r="N1438" s="257"/>
    </row>
    <row r="1439" spans="2:14" ht="15" customHeight="1" x14ac:dyDescent="0.25">
      <c r="B1439" s="333" t="str">
        <f>IF(D1439="","",D1439&amp;"-"&amp;(1+COUNTIF(D$33:D1438,D1439)))</f>
        <v/>
      </c>
      <c r="D1439" s="255"/>
      <c r="E1439" s="256"/>
      <c r="F1439" s="256"/>
      <c r="G1439" s="256"/>
      <c r="H1439" s="256"/>
      <c r="I1439" s="256"/>
      <c r="J1439" s="256"/>
      <c r="K1439" s="256"/>
      <c r="L1439" s="256"/>
      <c r="M1439" s="256"/>
      <c r="N1439" s="257"/>
    </row>
    <row r="1440" spans="2:14" x14ac:dyDescent="0.25">
      <c r="B1440" s="333" t="str">
        <f>IF(D1440="","",D1440&amp;"-"&amp;(1+COUNTIF(D$33:D1439,D1440)))</f>
        <v/>
      </c>
      <c r="D1440" s="255"/>
      <c r="E1440" s="256"/>
      <c r="F1440" s="256"/>
      <c r="G1440" s="256"/>
      <c r="H1440" s="256"/>
      <c r="I1440" s="256"/>
      <c r="J1440" s="256"/>
      <c r="K1440" s="256"/>
      <c r="L1440" s="256"/>
      <c r="M1440" s="256"/>
      <c r="N1440" s="257"/>
    </row>
    <row r="1441" spans="2:14" x14ac:dyDescent="0.25">
      <c r="B1441" s="333" t="str">
        <f>IF(D1441="","",D1441&amp;"-"&amp;(1+COUNTIF(D$33:D1440,D1441)))</f>
        <v/>
      </c>
      <c r="D1441" s="255"/>
      <c r="E1441" s="256"/>
      <c r="F1441" s="256"/>
      <c r="G1441" s="256"/>
      <c r="H1441" s="256"/>
      <c r="I1441" s="256"/>
      <c r="J1441" s="256"/>
      <c r="K1441" s="256"/>
      <c r="L1441" s="256"/>
      <c r="M1441" s="256"/>
      <c r="N1441" s="257"/>
    </row>
    <row r="1442" spans="2:14" x14ac:dyDescent="0.25">
      <c r="B1442" s="333" t="str">
        <f>IF(D1442="","",D1442&amp;"-"&amp;(1+COUNTIF(D$33:D1441,D1442)))</f>
        <v/>
      </c>
      <c r="D1442" s="255"/>
      <c r="E1442" s="256"/>
      <c r="F1442" s="256"/>
      <c r="G1442" s="256"/>
      <c r="H1442" s="256"/>
      <c r="I1442" s="256"/>
      <c r="J1442" s="256"/>
      <c r="K1442" s="256"/>
      <c r="L1442" s="256"/>
      <c r="M1442" s="256"/>
      <c r="N1442" s="257"/>
    </row>
    <row r="1443" spans="2:14" x14ac:dyDescent="0.25">
      <c r="B1443" s="333" t="str">
        <f>IF(D1443="","",D1443&amp;"-"&amp;(1+COUNTIF(D$33:D1442,D1443)))</f>
        <v/>
      </c>
      <c r="D1443" s="255"/>
      <c r="E1443" s="256"/>
      <c r="F1443" s="256"/>
      <c r="G1443" s="256"/>
      <c r="H1443" s="256"/>
      <c r="I1443" s="256"/>
      <c r="J1443" s="256"/>
      <c r="K1443" s="256"/>
      <c r="L1443" s="256"/>
      <c r="M1443" s="256"/>
      <c r="N1443" s="257"/>
    </row>
    <row r="1444" spans="2:14" x14ac:dyDescent="0.25">
      <c r="B1444" s="333" t="str">
        <f>IF(D1444="","",D1444&amp;"-"&amp;(1+COUNTIF(D$33:D1443,D1444)))</f>
        <v/>
      </c>
      <c r="D1444" s="255"/>
      <c r="E1444" s="256"/>
      <c r="F1444" s="256"/>
      <c r="G1444" s="256"/>
      <c r="H1444" s="256"/>
      <c r="I1444" s="256"/>
      <c r="J1444" s="256"/>
      <c r="K1444" s="256"/>
      <c r="L1444" s="256"/>
      <c r="M1444" s="256"/>
      <c r="N1444" s="257"/>
    </row>
    <row r="1445" spans="2:14" x14ac:dyDescent="0.25">
      <c r="B1445" s="333" t="str">
        <f>IF(D1445="","",D1445&amp;"-"&amp;(1+COUNTIF(D$33:D1444,D1445)))</f>
        <v/>
      </c>
      <c r="D1445" s="255"/>
      <c r="E1445" s="256"/>
      <c r="F1445" s="256"/>
      <c r="G1445" s="256"/>
      <c r="H1445" s="256"/>
      <c r="I1445" s="256"/>
      <c r="J1445" s="256"/>
      <c r="K1445" s="256"/>
      <c r="L1445" s="256"/>
      <c r="M1445" s="256"/>
      <c r="N1445" s="257"/>
    </row>
    <row r="1446" spans="2:14" ht="15" customHeight="1" x14ac:dyDescent="0.25">
      <c r="B1446" s="333" t="str">
        <f>IF(D1446="","",D1446&amp;"-"&amp;(1+COUNTIF(D$33:D1445,D1446)))</f>
        <v/>
      </c>
      <c r="D1446" s="255"/>
      <c r="E1446" s="256"/>
      <c r="F1446" s="256"/>
      <c r="G1446" s="256"/>
      <c r="H1446" s="256"/>
      <c r="I1446" s="256"/>
      <c r="J1446" s="256"/>
      <c r="K1446" s="256"/>
      <c r="L1446" s="256"/>
      <c r="M1446" s="256"/>
      <c r="N1446" s="257"/>
    </row>
    <row r="1447" spans="2:14" x14ac:dyDescent="0.25">
      <c r="B1447" s="333" t="str">
        <f>IF(D1447="","",D1447&amp;"-"&amp;(1+COUNTIF(D$33:D1446,D1447)))</f>
        <v/>
      </c>
      <c r="D1447" s="255"/>
      <c r="E1447" s="256"/>
      <c r="F1447" s="256"/>
      <c r="G1447" s="256"/>
      <c r="H1447" s="256"/>
      <c r="I1447" s="256"/>
      <c r="J1447" s="256"/>
      <c r="K1447" s="256"/>
      <c r="L1447" s="256"/>
      <c r="M1447" s="256"/>
      <c r="N1447" s="257"/>
    </row>
    <row r="1448" spans="2:14" x14ac:dyDescent="0.25">
      <c r="B1448" s="333" t="str">
        <f>IF(D1448="","",D1448&amp;"-"&amp;(1+COUNTIF(D$33:D1447,D1448)))</f>
        <v/>
      </c>
      <c r="D1448" s="255"/>
      <c r="E1448" s="256"/>
      <c r="F1448" s="256"/>
      <c r="G1448" s="256"/>
      <c r="H1448" s="256"/>
      <c r="I1448" s="256"/>
      <c r="J1448" s="256"/>
      <c r="K1448" s="256"/>
      <c r="L1448" s="256"/>
      <c r="M1448" s="256"/>
      <c r="N1448" s="257"/>
    </row>
    <row r="1449" spans="2:14" x14ac:dyDescent="0.25">
      <c r="B1449" s="333" t="str">
        <f>IF(D1449="","",D1449&amp;"-"&amp;(1+COUNTIF(D$33:D1448,D1449)))</f>
        <v/>
      </c>
      <c r="D1449" s="255"/>
      <c r="E1449" s="256"/>
      <c r="F1449" s="256"/>
      <c r="G1449" s="256"/>
      <c r="H1449" s="256"/>
      <c r="I1449" s="256"/>
      <c r="J1449" s="256"/>
      <c r="K1449" s="256"/>
      <c r="L1449" s="256"/>
      <c r="M1449" s="256"/>
      <c r="N1449" s="257"/>
    </row>
    <row r="1450" spans="2:14" x14ac:dyDescent="0.25">
      <c r="B1450" s="333" t="str">
        <f>IF(D1450="","",D1450&amp;"-"&amp;(1+COUNTIF(D$33:D1449,D1450)))</f>
        <v/>
      </c>
      <c r="D1450" s="255"/>
      <c r="E1450" s="256"/>
      <c r="F1450" s="256"/>
      <c r="G1450" s="256"/>
      <c r="H1450" s="256"/>
      <c r="I1450" s="256"/>
      <c r="J1450" s="256"/>
      <c r="K1450" s="256"/>
      <c r="L1450" s="256"/>
      <c r="M1450" s="256"/>
      <c r="N1450" s="257"/>
    </row>
    <row r="1451" spans="2:14" x14ac:dyDescent="0.25">
      <c r="B1451" s="333" t="str">
        <f>IF(D1451="","",D1451&amp;"-"&amp;(1+COUNTIF(D$33:D1450,D1451)))</f>
        <v/>
      </c>
      <c r="D1451" s="255"/>
      <c r="E1451" s="256"/>
      <c r="F1451" s="256"/>
      <c r="G1451" s="256"/>
      <c r="H1451" s="256"/>
      <c r="I1451" s="256"/>
      <c r="J1451" s="256"/>
      <c r="K1451" s="256"/>
      <c r="L1451" s="256"/>
      <c r="M1451" s="256"/>
      <c r="N1451" s="257"/>
    </row>
    <row r="1452" spans="2:14" x14ac:dyDescent="0.25">
      <c r="B1452" s="333" t="str">
        <f>IF(D1452="","",D1452&amp;"-"&amp;(1+COUNTIF(D$33:D1451,D1452)))</f>
        <v/>
      </c>
      <c r="D1452" s="255"/>
      <c r="E1452" s="256"/>
      <c r="F1452" s="256"/>
      <c r="G1452" s="256"/>
      <c r="H1452" s="256"/>
      <c r="I1452" s="256"/>
      <c r="J1452" s="256"/>
      <c r="K1452" s="256"/>
      <c r="L1452" s="256"/>
      <c r="M1452" s="256"/>
      <c r="N1452" s="257"/>
    </row>
    <row r="1453" spans="2:14" ht="15" customHeight="1" x14ac:dyDescent="0.25">
      <c r="B1453" s="333" t="str">
        <f>IF(D1453="","",D1453&amp;"-"&amp;(1+COUNTIF(D$33:D1452,D1453)))</f>
        <v/>
      </c>
      <c r="D1453" s="255"/>
      <c r="E1453" s="256"/>
      <c r="F1453" s="256"/>
      <c r="G1453" s="256"/>
      <c r="H1453" s="256"/>
      <c r="I1453" s="256"/>
      <c r="J1453" s="256"/>
      <c r="K1453" s="256"/>
      <c r="L1453" s="256"/>
      <c r="M1453" s="256"/>
      <c r="N1453" s="257"/>
    </row>
    <row r="1454" spans="2:14" x14ac:dyDescent="0.25">
      <c r="B1454" s="333" t="str">
        <f>IF(D1454="","",D1454&amp;"-"&amp;(1+COUNTIF(D$33:D1453,D1454)))</f>
        <v/>
      </c>
      <c r="D1454" s="255"/>
      <c r="E1454" s="256"/>
      <c r="F1454" s="256"/>
      <c r="G1454" s="256"/>
      <c r="H1454" s="256"/>
      <c r="I1454" s="256"/>
      <c r="J1454" s="256"/>
      <c r="K1454" s="256"/>
      <c r="L1454" s="256"/>
      <c r="M1454" s="256"/>
      <c r="N1454" s="257"/>
    </row>
    <row r="1455" spans="2:14" x14ac:dyDescent="0.25">
      <c r="B1455" s="333" t="str">
        <f>IF(D1455="","",D1455&amp;"-"&amp;(1+COUNTIF(D$33:D1454,D1455)))</f>
        <v/>
      </c>
      <c r="D1455" s="255"/>
      <c r="E1455" s="256"/>
      <c r="F1455" s="256"/>
      <c r="G1455" s="256"/>
      <c r="H1455" s="256"/>
      <c r="I1455" s="256"/>
      <c r="J1455" s="256"/>
      <c r="K1455" s="256"/>
      <c r="L1455" s="256"/>
      <c r="M1455" s="256"/>
      <c r="N1455" s="257"/>
    </row>
    <row r="1456" spans="2:14" x14ac:dyDescent="0.25">
      <c r="B1456" s="333" t="str">
        <f>IF(D1456="","",D1456&amp;"-"&amp;(1+COUNTIF(D$33:D1455,D1456)))</f>
        <v/>
      </c>
      <c r="D1456" s="255"/>
      <c r="E1456" s="256"/>
      <c r="F1456" s="256"/>
      <c r="G1456" s="256"/>
      <c r="H1456" s="256"/>
      <c r="I1456" s="256"/>
      <c r="J1456" s="256"/>
      <c r="K1456" s="256"/>
      <c r="L1456" s="256"/>
      <c r="M1456" s="256"/>
      <c r="N1456" s="257"/>
    </row>
    <row r="1457" spans="2:14" x14ac:dyDescent="0.25">
      <c r="B1457" s="333" t="str">
        <f>IF(D1457="","",D1457&amp;"-"&amp;(1+COUNTIF(D$33:D1456,D1457)))</f>
        <v/>
      </c>
      <c r="D1457" s="255"/>
      <c r="E1457" s="256"/>
      <c r="F1457" s="256"/>
      <c r="G1457" s="256"/>
      <c r="H1457" s="256"/>
      <c r="I1457" s="256"/>
      <c r="J1457" s="256"/>
      <c r="K1457" s="256"/>
      <c r="L1457" s="256"/>
      <c r="M1457" s="256"/>
      <c r="N1457" s="257"/>
    </row>
    <row r="1458" spans="2:14" x14ac:dyDescent="0.25">
      <c r="B1458" s="333" t="str">
        <f>IF(D1458="","",D1458&amp;"-"&amp;(1+COUNTIF(D$33:D1457,D1458)))</f>
        <v/>
      </c>
      <c r="D1458" s="255"/>
      <c r="E1458" s="256"/>
      <c r="F1458" s="256"/>
      <c r="G1458" s="256"/>
      <c r="H1458" s="256"/>
      <c r="I1458" s="256"/>
      <c r="J1458" s="256"/>
      <c r="K1458" s="256"/>
      <c r="L1458" s="256"/>
      <c r="M1458" s="256"/>
      <c r="N1458" s="257"/>
    </row>
    <row r="1459" spans="2:14" x14ac:dyDescent="0.25">
      <c r="B1459" s="333" t="str">
        <f>IF(D1459="","",D1459&amp;"-"&amp;(1+COUNTIF(D$33:D1458,D1459)))</f>
        <v/>
      </c>
      <c r="D1459" s="255"/>
      <c r="E1459" s="256"/>
      <c r="F1459" s="256"/>
      <c r="G1459" s="256"/>
      <c r="H1459" s="256"/>
      <c r="I1459" s="256"/>
      <c r="J1459" s="256"/>
      <c r="K1459" s="256"/>
      <c r="L1459" s="256"/>
      <c r="M1459" s="256"/>
      <c r="N1459" s="257"/>
    </row>
    <row r="1460" spans="2:14" ht="15" customHeight="1" x14ac:dyDescent="0.25">
      <c r="B1460" s="333" t="str">
        <f>IF(D1460="","",D1460&amp;"-"&amp;(1+COUNTIF(D$33:D1459,D1460)))</f>
        <v/>
      </c>
      <c r="D1460" s="255"/>
      <c r="E1460" s="256"/>
      <c r="F1460" s="256"/>
      <c r="G1460" s="256"/>
      <c r="H1460" s="256"/>
      <c r="I1460" s="256"/>
      <c r="J1460" s="256"/>
      <c r="K1460" s="256"/>
      <c r="L1460" s="256"/>
      <c r="M1460" s="256"/>
      <c r="N1460" s="257"/>
    </row>
    <row r="1461" spans="2:14" x14ac:dyDescent="0.25">
      <c r="B1461" s="333" t="str">
        <f>IF(D1461="","",D1461&amp;"-"&amp;(1+COUNTIF(D$33:D1460,D1461)))</f>
        <v/>
      </c>
      <c r="D1461" s="255"/>
      <c r="E1461" s="256"/>
      <c r="F1461" s="256"/>
      <c r="G1461" s="256"/>
      <c r="H1461" s="256"/>
      <c r="I1461" s="256"/>
      <c r="J1461" s="256"/>
      <c r="K1461" s="256"/>
      <c r="L1461" s="256"/>
      <c r="M1461" s="256"/>
      <c r="N1461" s="257"/>
    </row>
    <row r="1462" spans="2:14" x14ac:dyDescent="0.25">
      <c r="B1462" s="333" t="str">
        <f>IF(D1462="","",D1462&amp;"-"&amp;(1+COUNTIF(D$33:D1461,D1462)))</f>
        <v/>
      </c>
      <c r="D1462" s="255"/>
      <c r="E1462" s="256"/>
      <c r="F1462" s="256"/>
      <c r="G1462" s="256"/>
      <c r="H1462" s="256"/>
      <c r="I1462" s="256"/>
      <c r="J1462" s="256"/>
      <c r="K1462" s="256"/>
      <c r="L1462" s="256"/>
      <c r="M1462" s="256"/>
      <c r="N1462" s="257"/>
    </row>
    <row r="1463" spans="2:14" x14ac:dyDescent="0.25">
      <c r="B1463" s="333" t="str">
        <f>IF(D1463="","",D1463&amp;"-"&amp;(1+COUNTIF(D$33:D1462,D1463)))</f>
        <v/>
      </c>
      <c r="D1463" s="255"/>
      <c r="E1463" s="256"/>
      <c r="F1463" s="256"/>
      <c r="G1463" s="256"/>
      <c r="H1463" s="256"/>
      <c r="I1463" s="256"/>
      <c r="J1463" s="256"/>
      <c r="K1463" s="256"/>
      <c r="L1463" s="256"/>
      <c r="M1463" s="256"/>
      <c r="N1463" s="257"/>
    </row>
    <row r="1464" spans="2:14" x14ac:dyDescent="0.25">
      <c r="B1464" s="333" t="str">
        <f>IF(D1464="","",D1464&amp;"-"&amp;(1+COUNTIF(D$33:D1463,D1464)))</f>
        <v/>
      </c>
      <c r="D1464" s="255"/>
      <c r="E1464" s="256"/>
      <c r="F1464" s="256"/>
      <c r="G1464" s="256"/>
      <c r="H1464" s="256"/>
      <c r="I1464" s="256"/>
      <c r="J1464" s="256"/>
      <c r="K1464" s="256"/>
      <c r="L1464" s="256"/>
      <c r="M1464" s="256"/>
      <c r="N1464" s="257"/>
    </row>
    <row r="1465" spans="2:14" x14ac:dyDescent="0.25">
      <c r="B1465" s="333" t="str">
        <f>IF(D1465="","",D1465&amp;"-"&amp;(1+COUNTIF(D$33:D1464,D1465)))</f>
        <v/>
      </c>
      <c r="D1465" s="255"/>
      <c r="E1465" s="256"/>
      <c r="F1465" s="256"/>
      <c r="G1465" s="256"/>
      <c r="H1465" s="256"/>
      <c r="I1465" s="256"/>
      <c r="J1465" s="256"/>
      <c r="K1465" s="256"/>
      <c r="L1465" s="256"/>
      <c r="M1465" s="256"/>
      <c r="N1465" s="257"/>
    </row>
    <row r="1466" spans="2:14" x14ac:dyDescent="0.25">
      <c r="B1466" s="333" t="str">
        <f>IF(D1466="","",D1466&amp;"-"&amp;(1+COUNTIF(D$33:D1465,D1466)))</f>
        <v/>
      </c>
      <c r="D1466" s="255"/>
      <c r="E1466" s="256"/>
      <c r="F1466" s="256"/>
      <c r="G1466" s="256"/>
      <c r="H1466" s="256"/>
      <c r="I1466" s="256"/>
      <c r="J1466" s="256"/>
      <c r="K1466" s="256"/>
      <c r="L1466" s="256"/>
      <c r="M1466" s="256"/>
      <c r="N1466" s="257"/>
    </row>
    <row r="1467" spans="2:14" ht="15" customHeight="1" x14ac:dyDescent="0.25">
      <c r="B1467" s="333" t="str">
        <f>IF(D1467="","",D1467&amp;"-"&amp;(1+COUNTIF(D$33:D1466,D1467)))</f>
        <v/>
      </c>
      <c r="D1467" s="255"/>
      <c r="E1467" s="256"/>
      <c r="F1467" s="256"/>
      <c r="G1467" s="256"/>
      <c r="H1467" s="256"/>
      <c r="I1467" s="256"/>
      <c r="J1467" s="256"/>
      <c r="K1467" s="256"/>
      <c r="L1467" s="256"/>
      <c r="M1467" s="256"/>
      <c r="N1467" s="257"/>
    </row>
    <row r="1468" spans="2:14" x14ac:dyDescent="0.25">
      <c r="B1468" s="333" t="str">
        <f>IF(D1468="","",D1468&amp;"-"&amp;(1+COUNTIF(D$33:D1467,D1468)))</f>
        <v/>
      </c>
      <c r="D1468" s="255"/>
      <c r="E1468" s="256"/>
      <c r="F1468" s="256"/>
      <c r="G1468" s="256"/>
      <c r="H1468" s="256"/>
      <c r="I1468" s="256"/>
      <c r="J1468" s="256"/>
      <c r="K1468" s="256"/>
      <c r="L1468" s="256"/>
      <c r="M1468" s="256"/>
      <c r="N1468" s="257"/>
    </row>
    <row r="1469" spans="2:14" x14ac:dyDescent="0.25">
      <c r="B1469" s="333" t="str">
        <f>IF(D1469="","",D1469&amp;"-"&amp;(1+COUNTIF(D$33:D1468,D1469)))</f>
        <v/>
      </c>
      <c r="D1469" s="255"/>
      <c r="E1469" s="256"/>
      <c r="F1469" s="256"/>
      <c r="G1469" s="256"/>
      <c r="H1469" s="256"/>
      <c r="I1469" s="256"/>
      <c r="J1469" s="256"/>
      <c r="K1469" s="256"/>
      <c r="L1469" s="256"/>
      <c r="M1469" s="256"/>
      <c r="N1469" s="257"/>
    </row>
    <row r="1470" spans="2:14" x14ac:dyDescent="0.25">
      <c r="B1470" s="333" t="str">
        <f>IF(D1470="","",D1470&amp;"-"&amp;(1+COUNTIF(D$33:D1469,D1470)))</f>
        <v/>
      </c>
      <c r="D1470" s="255"/>
      <c r="E1470" s="256"/>
      <c r="F1470" s="256"/>
      <c r="G1470" s="256"/>
      <c r="H1470" s="256"/>
      <c r="I1470" s="256"/>
      <c r="J1470" s="256"/>
      <c r="K1470" s="256"/>
      <c r="L1470" s="256"/>
      <c r="M1470" s="256"/>
      <c r="N1470" s="257"/>
    </row>
    <row r="1471" spans="2:14" x14ac:dyDescent="0.25">
      <c r="B1471" s="333" t="str">
        <f>IF(D1471="","",D1471&amp;"-"&amp;(1+COUNTIF(D$33:D1470,D1471)))</f>
        <v/>
      </c>
      <c r="D1471" s="255"/>
      <c r="E1471" s="256"/>
      <c r="F1471" s="256"/>
      <c r="G1471" s="256"/>
      <c r="H1471" s="256"/>
      <c r="I1471" s="256"/>
      <c r="J1471" s="256"/>
      <c r="K1471" s="256"/>
      <c r="L1471" s="256"/>
      <c r="M1471" s="256"/>
      <c r="N1471" s="257"/>
    </row>
    <row r="1472" spans="2:14" x14ac:dyDescent="0.25">
      <c r="B1472" s="333" t="str">
        <f>IF(D1472="","",D1472&amp;"-"&amp;(1+COUNTIF(D$33:D1471,D1472)))</f>
        <v/>
      </c>
      <c r="D1472" s="255"/>
      <c r="E1472" s="256"/>
      <c r="F1472" s="256"/>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c r="C2" s="336"/>
      <c r="D2" s="336"/>
      <c r="E2" s="336"/>
      <c r="F2" s="336"/>
      <c r="G2" s="336"/>
      <c r="H2" s="336"/>
      <c r="I2" s="336"/>
      <c r="J2" s="336"/>
      <c r="K2" s="336"/>
      <c r="L2" s="336"/>
      <c r="M2" s="336"/>
      <c r="N2" s="336"/>
      <c r="O2" s="336"/>
      <c r="P2" s="336"/>
      <c r="Q2" s="336"/>
      <c r="R2" s="336"/>
      <c r="S2" s="336"/>
      <c r="T2" s="336"/>
      <c r="U2" s="336"/>
      <c r="V2" s="336"/>
      <c r="W2" s="336"/>
      <c r="X2" s="336"/>
      <c r="Y2" s="336"/>
      <c r="Z2" s="336"/>
      <c r="AA2" s="336"/>
      <c r="AB2" s="336"/>
      <c r="AC2" s="336"/>
      <c r="AD2" s="336"/>
      <c r="AE2" s="336"/>
      <c r="AF2" s="336"/>
      <c r="AG2" s="336"/>
      <c r="AH2" s="336"/>
      <c r="AI2" s="336"/>
      <c r="AJ2" s="336"/>
      <c r="AK2" s="336"/>
      <c r="AL2" s="336"/>
      <c r="AM2" s="336"/>
      <c r="AN2" s="336"/>
      <c r="AO2" s="336"/>
      <c r="AP2" s="336"/>
      <c r="AQ2" s="336"/>
      <c r="AR2" s="336"/>
      <c r="AS2" s="336"/>
      <c r="AT2" s="348"/>
      <c r="AU2" s="349"/>
      <c r="AV2" s="336"/>
      <c r="AW2" s="336"/>
      <c r="AX2" s="336"/>
      <c r="AY2" s="336"/>
      <c r="AZ2" s="336"/>
      <c r="BA2" s="336"/>
      <c r="BB2" s="336"/>
      <c r="BC2" s="336"/>
      <c r="BD2" s="336"/>
      <c r="BE2" s="336"/>
      <c r="BF2" s="336"/>
      <c r="BG2" s="336"/>
      <c r="BH2" s="336"/>
      <c r="BI2" s="336"/>
      <c r="BJ2" s="336"/>
      <c r="BK2" s="336"/>
      <c r="BL2" s="336"/>
      <c r="BM2" s="336"/>
      <c r="BN2" s="336"/>
      <c r="BO2" s="336"/>
      <c r="BP2" s="336"/>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c r="D3" s="339"/>
      <c r="E3" s="339"/>
      <c r="F3" s="339"/>
      <c r="G3" s="339"/>
      <c r="H3" s="339"/>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350"/>
      <c r="AV3" s="339"/>
      <c r="AW3" s="339"/>
      <c r="AX3" s="339"/>
      <c r="AY3" s="339"/>
      <c r="AZ3" s="339"/>
      <c r="BA3" s="339"/>
      <c r="BB3" s="339"/>
      <c r="BC3" s="339"/>
      <c r="BD3" s="339"/>
      <c r="BE3" s="339"/>
      <c r="BF3" s="339"/>
      <c r="BG3" s="339"/>
      <c r="BH3" s="339"/>
      <c r="BI3" s="339"/>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c r="D4" s="342"/>
      <c r="E4" s="342"/>
      <c r="F4" s="342"/>
      <c r="G4" s="342"/>
      <c r="H4" s="342"/>
      <c r="I4" s="342"/>
      <c r="J4" s="342"/>
      <c r="K4" s="342"/>
      <c r="L4" s="342"/>
      <c r="M4" s="342"/>
      <c r="N4" s="342"/>
      <c r="O4" s="342"/>
      <c r="P4" s="342"/>
      <c r="Q4" s="342"/>
      <c r="R4" s="342"/>
      <c r="S4" s="342"/>
      <c r="T4" s="342"/>
      <c r="U4" s="342"/>
      <c r="V4" s="342"/>
      <c r="W4" s="342"/>
      <c r="X4" s="342"/>
      <c r="Y4" s="342"/>
      <c r="Z4" s="342"/>
      <c r="AA4" s="342"/>
      <c r="AB4" s="342"/>
      <c r="AC4" s="342"/>
      <c r="AD4" s="342"/>
      <c r="AE4" s="342"/>
      <c r="AF4" s="342"/>
      <c r="AG4" s="342"/>
      <c r="AH4" s="342"/>
      <c r="AI4" s="342"/>
      <c r="AJ4" s="342"/>
      <c r="AK4" s="342"/>
      <c r="AL4" s="342"/>
      <c r="AM4" s="342"/>
      <c r="AN4" s="342"/>
      <c r="AO4" s="342"/>
      <c r="AP4" s="342"/>
      <c r="AQ4" s="342"/>
      <c r="AR4" s="342"/>
      <c r="AS4" s="342"/>
      <c r="AT4" s="342"/>
      <c r="AU4" s="351"/>
      <c r="AV4" s="342"/>
      <c r="AW4" s="342"/>
      <c r="AX4" s="342"/>
      <c r="AY4" s="342"/>
      <c r="AZ4" s="342"/>
      <c r="BA4" s="342"/>
      <c r="BB4" s="342"/>
      <c r="BC4" s="342"/>
      <c r="BD4" s="342"/>
      <c r="BE4" s="342"/>
      <c r="BF4" s="342"/>
      <c r="BG4" s="342"/>
      <c r="BH4" s="342"/>
      <c r="BI4" s="342"/>
      <c r="BJ4" s="342"/>
      <c r="BK4" s="342"/>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c r="D5" s="342"/>
      <c r="E5" s="342"/>
      <c r="F5" s="342"/>
      <c r="G5" s="342"/>
      <c r="H5" s="342"/>
      <c r="I5" s="342"/>
      <c r="J5" s="342"/>
      <c r="K5" s="342"/>
      <c r="L5" s="342"/>
      <c r="M5" s="342"/>
      <c r="N5" s="342"/>
      <c r="O5" s="342"/>
      <c r="P5" s="342"/>
      <c r="Q5" s="342"/>
      <c r="R5" s="342"/>
      <c r="S5" s="342"/>
      <c r="T5" s="342"/>
      <c r="U5" s="342"/>
      <c r="V5" s="342"/>
      <c r="W5" s="342"/>
      <c r="X5" s="342"/>
      <c r="Y5" s="342"/>
      <c r="Z5" s="342"/>
      <c r="AA5" s="342"/>
      <c r="AB5" s="342"/>
      <c r="AC5" s="342"/>
      <c r="AD5" s="342"/>
      <c r="AE5" s="342"/>
      <c r="AF5" s="342"/>
      <c r="AG5" s="342"/>
      <c r="AH5" s="342"/>
      <c r="AI5" s="342"/>
      <c r="AJ5" s="342"/>
      <c r="AK5" s="342"/>
      <c r="AL5" s="342"/>
      <c r="AM5" s="342"/>
      <c r="AN5" s="342"/>
      <c r="AO5" s="342"/>
      <c r="AP5" s="342"/>
      <c r="AQ5" s="342"/>
      <c r="AR5" s="342"/>
      <c r="AS5" s="342"/>
      <c r="AT5" s="342"/>
      <c r="AU5" s="351"/>
      <c r="AV5" s="342"/>
      <c r="AW5" s="342"/>
      <c r="AX5" s="342"/>
      <c r="AY5" s="342"/>
      <c r="AZ5" s="342"/>
      <c r="BA5" s="342"/>
      <c r="BB5" s="342"/>
      <c r="BC5" s="342"/>
      <c r="BD5" s="342"/>
      <c r="BE5" s="342"/>
      <c r="BF5" s="342"/>
      <c r="BG5" s="342"/>
      <c r="BH5" s="342"/>
      <c r="BI5" s="342"/>
      <c r="BJ5" s="342"/>
      <c r="BK5" s="342"/>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c r="D6" s="342"/>
      <c r="E6" s="342"/>
      <c r="F6" s="342"/>
      <c r="G6" s="342"/>
      <c r="H6" s="342"/>
      <c r="I6" s="342"/>
      <c r="J6" s="342"/>
      <c r="K6" s="342"/>
      <c r="L6" s="342"/>
      <c r="M6" s="342"/>
      <c r="N6" s="342"/>
      <c r="O6" s="342"/>
      <c r="P6" s="342"/>
      <c r="Q6" s="342"/>
      <c r="R6" s="342"/>
      <c r="S6" s="342"/>
      <c r="T6" s="342"/>
      <c r="U6" s="342"/>
      <c r="V6" s="342"/>
      <c r="W6" s="342"/>
      <c r="X6" s="342"/>
      <c r="Y6" s="342"/>
      <c r="Z6" s="342"/>
      <c r="AA6" s="342"/>
      <c r="AB6" s="342"/>
      <c r="AC6" s="342"/>
      <c r="AD6" s="342"/>
      <c r="AE6" s="342"/>
      <c r="AF6" s="342"/>
      <c r="AG6" s="342"/>
      <c r="AH6" s="342"/>
      <c r="AI6" s="342"/>
      <c r="AJ6" s="342"/>
      <c r="AK6" s="342"/>
      <c r="AL6" s="342"/>
      <c r="AM6" s="342"/>
      <c r="AN6" s="342"/>
      <c r="AO6" s="342"/>
      <c r="AP6" s="342"/>
      <c r="AQ6" s="342"/>
      <c r="AR6" s="342"/>
      <c r="AS6" s="342"/>
      <c r="AT6" s="342"/>
      <c r="AU6" s="351"/>
      <c r="AV6" s="342"/>
      <c r="AW6" s="342"/>
      <c r="AX6" s="342"/>
      <c r="AY6" s="342"/>
      <c r="AZ6" s="342"/>
      <c r="BA6" s="342"/>
      <c r="BB6" s="342"/>
      <c r="BC6" s="342"/>
      <c r="BD6" s="342"/>
      <c r="BE6" s="342"/>
      <c r="BF6" s="342"/>
      <c r="BG6" s="342"/>
      <c r="BH6" s="342"/>
      <c r="BI6" s="342"/>
      <c r="BJ6" s="342"/>
      <c r="BK6" s="342"/>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c r="D7" s="342"/>
      <c r="E7" s="342"/>
      <c r="F7" s="342"/>
      <c r="G7" s="342"/>
      <c r="H7" s="342"/>
      <c r="I7" s="342"/>
      <c r="J7" s="342"/>
      <c r="K7" s="342"/>
      <c r="L7" s="342"/>
      <c r="M7" s="342"/>
      <c r="N7" s="342"/>
      <c r="O7" s="342"/>
      <c r="P7" s="342"/>
      <c r="Q7" s="342"/>
      <c r="R7" s="342"/>
      <c r="S7" s="342"/>
      <c r="T7" s="342"/>
      <c r="U7" s="342"/>
      <c r="V7" s="342"/>
      <c r="W7" s="342"/>
      <c r="X7" s="342"/>
      <c r="Y7" s="342"/>
      <c r="Z7" s="342"/>
      <c r="AA7" s="342"/>
      <c r="AB7" s="342"/>
      <c r="AC7" s="342"/>
      <c r="AD7" s="342"/>
      <c r="AE7" s="342"/>
      <c r="AF7" s="342"/>
      <c r="AG7" s="342"/>
      <c r="AH7" s="342"/>
      <c r="AI7" s="342"/>
      <c r="AJ7" s="342"/>
      <c r="AK7" s="342"/>
      <c r="AL7" s="342"/>
      <c r="AM7" s="342"/>
      <c r="AN7" s="342"/>
      <c r="AO7" s="342"/>
      <c r="AP7" s="342"/>
      <c r="AQ7" s="342"/>
      <c r="AR7" s="342"/>
      <c r="AS7" s="342"/>
      <c r="AT7" s="342"/>
      <c r="AU7" s="351"/>
      <c r="AV7" s="342"/>
      <c r="AW7" s="342"/>
      <c r="AX7" s="342"/>
      <c r="AY7" s="342"/>
      <c r="AZ7" s="342"/>
      <c r="BA7" s="342"/>
      <c r="BB7" s="342"/>
      <c r="BC7" s="342"/>
      <c r="BD7" s="342"/>
      <c r="BE7" s="342"/>
      <c r="BF7" s="342"/>
      <c r="BG7" s="342"/>
      <c r="BH7" s="342"/>
      <c r="BI7" s="342"/>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c r="D8" s="342"/>
      <c r="E8" s="342"/>
      <c r="F8" s="342"/>
      <c r="G8" s="342"/>
      <c r="H8" s="342"/>
      <c r="I8" s="342"/>
      <c r="J8" s="342"/>
      <c r="K8" s="342"/>
      <c r="L8" s="342"/>
      <c r="M8" s="342"/>
      <c r="N8" s="342"/>
      <c r="O8" s="342"/>
      <c r="P8" s="342"/>
      <c r="Q8" s="342"/>
      <c r="R8" s="342"/>
      <c r="S8" s="342"/>
      <c r="T8" s="342"/>
      <c r="U8" s="342"/>
      <c r="V8" s="342"/>
      <c r="W8" s="342"/>
      <c r="X8" s="342"/>
      <c r="Y8" s="342"/>
      <c r="Z8" s="342"/>
      <c r="AA8" s="342"/>
      <c r="AB8" s="342"/>
      <c r="AC8" s="342"/>
      <c r="AD8" s="342"/>
      <c r="AE8" s="342"/>
      <c r="AF8" s="342"/>
      <c r="AG8" s="342"/>
      <c r="AH8" s="342"/>
      <c r="AI8" s="342"/>
      <c r="AJ8" s="342"/>
      <c r="AK8" s="342"/>
      <c r="AL8" s="342"/>
      <c r="AM8" s="342"/>
      <c r="AN8" s="342"/>
      <c r="AO8" s="342"/>
      <c r="AP8" s="342"/>
      <c r="AQ8" s="342"/>
      <c r="AR8" s="342"/>
      <c r="AS8" s="342"/>
      <c r="AT8" s="342"/>
      <c r="AU8" s="351"/>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c r="D9" s="342"/>
      <c r="E9" s="342"/>
      <c r="F9" s="342"/>
      <c r="G9" s="342"/>
      <c r="H9" s="342"/>
      <c r="I9" s="342"/>
      <c r="J9" s="342"/>
      <c r="K9" s="342"/>
      <c r="L9" s="342"/>
      <c r="M9" s="342"/>
      <c r="N9" s="342"/>
      <c r="O9" s="342"/>
      <c r="P9" s="342"/>
      <c r="Q9" s="342"/>
      <c r="R9" s="342"/>
      <c r="S9" s="342"/>
      <c r="T9" s="342"/>
      <c r="U9" s="342"/>
      <c r="V9" s="342"/>
      <c r="W9" s="342"/>
      <c r="X9" s="342"/>
      <c r="Y9" s="342"/>
      <c r="Z9" s="342"/>
      <c r="AA9" s="342"/>
      <c r="AB9" s="342"/>
      <c r="AC9" s="342"/>
      <c r="AD9" s="342"/>
      <c r="AE9" s="342"/>
      <c r="AF9" s="342"/>
      <c r="AG9" s="342"/>
      <c r="AH9" s="342"/>
      <c r="AI9" s="342"/>
      <c r="AJ9" s="342"/>
      <c r="AK9" s="342"/>
      <c r="AL9" s="342"/>
      <c r="AM9" s="342"/>
      <c r="AN9" s="342"/>
      <c r="AO9" s="342"/>
      <c r="AP9" s="342"/>
      <c r="AQ9" s="342"/>
      <c r="AR9" s="342"/>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c r="D10" s="342"/>
      <c r="E10" s="342"/>
      <c r="F10" s="342"/>
      <c r="G10" s="342"/>
      <c r="H10" s="342"/>
      <c r="I10" s="342"/>
      <c r="J10" s="342"/>
      <c r="K10" s="342"/>
      <c r="L10" s="342"/>
      <c r="M10" s="342"/>
      <c r="N10" s="342"/>
      <c r="O10" s="342"/>
      <c r="P10" s="342"/>
      <c r="Q10" s="342"/>
      <c r="R10" s="342"/>
      <c r="S10" s="342"/>
      <c r="T10" s="342"/>
      <c r="U10" s="342"/>
      <c r="V10" s="342"/>
      <c r="W10" s="342"/>
      <c r="X10" s="342"/>
      <c r="Y10" s="342"/>
      <c r="Z10" s="342"/>
      <c r="AA10" s="342"/>
      <c r="AB10" s="342"/>
      <c r="AC10" s="342"/>
      <c r="AD10" s="342"/>
      <c r="AE10" s="342"/>
      <c r="AF10" s="342"/>
      <c r="AG10" s="342"/>
      <c r="AH10" s="342"/>
      <c r="AI10" s="342"/>
      <c r="AJ10" s="342"/>
      <c r="AK10" s="342"/>
      <c r="AL10" s="342"/>
      <c r="AM10" s="342"/>
      <c r="AN10" s="342"/>
      <c r="AO10" s="342"/>
      <c r="AP10" s="342"/>
      <c r="AQ10" s="342"/>
      <c r="AR10" s="342"/>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c r="D11" s="342"/>
      <c r="E11" s="342"/>
      <c r="F11" s="342"/>
      <c r="G11" s="342"/>
      <c r="H11" s="342"/>
      <c r="I11" s="342"/>
      <c r="J11" s="342"/>
      <c r="K11" s="342"/>
      <c r="L11" s="342"/>
      <c r="M11" s="342"/>
      <c r="N11" s="342"/>
      <c r="O11" s="342"/>
      <c r="P11" s="342"/>
      <c r="Q11" s="342"/>
      <c r="R11" s="342"/>
      <c r="S11" s="342"/>
      <c r="T11" s="342"/>
      <c r="U11" s="342"/>
      <c r="V11" s="342"/>
      <c r="W11" s="342"/>
      <c r="X11" s="342"/>
      <c r="Y11" s="342"/>
      <c r="Z11" s="342"/>
      <c r="AA11" s="342"/>
      <c r="AB11" s="342"/>
      <c r="AC11" s="342"/>
      <c r="AD11" s="342"/>
      <c r="AE11" s="342"/>
      <c r="AF11" s="342"/>
      <c r="AG11" s="342"/>
      <c r="AH11" s="342"/>
      <c r="AI11" s="342"/>
      <c r="AJ11" s="342"/>
      <c r="AK11" s="342"/>
      <c r="AL11" s="342"/>
      <c r="AM11" s="342"/>
      <c r="AN11" s="342"/>
      <c r="AO11" s="342"/>
      <c r="AP11" s="342"/>
      <c r="AQ11" s="342"/>
      <c r="AR11" s="342"/>
      <c r="AS11" s="342"/>
      <c r="AT11" s="342"/>
      <c r="AU11" s="351"/>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c r="D12" s="342"/>
      <c r="E12" s="342"/>
      <c r="F12" s="342"/>
      <c r="G12" s="342"/>
      <c r="H12" s="342"/>
      <c r="I12" s="342"/>
      <c r="J12" s="342"/>
      <c r="K12" s="342"/>
      <c r="L12" s="342"/>
      <c r="M12" s="342"/>
      <c r="N12" s="342"/>
      <c r="O12" s="342"/>
      <c r="P12" s="342"/>
      <c r="Q12" s="342"/>
      <c r="R12" s="342"/>
      <c r="S12" s="342"/>
      <c r="T12" s="342"/>
      <c r="U12" s="342"/>
      <c r="V12" s="342"/>
      <c r="W12" s="342"/>
      <c r="X12" s="342"/>
      <c r="Y12" s="342"/>
      <c r="Z12" s="342"/>
      <c r="AA12" s="342"/>
      <c r="AB12" s="342"/>
      <c r="AC12" s="342"/>
      <c r="AD12" s="342"/>
      <c r="AE12" s="342"/>
      <c r="AF12" s="342"/>
      <c r="AG12" s="342"/>
      <c r="AH12" s="342"/>
      <c r="AI12" s="342"/>
      <c r="AJ12" s="342"/>
      <c r="AK12" s="342"/>
      <c r="AL12" s="342"/>
      <c r="AM12" s="342"/>
      <c r="AN12" s="342"/>
      <c r="AO12" s="342"/>
      <c r="AP12" s="342"/>
      <c r="AQ12" s="342"/>
      <c r="AR12" s="342"/>
      <c r="AS12" s="342"/>
      <c r="AT12" s="342"/>
      <c r="AU12" s="351"/>
      <c r="AV12" s="342"/>
      <c r="AW12" s="342"/>
      <c r="AX12" s="342"/>
      <c r="AY12" s="342"/>
      <c r="AZ12" s="342"/>
      <c r="BA12" s="342"/>
      <c r="BB12" s="342"/>
      <c r="BC12" s="342"/>
      <c r="BD12" s="342"/>
      <c r="BE12" s="342"/>
      <c r="BF12" s="342"/>
      <c r="BG12" s="342"/>
      <c r="BH12" s="342"/>
      <c r="BI12" s="342"/>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c r="D13" s="342"/>
      <c r="E13" s="342"/>
      <c r="F13" s="342"/>
      <c r="G13" s="342"/>
      <c r="H13" s="342"/>
      <c r="I13" s="342"/>
      <c r="J13" s="342"/>
      <c r="K13" s="342"/>
      <c r="L13" s="342"/>
      <c r="M13" s="342"/>
      <c r="N13" s="342"/>
      <c r="O13" s="342"/>
      <c r="P13" s="342"/>
      <c r="Q13" s="342"/>
      <c r="R13" s="342"/>
      <c r="S13" s="342"/>
      <c r="T13" s="342"/>
      <c r="U13" s="342"/>
      <c r="V13" s="342"/>
      <c r="W13" s="342"/>
      <c r="X13" s="342"/>
      <c r="Y13" s="342"/>
      <c r="Z13" s="342"/>
      <c r="AA13" s="342"/>
      <c r="AB13" s="342"/>
      <c r="AC13" s="342"/>
      <c r="AD13" s="342"/>
      <c r="AE13" s="342"/>
      <c r="AF13" s="342"/>
      <c r="AG13" s="342"/>
      <c r="AH13" s="342"/>
      <c r="AI13" s="342"/>
      <c r="AJ13" s="342"/>
      <c r="AK13" s="342"/>
      <c r="AL13" s="342"/>
      <c r="AM13" s="342"/>
      <c r="AN13" s="342"/>
      <c r="AO13" s="342"/>
      <c r="AP13" s="342"/>
      <c r="AQ13" s="342"/>
      <c r="AR13" s="342"/>
      <c r="AS13" s="342"/>
      <c r="AT13" s="342"/>
      <c r="AU13" s="351"/>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c r="D14" s="342"/>
      <c r="E14" s="342"/>
      <c r="F14" s="342"/>
      <c r="G14" s="342"/>
      <c r="H14" s="342"/>
      <c r="I14" s="342"/>
      <c r="J14" s="342"/>
      <c r="K14" s="342"/>
      <c r="L14" s="342"/>
      <c r="M14" s="342"/>
      <c r="N14" s="342"/>
      <c r="O14" s="342"/>
      <c r="P14" s="342"/>
      <c r="Q14" s="342"/>
      <c r="R14" s="342"/>
      <c r="S14" s="342"/>
      <c r="T14" s="342"/>
      <c r="U14" s="342"/>
      <c r="V14" s="342"/>
      <c r="W14" s="342"/>
      <c r="X14" s="342"/>
      <c r="Y14" s="342"/>
      <c r="Z14" s="342"/>
      <c r="AA14" s="342"/>
      <c r="AB14" s="342"/>
      <c r="AC14" s="342"/>
      <c r="AD14" s="342"/>
      <c r="AE14" s="342"/>
      <c r="AF14" s="342"/>
      <c r="AG14" s="342"/>
      <c r="AH14" s="342"/>
      <c r="AI14" s="342"/>
      <c r="AJ14" s="342"/>
      <c r="AK14" s="342"/>
      <c r="AL14" s="342"/>
      <c r="AM14" s="342"/>
      <c r="AN14" s="342"/>
      <c r="AO14" s="342"/>
      <c r="AP14" s="342"/>
      <c r="AQ14" s="342"/>
      <c r="AR14" s="342"/>
      <c r="AS14" s="342"/>
      <c r="AT14" s="342"/>
      <c r="AU14" s="351"/>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c r="D15" s="342"/>
      <c r="E15" s="34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c r="AC15" s="342"/>
      <c r="AD15" s="342"/>
      <c r="AE15" s="342"/>
      <c r="AF15" s="342"/>
      <c r="AG15" s="342"/>
      <c r="AH15" s="342"/>
      <c r="AI15" s="342"/>
      <c r="AJ15" s="342"/>
      <c r="AK15" s="342"/>
      <c r="AL15" s="342"/>
      <c r="AM15" s="342"/>
      <c r="AN15" s="342"/>
      <c r="AO15" s="342"/>
      <c r="AP15" s="342"/>
      <c r="AQ15" s="342"/>
      <c r="AR15" s="342"/>
      <c r="AS15" s="342"/>
      <c r="AT15" s="342"/>
      <c r="AU15" s="351"/>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c r="D16" s="342"/>
      <c r="E16" s="342"/>
      <c r="F16" s="342"/>
      <c r="G16" s="342"/>
      <c r="H16" s="342"/>
      <c r="I16" s="342"/>
      <c r="J16" s="342"/>
      <c r="K16" s="342"/>
      <c r="L16" s="342"/>
      <c r="M16" s="342"/>
      <c r="N16" s="342"/>
      <c r="O16" s="342"/>
      <c r="P16" s="342"/>
      <c r="Q16" s="342"/>
      <c r="R16" s="342"/>
      <c r="S16" s="342"/>
      <c r="T16" s="342"/>
      <c r="U16" s="342"/>
      <c r="V16" s="342"/>
      <c r="W16" s="342"/>
      <c r="X16" s="342"/>
      <c r="Y16" s="342"/>
      <c r="Z16" s="342"/>
      <c r="AA16" s="342"/>
      <c r="AB16" s="342"/>
      <c r="AC16" s="342"/>
      <c r="AD16" s="342"/>
      <c r="AE16" s="342"/>
      <c r="AF16" s="342"/>
      <c r="AG16" s="342"/>
      <c r="AH16" s="342"/>
      <c r="AI16" s="342"/>
      <c r="AJ16" s="342"/>
      <c r="AK16" s="342"/>
      <c r="AL16" s="342"/>
      <c r="AM16" s="342"/>
      <c r="AN16" s="342"/>
      <c r="AO16" s="342"/>
      <c r="AP16" s="342"/>
      <c r="AQ16" s="342"/>
      <c r="AR16" s="342"/>
      <c r="AS16" s="342"/>
      <c r="AT16" s="342"/>
      <c r="AU16" s="351"/>
      <c r="AV16" s="342"/>
      <c r="AW16" s="342"/>
      <c r="AX16" s="342"/>
      <c r="AY16" s="342"/>
      <c r="AZ16" s="342"/>
      <c r="BA16" s="342"/>
      <c r="BB16" s="342"/>
      <c r="BC16" s="342"/>
      <c r="BD16" s="342"/>
      <c r="BE16" s="342"/>
      <c r="BF16" s="342"/>
      <c r="BG16" s="342"/>
      <c r="BH16" s="342"/>
      <c r="BI16" s="342"/>
      <c r="BJ16" s="342"/>
      <c r="BK16" s="342"/>
      <c r="BL16" s="342"/>
      <c r="BM16" s="342"/>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c r="D17" s="342"/>
      <c r="E17" s="342"/>
      <c r="F17" s="342"/>
      <c r="G17" s="342"/>
      <c r="H17" s="342"/>
      <c r="I17" s="342"/>
      <c r="J17" s="342"/>
      <c r="K17" s="342"/>
      <c r="L17" s="342"/>
      <c r="M17" s="342"/>
      <c r="N17" s="342"/>
      <c r="O17" s="342"/>
      <c r="P17" s="342"/>
      <c r="Q17" s="342"/>
      <c r="R17" s="342"/>
      <c r="S17" s="342"/>
      <c r="T17" s="342"/>
      <c r="U17" s="342"/>
      <c r="V17" s="342"/>
      <c r="W17" s="342"/>
      <c r="X17" s="342"/>
      <c r="Y17" s="342"/>
      <c r="Z17" s="342"/>
      <c r="AA17" s="342"/>
      <c r="AB17" s="342"/>
      <c r="AC17" s="342"/>
      <c r="AD17" s="342"/>
      <c r="AE17" s="342"/>
      <c r="AF17" s="342"/>
      <c r="AG17" s="342"/>
      <c r="AH17" s="342"/>
      <c r="AI17" s="342"/>
      <c r="AJ17" s="342"/>
      <c r="AK17" s="342"/>
      <c r="AL17" s="342"/>
      <c r="AM17" s="342"/>
      <c r="AN17" s="342"/>
      <c r="AO17" s="342"/>
      <c r="AP17" s="342"/>
      <c r="AQ17" s="342"/>
      <c r="AR17" s="342"/>
      <c r="AS17" s="342"/>
      <c r="AT17" s="342"/>
      <c r="AU17" s="351"/>
      <c r="AV17" s="342"/>
      <c r="AW17" s="342"/>
      <c r="AX17" s="342"/>
      <c r="AY17" s="342"/>
      <c r="AZ17" s="342"/>
      <c r="BA17" s="342"/>
      <c r="BB17" s="342"/>
      <c r="BC17" s="342"/>
      <c r="BD17" s="342"/>
      <c r="BE17" s="342"/>
      <c r="BF17" s="342"/>
      <c r="BG17" s="342"/>
      <c r="BH17" s="342"/>
      <c r="BI17" s="342"/>
      <c r="BJ17" s="342"/>
      <c r="BK17" s="342"/>
      <c r="BL17" s="342"/>
      <c r="BM17" s="342"/>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c r="D18" s="342"/>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c r="AC18" s="342"/>
      <c r="AD18" s="342"/>
      <c r="AE18" s="342"/>
      <c r="AF18" s="342"/>
      <c r="AG18" s="342"/>
      <c r="AH18" s="342"/>
      <c r="AI18" s="342"/>
      <c r="AJ18" s="342"/>
      <c r="AK18" s="342"/>
      <c r="AL18" s="342"/>
      <c r="AM18" s="342"/>
      <c r="AN18" s="342"/>
      <c r="AO18" s="342"/>
      <c r="AP18" s="342"/>
      <c r="AQ18" s="342"/>
      <c r="AR18" s="342"/>
      <c r="AS18" s="342"/>
      <c r="AT18" s="342"/>
      <c r="AU18" s="351"/>
      <c r="AV18" s="342"/>
      <c r="AW18" s="342"/>
      <c r="AX18" s="342"/>
      <c r="AY18" s="342"/>
      <c r="AZ18" s="342"/>
      <c r="BA18" s="342"/>
      <c r="BB18" s="342"/>
      <c r="BC18" s="342"/>
      <c r="BD18" s="342"/>
      <c r="BE18" s="342"/>
      <c r="BF18" s="342"/>
      <c r="BG18" s="342"/>
      <c r="BH18" s="342"/>
      <c r="BI18" s="342"/>
      <c r="BJ18" s="342"/>
      <c r="BK18" s="342"/>
      <c r="BL18" s="342"/>
      <c r="BM18" s="342"/>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c r="D19" s="342"/>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c r="AC19" s="342"/>
      <c r="AD19" s="342"/>
      <c r="AE19" s="342"/>
      <c r="AF19" s="342"/>
      <c r="AG19" s="342"/>
      <c r="AH19" s="342"/>
      <c r="AI19" s="342"/>
      <c r="AJ19" s="342"/>
      <c r="AK19" s="342"/>
      <c r="AL19" s="342"/>
      <c r="AM19" s="342"/>
      <c r="AN19" s="342"/>
      <c r="AO19" s="342"/>
      <c r="AP19" s="342"/>
      <c r="AQ19" s="342"/>
      <c r="AR19" s="342"/>
      <c r="AS19" s="342"/>
      <c r="AT19" s="342"/>
      <c r="AU19" s="351"/>
      <c r="AV19" s="342"/>
      <c r="AW19" s="342"/>
      <c r="AX19" s="342"/>
      <c r="AY19" s="342"/>
      <c r="AZ19" s="342"/>
      <c r="BA19" s="342"/>
      <c r="BB19" s="342"/>
      <c r="BC19" s="342"/>
      <c r="BD19" s="342"/>
      <c r="BE19" s="342"/>
      <c r="BF19" s="342"/>
      <c r="BG19" s="342"/>
      <c r="BH19" s="342"/>
      <c r="BI19" s="342"/>
      <c r="BJ19" s="342"/>
      <c r="BK19" s="342"/>
      <c r="BL19" s="342"/>
      <c r="BM19" s="342"/>
      <c r="BN19" s="342"/>
      <c r="BO19" s="342"/>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c r="D20" s="342"/>
      <c r="E20" s="342"/>
      <c r="F20" s="342"/>
      <c r="G20" s="342"/>
      <c r="H20" s="342"/>
      <c r="I20" s="342"/>
      <c r="J20" s="342"/>
      <c r="K20" s="342"/>
      <c r="L20" s="342"/>
      <c r="M20" s="342"/>
      <c r="N20" s="342"/>
      <c r="O20" s="342"/>
      <c r="P20" s="342"/>
      <c r="Q20" s="342"/>
      <c r="R20" s="342"/>
      <c r="S20" s="342"/>
      <c r="T20" s="342"/>
      <c r="U20" s="342"/>
      <c r="V20" s="342"/>
      <c r="W20" s="342"/>
      <c r="X20" s="342"/>
      <c r="Y20" s="342"/>
      <c r="Z20" s="342"/>
      <c r="AA20" s="342"/>
      <c r="AB20" s="342"/>
      <c r="AC20" s="342"/>
      <c r="AD20" s="342"/>
      <c r="AE20" s="342"/>
      <c r="AF20" s="342"/>
      <c r="AG20" s="342"/>
      <c r="AH20" s="342"/>
      <c r="AI20" s="342"/>
      <c r="AJ20" s="342"/>
      <c r="AK20" s="342"/>
      <c r="AL20" s="342"/>
      <c r="AM20" s="342"/>
      <c r="AN20" s="342"/>
      <c r="AO20" s="342"/>
      <c r="AP20" s="342"/>
      <c r="AQ20" s="342"/>
      <c r="AR20" s="342"/>
      <c r="AS20" s="342"/>
      <c r="AT20" s="342"/>
      <c r="AU20" s="351"/>
      <c r="AV20" s="342"/>
      <c r="AW20" s="342"/>
      <c r="AX20" s="342"/>
      <c r="AY20" s="342"/>
      <c r="AZ20" s="342"/>
      <c r="BA20" s="342"/>
      <c r="BB20" s="342"/>
      <c r="BC20" s="342"/>
      <c r="BD20" s="342"/>
      <c r="BE20" s="342"/>
      <c r="BF20" s="342"/>
      <c r="BG20" s="342"/>
      <c r="BH20" s="342"/>
      <c r="BI20" s="342"/>
      <c r="BJ20" s="342"/>
      <c r="BK20" s="342"/>
      <c r="BL20" s="342"/>
      <c r="BM20" s="342"/>
      <c r="BN20" s="342"/>
      <c r="BO20" s="342"/>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c r="D21" s="342"/>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c r="AC21" s="342"/>
      <c r="AD21" s="342"/>
      <c r="AE21" s="342"/>
      <c r="AF21" s="342"/>
      <c r="AG21" s="342"/>
      <c r="AH21" s="342"/>
      <c r="AI21" s="342"/>
      <c r="AJ21" s="342"/>
      <c r="AK21" s="342"/>
      <c r="AL21" s="342"/>
      <c r="AM21" s="342"/>
      <c r="AN21" s="342"/>
      <c r="AO21" s="342"/>
      <c r="AP21" s="342"/>
      <c r="AQ21" s="342"/>
      <c r="AR21" s="342"/>
      <c r="AS21" s="342"/>
      <c r="AT21" s="342"/>
      <c r="AU21" s="351"/>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c r="D22" s="342"/>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c r="AC22" s="342"/>
      <c r="AD22" s="342"/>
      <c r="AE22" s="342"/>
      <c r="AF22" s="342"/>
      <c r="AG22" s="342"/>
      <c r="AH22" s="342"/>
      <c r="AI22" s="342"/>
      <c r="AJ22" s="342"/>
      <c r="AK22" s="342"/>
      <c r="AL22" s="342"/>
      <c r="AM22" s="342"/>
      <c r="AN22" s="342"/>
      <c r="AO22" s="342"/>
      <c r="AP22" s="342"/>
      <c r="AQ22" s="342"/>
      <c r="AR22" s="342"/>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c r="D23" s="342"/>
      <c r="E23" s="342"/>
      <c r="F23" s="342"/>
      <c r="G23" s="342"/>
      <c r="H23" s="342"/>
      <c r="I23" s="342"/>
      <c r="J23" s="342"/>
      <c r="K23" s="342"/>
      <c r="L23" s="342"/>
      <c r="M23" s="342"/>
      <c r="N23" s="342"/>
      <c r="O23" s="342"/>
      <c r="P23" s="342"/>
      <c r="Q23" s="342"/>
      <c r="R23" s="342"/>
      <c r="S23" s="342"/>
      <c r="T23" s="342"/>
      <c r="U23" s="342"/>
      <c r="V23" s="342"/>
      <c r="W23" s="342"/>
      <c r="X23" s="342"/>
      <c r="Y23" s="342"/>
      <c r="Z23" s="342"/>
      <c r="AA23" s="342"/>
      <c r="AB23" s="342"/>
      <c r="AC23" s="342"/>
      <c r="AD23" s="342"/>
      <c r="AE23" s="342"/>
      <c r="AF23" s="342"/>
      <c r="AG23" s="342"/>
      <c r="AH23" s="342"/>
      <c r="AI23" s="342"/>
      <c r="AJ23" s="342"/>
      <c r="AK23" s="342"/>
      <c r="AL23" s="342"/>
      <c r="AM23" s="342"/>
      <c r="AN23" s="342"/>
      <c r="AO23" s="342"/>
      <c r="AP23" s="342"/>
      <c r="AQ23" s="342"/>
      <c r="AR23" s="342"/>
      <c r="AS23" s="342"/>
      <c r="AT23" s="342"/>
      <c r="AU23" s="351"/>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c r="D24" s="342"/>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c r="AC24" s="342"/>
      <c r="AD24" s="342"/>
      <c r="AE24" s="342"/>
      <c r="AF24" s="342"/>
      <c r="AG24" s="342"/>
      <c r="AH24" s="342"/>
      <c r="AI24" s="342"/>
      <c r="AJ24" s="342"/>
      <c r="AK24" s="342"/>
      <c r="AL24" s="342"/>
      <c r="AM24" s="342"/>
      <c r="AN24" s="342"/>
      <c r="AO24" s="342"/>
      <c r="AP24" s="342"/>
      <c r="AQ24" s="342"/>
      <c r="AR24" s="342"/>
      <c r="AS24" s="342"/>
      <c r="AT24" s="342"/>
      <c r="AU24" s="351"/>
      <c r="AV24" s="342"/>
      <c r="AW24" s="342"/>
      <c r="AX24" s="342"/>
      <c r="AY24" s="342"/>
      <c r="AZ24" s="342"/>
      <c r="BA24" s="342"/>
      <c r="BB24" s="342"/>
      <c r="BC24" s="342"/>
      <c r="BD24" s="342"/>
      <c r="BE24" s="342"/>
      <c r="BF24" s="342"/>
      <c r="BG24" s="342"/>
      <c r="BH24" s="342"/>
      <c r="BI24" s="342"/>
      <c r="BJ24" s="342"/>
      <c r="BK24" s="342"/>
      <c r="BL24" s="342"/>
      <c r="BM24" s="342"/>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c r="D25" s="342"/>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c r="AC25" s="342"/>
      <c r="AD25" s="342"/>
      <c r="AE25" s="342"/>
      <c r="AF25" s="342"/>
      <c r="AG25" s="342"/>
      <c r="AH25" s="342"/>
      <c r="AI25" s="342"/>
      <c r="AJ25" s="342"/>
      <c r="AK25" s="342"/>
      <c r="AL25" s="342"/>
      <c r="AM25" s="342"/>
      <c r="AN25" s="342"/>
      <c r="AO25" s="342"/>
      <c r="AP25" s="342"/>
      <c r="AQ25" s="342"/>
      <c r="AR25" s="342"/>
      <c r="AS25" s="342"/>
      <c r="AT25" s="342"/>
      <c r="AU25" s="351"/>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c r="D26" s="342"/>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c r="AC26" s="342"/>
      <c r="AD26" s="342"/>
      <c r="AE26" s="342"/>
      <c r="AF26" s="342"/>
      <c r="AG26" s="342"/>
      <c r="AH26" s="342"/>
      <c r="AI26" s="342"/>
      <c r="AJ26" s="342"/>
      <c r="AK26" s="342"/>
      <c r="AL26" s="342"/>
      <c r="AM26" s="342"/>
      <c r="AN26" s="342"/>
      <c r="AO26" s="342"/>
      <c r="AP26" s="342"/>
      <c r="AQ26" s="342"/>
      <c r="AR26" s="342"/>
      <c r="AS26" s="342"/>
      <c r="AT26" s="342"/>
      <c r="AU26" s="351"/>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c r="D27" s="342"/>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c r="AC27" s="342"/>
      <c r="AD27" s="342"/>
      <c r="AE27" s="342"/>
      <c r="AF27" s="342"/>
      <c r="AG27" s="342"/>
      <c r="AH27" s="342"/>
      <c r="AI27" s="342"/>
      <c r="AJ27" s="342"/>
      <c r="AK27" s="342"/>
      <c r="AL27" s="342"/>
      <c r="AM27" s="342"/>
      <c r="AN27" s="342"/>
      <c r="AO27" s="342"/>
      <c r="AP27" s="342"/>
      <c r="AQ27" s="342"/>
      <c r="AR27" s="342"/>
      <c r="AS27" s="342"/>
      <c r="AT27" s="342"/>
      <c r="AU27" s="351"/>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c r="D28" s="342"/>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c r="AC28" s="342"/>
      <c r="AD28" s="342"/>
      <c r="AE28" s="342"/>
      <c r="AF28" s="342"/>
      <c r="AG28" s="342"/>
      <c r="AH28" s="342"/>
      <c r="AI28" s="342"/>
      <c r="AJ28" s="342"/>
      <c r="AK28" s="342"/>
      <c r="AL28" s="342"/>
      <c r="AM28" s="342"/>
      <c r="AN28" s="342"/>
      <c r="AO28" s="342"/>
      <c r="AP28" s="342"/>
      <c r="AQ28" s="342"/>
      <c r="AR28" s="342"/>
      <c r="AS28" s="342"/>
      <c r="AT28" s="342"/>
      <c r="AU28" s="351"/>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c r="D29" s="342"/>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c r="AC29" s="342"/>
      <c r="AD29" s="342"/>
      <c r="AE29" s="342"/>
      <c r="AF29" s="342"/>
      <c r="AG29" s="342"/>
      <c r="AH29" s="342"/>
      <c r="AI29" s="342"/>
      <c r="AJ29" s="342"/>
      <c r="AK29" s="342"/>
      <c r="AL29" s="342"/>
      <c r="AM29" s="342"/>
      <c r="AN29" s="342"/>
      <c r="AO29" s="342"/>
      <c r="AP29" s="342"/>
      <c r="AQ29" s="342"/>
      <c r="AR29" s="342"/>
      <c r="AS29" s="342"/>
      <c r="AT29" s="342"/>
      <c r="AU29" s="351"/>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c r="D30" s="342"/>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c r="AC30" s="342"/>
      <c r="AD30" s="342"/>
      <c r="AE30" s="342"/>
      <c r="AF30" s="342"/>
      <c r="AG30" s="342"/>
      <c r="AH30" s="342"/>
      <c r="AI30" s="342"/>
      <c r="AJ30" s="342"/>
      <c r="AK30" s="342"/>
      <c r="AL30" s="342"/>
      <c r="AM30" s="342"/>
      <c r="AN30" s="342"/>
      <c r="AO30" s="342"/>
      <c r="AP30" s="342"/>
      <c r="AQ30" s="342"/>
      <c r="AR30" s="342"/>
      <c r="AS30" s="342"/>
      <c r="AT30" s="342"/>
      <c r="AU30" s="351"/>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c r="D31" s="342"/>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c r="AC31" s="342"/>
      <c r="AD31" s="342"/>
      <c r="AE31" s="342"/>
      <c r="AF31" s="342"/>
      <c r="AG31" s="342"/>
      <c r="AH31" s="342"/>
      <c r="AI31" s="342"/>
      <c r="AJ31" s="342"/>
      <c r="AK31" s="342"/>
      <c r="AL31" s="342"/>
      <c r="AM31" s="342"/>
      <c r="AN31" s="342"/>
      <c r="AO31" s="342"/>
      <c r="AP31" s="342"/>
      <c r="AQ31" s="342"/>
      <c r="AR31" s="342"/>
      <c r="AS31" s="342"/>
      <c r="AT31" s="342"/>
      <c r="AU31" s="351"/>
      <c r="AV31" s="342"/>
      <c r="AW31" s="342"/>
      <c r="AX31" s="342"/>
      <c r="AY31" s="342"/>
      <c r="AZ31" s="342"/>
      <c r="BA31" s="342"/>
      <c r="BB31" s="342"/>
      <c r="BC31" s="342"/>
      <c r="BD31" s="342"/>
      <c r="BE31" s="342"/>
      <c r="BF31" s="342"/>
      <c r="BG31" s="342"/>
      <c r="BH31" s="342"/>
      <c r="BI31" s="342"/>
      <c r="BJ31" s="342"/>
      <c r="BK31" s="342"/>
      <c r="BL31" s="342"/>
      <c r="BM31" s="342"/>
      <c r="BN31" s="342"/>
      <c r="BO31" s="342"/>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c r="D32" s="342"/>
      <c r="E32" s="342"/>
      <c r="F32" s="342"/>
      <c r="G32" s="342"/>
      <c r="H32" s="342"/>
      <c r="I32" s="342"/>
      <c r="J32" s="342"/>
      <c r="K32" s="342"/>
      <c r="L32" s="342"/>
      <c r="M32" s="342"/>
      <c r="N32" s="342"/>
      <c r="O32" s="342"/>
      <c r="P32" s="342"/>
      <c r="Q32" s="342"/>
      <c r="R32" s="342"/>
      <c r="S32" s="342"/>
      <c r="T32" s="342"/>
      <c r="U32" s="342"/>
      <c r="V32" s="342"/>
      <c r="W32" s="342"/>
      <c r="X32" s="342"/>
      <c r="Y32" s="342"/>
      <c r="Z32" s="342"/>
      <c r="AA32" s="342"/>
      <c r="AB32" s="342"/>
      <c r="AC32" s="342"/>
      <c r="AD32" s="342"/>
      <c r="AE32" s="342"/>
      <c r="AF32" s="342"/>
      <c r="AG32" s="342"/>
      <c r="AH32" s="342"/>
      <c r="AI32" s="342"/>
      <c r="AJ32" s="342"/>
      <c r="AK32" s="342"/>
      <c r="AL32" s="342"/>
      <c r="AM32" s="342"/>
      <c r="AN32" s="342"/>
      <c r="AO32" s="342"/>
      <c r="AP32" s="342"/>
      <c r="AQ32" s="342"/>
      <c r="AR32" s="342"/>
      <c r="AS32" s="342"/>
      <c r="AT32" s="342"/>
      <c r="AU32" s="351"/>
      <c r="AV32" s="342"/>
      <c r="AW32" s="342"/>
      <c r="AX32" s="342"/>
      <c r="AY32" s="342"/>
      <c r="AZ32" s="342"/>
      <c r="BA32" s="342"/>
      <c r="BB32" s="342"/>
      <c r="BC32" s="342"/>
      <c r="BD32" s="342"/>
      <c r="BE32" s="342"/>
      <c r="BF32" s="342"/>
      <c r="BG32" s="342"/>
      <c r="BH32" s="342"/>
      <c r="BI32" s="342"/>
      <c r="BJ32" s="342"/>
      <c r="BK32" s="342"/>
      <c r="BL32" s="342"/>
      <c r="BM32" s="342"/>
      <c r="BN32" s="342"/>
      <c r="BO32" s="342"/>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c r="D33" s="342"/>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c r="AC33" s="342"/>
      <c r="AD33" s="342"/>
      <c r="AE33" s="342"/>
      <c r="AF33" s="342"/>
      <c r="AG33" s="342"/>
      <c r="AH33" s="342"/>
      <c r="AI33" s="342"/>
      <c r="AJ33" s="342"/>
      <c r="AK33" s="342"/>
      <c r="AL33" s="342"/>
      <c r="AM33" s="342"/>
      <c r="AN33" s="342"/>
      <c r="AO33" s="342"/>
      <c r="AP33" s="342"/>
      <c r="AQ33" s="342"/>
      <c r="AR33" s="342"/>
      <c r="AS33" s="342"/>
      <c r="AT33" s="342"/>
      <c r="AU33" s="351"/>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c r="D34" s="342"/>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c r="AC34" s="342"/>
      <c r="AD34" s="342"/>
      <c r="AE34" s="342"/>
      <c r="AF34" s="342"/>
      <c r="AG34" s="342"/>
      <c r="AH34" s="342"/>
      <c r="AI34" s="342"/>
      <c r="AJ34" s="342"/>
      <c r="AK34" s="342"/>
      <c r="AL34" s="342"/>
      <c r="AM34" s="342"/>
      <c r="AN34" s="342"/>
      <c r="AO34" s="342"/>
      <c r="AP34" s="342"/>
      <c r="AQ34" s="342"/>
      <c r="AR34" s="342"/>
      <c r="AS34" s="342"/>
      <c r="AT34" s="342"/>
      <c r="AU34" s="351"/>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c r="D35" s="342"/>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c r="AC35" s="342"/>
      <c r="AD35" s="342"/>
      <c r="AE35" s="342"/>
      <c r="AF35" s="342"/>
      <c r="AG35" s="342"/>
      <c r="AH35" s="342"/>
      <c r="AI35" s="342"/>
      <c r="AJ35" s="342"/>
      <c r="AK35" s="342"/>
      <c r="AL35" s="342"/>
      <c r="AM35" s="342"/>
      <c r="AN35" s="342"/>
      <c r="AO35" s="342"/>
      <c r="AP35" s="342"/>
      <c r="AQ35" s="342"/>
      <c r="AR35" s="342"/>
      <c r="AS35" s="342"/>
      <c r="AT35" s="342"/>
      <c r="AU35" s="351"/>
      <c r="AV35" s="342"/>
      <c r="AW35" s="342"/>
      <c r="AX35" s="342"/>
      <c r="AY35" s="342"/>
      <c r="AZ35" s="342"/>
      <c r="BA35" s="342"/>
      <c r="BB35" s="342"/>
      <c r="BC35" s="342"/>
      <c r="BD35" s="342"/>
      <c r="BE35" s="342"/>
      <c r="BF35" s="342"/>
      <c r="BG35" s="342"/>
      <c r="BH35" s="342"/>
      <c r="BI35" s="342"/>
      <c r="BJ35" s="342"/>
      <c r="BK35" s="342"/>
      <c r="BL35" s="342"/>
      <c r="BM35" s="342"/>
      <c r="BN35" s="342"/>
      <c r="BO35" s="342"/>
      <c r="BP35" s="342"/>
      <c r="BQ35" s="342"/>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c r="D36" s="342"/>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c r="AJ36" s="342"/>
      <c r="AK36" s="342"/>
      <c r="AL36" s="342"/>
      <c r="AM36" s="342"/>
      <c r="AN36" s="342"/>
      <c r="AO36" s="342"/>
      <c r="AP36" s="342"/>
      <c r="AQ36" s="342"/>
      <c r="AR36" s="342"/>
      <c r="AS36" s="342"/>
      <c r="AT36" s="342"/>
      <c r="AU36" s="351"/>
      <c r="AV36" s="342"/>
      <c r="AW36" s="342"/>
      <c r="AX36" s="342"/>
      <c r="AY36" s="342"/>
      <c r="AZ36" s="342"/>
      <c r="BA36" s="342"/>
      <c r="BB36" s="342"/>
      <c r="BC36" s="342"/>
      <c r="BD36" s="342"/>
      <c r="BE36" s="342"/>
      <c r="BF36" s="342"/>
      <c r="BG36" s="342"/>
      <c r="BH36" s="342"/>
      <c r="BI36" s="342"/>
      <c r="BJ36" s="342"/>
      <c r="BK36" s="342"/>
      <c r="BL36" s="342"/>
      <c r="BM36" s="342"/>
      <c r="BN36" s="342"/>
      <c r="BO36" s="342"/>
      <c r="BP36" s="342"/>
      <c r="BQ36" s="342"/>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c r="D37" s="342"/>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c r="AC37" s="342"/>
      <c r="AD37" s="342"/>
      <c r="AE37" s="342"/>
      <c r="AF37" s="342"/>
      <c r="AG37" s="342"/>
      <c r="AH37" s="342"/>
      <c r="AI37" s="342"/>
      <c r="AJ37" s="342"/>
      <c r="AK37" s="342"/>
      <c r="AL37" s="342"/>
      <c r="AM37" s="342"/>
      <c r="AN37" s="342"/>
      <c r="AO37" s="342"/>
      <c r="AP37" s="342"/>
      <c r="AQ37" s="342"/>
      <c r="AR37" s="342"/>
      <c r="AS37" s="342"/>
      <c r="AT37" s="342"/>
      <c r="AU37" s="351"/>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c r="D38" s="342"/>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c r="AC38" s="342"/>
      <c r="AD38" s="342"/>
      <c r="AE38" s="342"/>
      <c r="AF38" s="342"/>
      <c r="AG38" s="342"/>
      <c r="AH38" s="342"/>
      <c r="AI38" s="342"/>
      <c r="AJ38" s="342"/>
      <c r="AK38" s="342"/>
      <c r="AL38" s="342"/>
      <c r="AM38" s="342"/>
      <c r="AN38" s="342"/>
      <c r="AO38" s="342"/>
      <c r="AP38" s="342"/>
      <c r="AQ38" s="342"/>
      <c r="AR38" s="342"/>
      <c r="AS38" s="342"/>
      <c r="AT38" s="342"/>
      <c r="AU38" s="351"/>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c r="D39" s="342"/>
      <c r="E39" s="342"/>
      <c r="F39" s="342"/>
      <c r="G39" s="342"/>
      <c r="H39" s="342"/>
      <c r="I39" s="342"/>
      <c r="J39" s="342"/>
      <c r="K39" s="342"/>
      <c r="L39" s="342"/>
      <c r="M39" s="342"/>
      <c r="N39" s="342"/>
      <c r="O39" s="342"/>
      <c r="P39" s="342"/>
      <c r="Q39" s="342"/>
      <c r="R39" s="342"/>
      <c r="S39" s="342"/>
      <c r="T39" s="342"/>
      <c r="U39" s="342"/>
      <c r="V39" s="342"/>
      <c r="W39" s="342"/>
      <c r="X39" s="342"/>
      <c r="Y39" s="342"/>
      <c r="Z39" s="342"/>
      <c r="AA39" s="342"/>
      <c r="AB39" s="342"/>
      <c r="AC39" s="342"/>
      <c r="AD39" s="342"/>
      <c r="AE39" s="342"/>
      <c r="AF39" s="342"/>
      <c r="AG39" s="342"/>
      <c r="AH39" s="342"/>
      <c r="AI39" s="342"/>
      <c r="AJ39" s="342"/>
      <c r="AK39" s="342"/>
      <c r="AL39" s="342"/>
      <c r="AM39" s="342"/>
      <c r="AN39" s="342"/>
      <c r="AO39" s="342"/>
      <c r="AP39" s="342"/>
      <c r="AQ39" s="342"/>
      <c r="AR39" s="342"/>
      <c r="AS39" s="342"/>
      <c r="AT39" s="342"/>
      <c r="AU39" s="351"/>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c r="D40" s="342"/>
      <c r="E40" s="342"/>
      <c r="F40" s="342"/>
      <c r="G40" s="342"/>
      <c r="H40" s="342"/>
      <c r="I40" s="342"/>
      <c r="J40" s="342"/>
      <c r="K40" s="342"/>
      <c r="L40" s="342"/>
      <c r="M40" s="342"/>
      <c r="N40" s="342"/>
      <c r="O40" s="342"/>
      <c r="P40" s="342"/>
      <c r="Q40" s="342"/>
      <c r="R40" s="342"/>
      <c r="S40" s="342"/>
      <c r="T40" s="342"/>
      <c r="U40" s="342"/>
      <c r="V40" s="342"/>
      <c r="W40" s="342"/>
      <c r="X40" s="342"/>
      <c r="Y40" s="342"/>
      <c r="Z40" s="342"/>
      <c r="AA40" s="342"/>
      <c r="AB40" s="342"/>
      <c r="AC40" s="342"/>
      <c r="AD40" s="342"/>
      <c r="AE40" s="342"/>
      <c r="AF40" s="342"/>
      <c r="AG40" s="342"/>
      <c r="AH40" s="342"/>
      <c r="AI40" s="342"/>
      <c r="AJ40" s="342"/>
      <c r="AK40" s="342"/>
      <c r="AL40" s="342"/>
      <c r="AM40" s="342"/>
      <c r="AN40" s="342"/>
      <c r="AO40" s="342"/>
      <c r="AP40" s="342"/>
      <c r="AQ40" s="342"/>
      <c r="AR40" s="342"/>
      <c r="AS40" s="342"/>
      <c r="AT40" s="342"/>
      <c r="AU40" s="351"/>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c r="D41" s="342"/>
      <c r="E41" s="342"/>
      <c r="F41" s="342"/>
      <c r="G41" s="342"/>
      <c r="H41" s="342"/>
      <c r="I41" s="342"/>
      <c r="J41" s="342"/>
      <c r="K41" s="342"/>
      <c r="L41" s="342"/>
      <c r="M41" s="342"/>
      <c r="N41" s="342"/>
      <c r="O41" s="342"/>
      <c r="P41" s="342"/>
      <c r="Q41" s="342"/>
      <c r="R41" s="342"/>
      <c r="S41" s="342"/>
      <c r="T41" s="342"/>
      <c r="U41" s="342"/>
      <c r="V41" s="342"/>
      <c r="W41" s="342"/>
      <c r="X41" s="342"/>
      <c r="Y41" s="342"/>
      <c r="Z41" s="342"/>
      <c r="AA41" s="342"/>
      <c r="AB41" s="342"/>
      <c r="AC41" s="342"/>
      <c r="AD41" s="342"/>
      <c r="AE41" s="342"/>
      <c r="AF41" s="342"/>
      <c r="AG41" s="342"/>
      <c r="AH41" s="342"/>
      <c r="AI41" s="342"/>
      <c r="AJ41" s="342"/>
      <c r="AK41" s="342"/>
      <c r="AL41" s="342"/>
      <c r="AM41" s="342"/>
      <c r="AN41" s="342"/>
      <c r="AO41" s="342"/>
      <c r="AP41" s="342"/>
      <c r="AQ41" s="342"/>
      <c r="AR41" s="342"/>
      <c r="AS41" s="342"/>
      <c r="AT41" s="342"/>
      <c r="AU41" s="351"/>
      <c r="AV41" s="342"/>
      <c r="AW41" s="342"/>
      <c r="AX41" s="342"/>
      <c r="AY41" s="342"/>
      <c r="AZ41" s="342"/>
      <c r="BA41" s="342"/>
      <c r="BB41" s="342"/>
      <c r="BC41" s="342"/>
      <c r="BD41" s="342"/>
      <c r="BE41" s="342"/>
      <c r="BF41" s="342"/>
      <c r="BG41" s="342"/>
      <c r="BH41" s="342"/>
      <c r="BI41" s="342"/>
      <c r="BJ41" s="342"/>
      <c r="BK41" s="342"/>
      <c r="BL41" s="342"/>
      <c r="BM41" s="342"/>
      <c r="BN41" s="342"/>
      <c r="BO41" s="342"/>
      <c r="BP41" s="342"/>
      <c r="BQ41" s="342"/>
      <c r="BR41" s="342"/>
      <c r="BS41" s="342"/>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342"/>
      <c r="AB42" s="342"/>
      <c r="AC42" s="342"/>
      <c r="AD42" s="342"/>
      <c r="AE42" s="342"/>
      <c r="AF42" s="342"/>
      <c r="AG42" s="342"/>
      <c r="AH42" s="342"/>
      <c r="AI42" s="342"/>
      <c r="AJ42" s="342"/>
      <c r="AK42" s="342"/>
      <c r="AL42" s="342"/>
      <c r="AM42" s="342"/>
      <c r="AN42" s="342"/>
      <c r="AO42" s="342"/>
      <c r="AP42" s="342"/>
      <c r="AQ42" s="342"/>
      <c r="AR42" s="342"/>
      <c r="AS42" s="342"/>
      <c r="AT42" s="342"/>
      <c r="AU42" s="351"/>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c r="D43" s="342"/>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c r="AC43" s="342"/>
      <c r="AD43" s="342"/>
      <c r="AE43" s="342"/>
      <c r="AF43" s="342"/>
      <c r="AG43" s="342"/>
      <c r="AH43" s="342"/>
      <c r="AI43" s="342"/>
      <c r="AJ43" s="342"/>
      <c r="AK43" s="342"/>
      <c r="AL43" s="342"/>
      <c r="AM43" s="342"/>
      <c r="AN43" s="342"/>
      <c r="AO43" s="342"/>
      <c r="AP43" s="342"/>
      <c r="AQ43" s="342"/>
      <c r="AR43" s="342"/>
      <c r="AS43" s="342"/>
      <c r="AT43" s="342"/>
      <c r="AU43" s="351"/>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c r="D44" s="342"/>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c r="AC44" s="342"/>
      <c r="AD44" s="342"/>
      <c r="AE44" s="342"/>
      <c r="AF44" s="342"/>
      <c r="AG44" s="342"/>
      <c r="AH44" s="342"/>
      <c r="AI44" s="342"/>
      <c r="AJ44" s="342"/>
      <c r="AK44" s="342"/>
      <c r="AL44" s="342"/>
      <c r="AM44" s="342"/>
      <c r="AN44" s="342"/>
      <c r="AO44" s="342"/>
      <c r="AP44" s="342"/>
      <c r="AQ44" s="342"/>
      <c r="AR44" s="342"/>
      <c r="AS44" s="342"/>
      <c r="AT44" s="342"/>
      <c r="AU44" s="351"/>
      <c r="AV44" s="342"/>
      <c r="AW44" s="342"/>
      <c r="AX44" s="342"/>
      <c r="AY44" s="342"/>
      <c r="AZ44" s="342"/>
      <c r="BA44" s="342"/>
      <c r="BB44" s="342"/>
      <c r="BC44" s="342"/>
      <c r="BD44" s="342"/>
      <c r="BE44" s="342"/>
      <c r="BF44" s="342"/>
      <c r="BG44" s="342"/>
      <c r="BH44" s="342"/>
      <c r="BI44" s="342"/>
      <c r="BJ44" s="342"/>
      <c r="BK44" s="342"/>
      <c r="BL44" s="342"/>
      <c r="BM44" s="342"/>
      <c r="BN44" s="342"/>
      <c r="BO44" s="342"/>
      <c r="BP44" s="342"/>
      <c r="BQ44" s="342"/>
      <c r="BR44" s="342"/>
      <c r="BS44" s="342"/>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c r="D45" s="342"/>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c r="AC45" s="342"/>
      <c r="AD45" s="342"/>
      <c r="AE45" s="342"/>
      <c r="AF45" s="342"/>
      <c r="AG45" s="342"/>
      <c r="AH45" s="342"/>
      <c r="AI45" s="342"/>
      <c r="AJ45" s="342"/>
      <c r="AK45" s="342"/>
      <c r="AL45" s="342"/>
      <c r="AM45" s="342"/>
      <c r="AN45" s="342"/>
      <c r="AO45" s="342"/>
      <c r="AP45" s="342"/>
      <c r="AQ45" s="342"/>
      <c r="AR45" s="342"/>
      <c r="AS45" s="342"/>
      <c r="AT45" s="342"/>
      <c r="AU45" s="351"/>
      <c r="AV45" s="342"/>
      <c r="AW45" s="342"/>
      <c r="AX45" s="342"/>
      <c r="AY45" s="342"/>
      <c r="AZ45" s="342"/>
      <c r="BA45" s="342"/>
      <c r="BB45" s="342"/>
      <c r="BC45" s="342"/>
      <c r="BD45" s="342"/>
      <c r="BE45" s="342"/>
      <c r="BF45" s="342"/>
      <c r="BG45" s="342"/>
      <c r="BH45" s="342"/>
      <c r="BI45" s="342"/>
      <c r="BJ45" s="342"/>
      <c r="BK45" s="342"/>
      <c r="BL45" s="342"/>
      <c r="BM45" s="342"/>
      <c r="BN45" s="342"/>
      <c r="BO45" s="342"/>
      <c r="BP45" s="342"/>
      <c r="BQ45" s="342"/>
      <c r="BR45" s="342"/>
      <c r="BS45" s="342"/>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c r="D46" s="342"/>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c r="AC46" s="342"/>
      <c r="AD46" s="342"/>
      <c r="AE46" s="342"/>
      <c r="AF46" s="342"/>
      <c r="AG46" s="342"/>
      <c r="AH46" s="342"/>
      <c r="AI46" s="342"/>
      <c r="AJ46" s="342"/>
      <c r="AK46" s="342"/>
      <c r="AL46" s="342"/>
      <c r="AM46" s="342"/>
      <c r="AN46" s="342"/>
      <c r="AO46" s="342"/>
      <c r="AP46" s="342"/>
      <c r="AQ46" s="342"/>
      <c r="AR46" s="342"/>
      <c r="AS46" s="342"/>
      <c r="AT46" s="342"/>
      <c r="AU46" s="351"/>
      <c r="AV46" s="342"/>
      <c r="AW46" s="342"/>
      <c r="AX46" s="342"/>
      <c r="AY46" s="342"/>
      <c r="AZ46" s="342"/>
      <c r="BA46" s="342"/>
      <c r="BB46" s="342"/>
      <c r="BC46" s="342"/>
      <c r="BD46" s="342"/>
      <c r="BE46" s="342"/>
      <c r="BF46" s="342"/>
      <c r="BG46" s="342"/>
      <c r="BH46" s="342"/>
      <c r="BI46" s="342"/>
      <c r="BJ46" s="342"/>
      <c r="BK46" s="342"/>
      <c r="BL46" s="342"/>
      <c r="BM46" s="342"/>
      <c r="BN46" s="342"/>
      <c r="BO46" s="342"/>
      <c r="BP46" s="342"/>
      <c r="BQ46" s="342"/>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c r="D47" s="342"/>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c r="AC47" s="342"/>
      <c r="AD47" s="342"/>
      <c r="AE47" s="342"/>
      <c r="AF47" s="342"/>
      <c r="AG47" s="342"/>
      <c r="AH47" s="342"/>
      <c r="AI47" s="342"/>
      <c r="AJ47" s="342"/>
      <c r="AK47" s="342"/>
      <c r="AL47" s="342"/>
      <c r="AM47" s="342"/>
      <c r="AN47" s="342"/>
      <c r="AO47" s="342"/>
      <c r="AP47" s="342"/>
      <c r="AQ47" s="342"/>
      <c r="AR47" s="342"/>
      <c r="AS47" s="342"/>
      <c r="AT47" s="342"/>
      <c r="AU47" s="351"/>
      <c r="AV47" s="342"/>
      <c r="AW47" s="342"/>
      <c r="AX47" s="342"/>
      <c r="AY47" s="342"/>
      <c r="AZ47" s="342"/>
      <c r="BA47" s="342"/>
      <c r="BB47" s="342"/>
      <c r="BC47" s="342"/>
      <c r="BD47" s="342"/>
      <c r="BE47" s="342"/>
      <c r="BF47" s="342"/>
      <c r="BG47" s="342"/>
      <c r="BH47" s="342"/>
      <c r="BI47" s="342"/>
      <c r="BJ47" s="342"/>
      <c r="BK47" s="342"/>
      <c r="BL47" s="342"/>
      <c r="BM47" s="342"/>
      <c r="BN47" s="342"/>
      <c r="BO47" s="342"/>
      <c r="BP47" s="342"/>
      <c r="BQ47" s="342"/>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c r="D48" s="342"/>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c r="AC48" s="342"/>
      <c r="AD48" s="342"/>
      <c r="AE48" s="342"/>
      <c r="AF48" s="342"/>
      <c r="AG48" s="342"/>
      <c r="AH48" s="342"/>
      <c r="AI48" s="342"/>
      <c r="AJ48" s="342"/>
      <c r="AK48" s="342"/>
      <c r="AL48" s="342"/>
      <c r="AM48" s="342"/>
      <c r="AN48" s="342"/>
      <c r="AO48" s="342"/>
      <c r="AP48" s="342"/>
      <c r="AQ48" s="342"/>
      <c r="AR48" s="342"/>
      <c r="AS48" s="342"/>
      <c r="AT48" s="342"/>
      <c r="AU48" s="351"/>
      <c r="AV48" s="342"/>
      <c r="AW48" s="342"/>
      <c r="AX48" s="342"/>
      <c r="AY48" s="342"/>
      <c r="AZ48" s="342"/>
      <c r="BA48" s="342"/>
      <c r="BB48" s="342"/>
      <c r="BC48" s="342"/>
      <c r="BD48" s="342"/>
      <c r="BE48" s="342"/>
      <c r="BF48" s="342"/>
      <c r="BG48" s="342"/>
      <c r="BH48" s="342"/>
      <c r="BI48" s="342"/>
      <c r="BJ48" s="342"/>
      <c r="BK48" s="342"/>
      <c r="BL48" s="342"/>
      <c r="BM48" s="342"/>
      <c r="BN48" s="342"/>
      <c r="BO48" s="342"/>
      <c r="BP48" s="342"/>
      <c r="BQ48" s="342"/>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c r="D49" s="342"/>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c r="AC49" s="342"/>
      <c r="AD49" s="342"/>
      <c r="AE49" s="342"/>
      <c r="AF49" s="342"/>
      <c r="AG49" s="342"/>
      <c r="AH49" s="342"/>
      <c r="AI49" s="342"/>
      <c r="AJ49" s="342"/>
      <c r="AK49" s="342"/>
      <c r="AL49" s="342"/>
      <c r="AM49" s="342"/>
      <c r="AN49" s="342"/>
      <c r="AO49" s="342"/>
      <c r="AP49" s="342"/>
      <c r="AQ49" s="342"/>
      <c r="AR49" s="342"/>
      <c r="AS49" s="342"/>
      <c r="AT49" s="342"/>
      <c r="AU49" s="351"/>
      <c r="AV49" s="342"/>
      <c r="AW49" s="342"/>
      <c r="AX49" s="342"/>
      <c r="AY49" s="342"/>
      <c r="AZ49" s="342"/>
      <c r="BA49" s="342"/>
      <c r="BB49" s="342"/>
      <c r="BC49" s="342"/>
      <c r="BD49" s="342"/>
      <c r="BE49" s="342"/>
      <c r="BF49" s="342"/>
      <c r="BG49" s="342"/>
      <c r="BH49" s="342"/>
      <c r="BI49" s="342"/>
      <c r="BJ49" s="342"/>
      <c r="BK49" s="342"/>
      <c r="BL49" s="342"/>
      <c r="BM49" s="342"/>
      <c r="BN49" s="342"/>
      <c r="BO49" s="342"/>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c r="D50" s="342"/>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c r="AC50" s="342"/>
      <c r="AD50" s="342"/>
      <c r="AE50" s="342"/>
      <c r="AF50" s="342"/>
      <c r="AG50" s="342"/>
      <c r="AH50" s="342"/>
      <c r="AI50" s="342"/>
      <c r="AJ50" s="342"/>
      <c r="AK50" s="342"/>
      <c r="AL50" s="342"/>
      <c r="AM50" s="342"/>
      <c r="AN50" s="342"/>
      <c r="AO50" s="342"/>
      <c r="AP50" s="342"/>
      <c r="AQ50" s="342"/>
      <c r="AR50" s="342"/>
      <c r="AS50" s="342"/>
      <c r="AT50" s="342"/>
      <c r="AU50" s="351"/>
      <c r="AV50" s="342"/>
      <c r="AW50" s="342"/>
      <c r="AX50" s="342"/>
      <c r="AY50" s="342"/>
      <c r="AZ50" s="342"/>
      <c r="BA50" s="342"/>
      <c r="BB50" s="342"/>
      <c r="BC50" s="342"/>
      <c r="BD50" s="342"/>
      <c r="BE50" s="342"/>
      <c r="BF50" s="342"/>
      <c r="BG50" s="342"/>
      <c r="BH50" s="342"/>
      <c r="BI50" s="342"/>
      <c r="BJ50" s="342"/>
      <c r="BK50" s="342"/>
      <c r="BL50" s="342"/>
      <c r="BM50" s="342"/>
      <c r="BN50" s="342"/>
      <c r="BO50" s="342"/>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c r="D51" s="342"/>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c r="AG51" s="342"/>
      <c r="AH51" s="342"/>
      <c r="AI51" s="342"/>
      <c r="AJ51" s="342"/>
      <c r="AK51" s="342"/>
      <c r="AL51" s="342"/>
      <c r="AM51" s="342"/>
      <c r="AN51" s="342"/>
      <c r="AO51" s="342"/>
      <c r="AP51" s="342"/>
      <c r="AQ51" s="342"/>
      <c r="AR51" s="342"/>
      <c r="AS51" s="342"/>
      <c r="AT51" s="342"/>
      <c r="AU51" s="351"/>
      <c r="AV51" s="342"/>
      <c r="AW51" s="342"/>
      <c r="AX51" s="342"/>
      <c r="AY51" s="342"/>
      <c r="AZ51" s="342"/>
      <c r="BA51" s="342"/>
      <c r="BB51" s="342"/>
      <c r="BC51" s="342"/>
      <c r="BD51" s="342"/>
      <c r="BE51" s="342"/>
      <c r="BF51" s="342"/>
      <c r="BG51" s="342"/>
      <c r="BH51" s="342"/>
      <c r="BI51" s="342"/>
      <c r="BJ51" s="342"/>
      <c r="BK51" s="342"/>
      <c r="BL51" s="342"/>
      <c r="BM51" s="342"/>
      <c r="BN51" s="342"/>
      <c r="BO51" s="342"/>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c r="D52" s="342"/>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c r="AG52" s="342"/>
      <c r="AH52" s="342"/>
      <c r="AI52" s="342"/>
      <c r="AJ52" s="342"/>
      <c r="AK52" s="342"/>
      <c r="AL52" s="342"/>
      <c r="AM52" s="342"/>
      <c r="AN52" s="342"/>
      <c r="AO52" s="342"/>
      <c r="AP52" s="342"/>
      <c r="AQ52" s="342"/>
      <c r="AR52" s="342"/>
      <c r="AS52" s="342"/>
      <c r="AT52" s="342"/>
      <c r="AU52" s="351"/>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c r="AC53" s="342"/>
      <c r="AD53" s="342"/>
      <c r="AE53" s="342"/>
      <c r="AF53" s="342"/>
      <c r="AG53" s="342"/>
      <c r="AH53" s="342"/>
      <c r="AI53" s="342"/>
      <c r="AJ53" s="342"/>
      <c r="AK53" s="342"/>
      <c r="AL53" s="342"/>
      <c r="AM53" s="342"/>
      <c r="AN53" s="342"/>
      <c r="AO53" s="342"/>
      <c r="AP53" s="342"/>
      <c r="AQ53" s="342"/>
      <c r="AR53" s="342"/>
      <c r="AS53" s="342"/>
      <c r="AT53" s="342"/>
      <c r="AU53" s="351"/>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c r="D54" s="342"/>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c r="AG54" s="342"/>
      <c r="AH54" s="342"/>
      <c r="AI54" s="342"/>
      <c r="AJ54" s="342"/>
      <c r="AK54" s="342"/>
      <c r="AL54" s="342"/>
      <c r="AM54" s="342"/>
      <c r="AN54" s="342"/>
      <c r="AO54" s="342"/>
      <c r="AP54" s="342"/>
      <c r="AQ54" s="342"/>
      <c r="AR54" s="342"/>
      <c r="AS54" s="342"/>
      <c r="AT54" s="342"/>
      <c r="AU54" s="351"/>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c r="D55" s="342"/>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c r="AC55" s="342"/>
      <c r="AD55" s="342"/>
      <c r="AE55" s="342"/>
      <c r="AF55" s="342"/>
      <c r="AG55" s="342"/>
      <c r="AH55" s="342"/>
      <c r="AI55" s="342"/>
      <c r="AJ55" s="342"/>
      <c r="AK55" s="342"/>
      <c r="AL55" s="342"/>
      <c r="AM55" s="342"/>
      <c r="AN55" s="342"/>
      <c r="AO55" s="342"/>
      <c r="AP55" s="342"/>
      <c r="AQ55" s="342"/>
      <c r="AR55" s="342"/>
      <c r="AS55" s="342"/>
      <c r="AT55" s="342"/>
      <c r="AU55" s="351"/>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c r="D56" s="342"/>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c r="AC56" s="342"/>
      <c r="AD56" s="342"/>
      <c r="AE56" s="342"/>
      <c r="AF56" s="342"/>
      <c r="AG56" s="342"/>
      <c r="AH56" s="342"/>
      <c r="AI56" s="342"/>
      <c r="AJ56" s="342"/>
      <c r="AK56" s="342"/>
      <c r="AL56" s="342"/>
      <c r="AM56" s="342"/>
      <c r="AN56" s="342"/>
      <c r="AO56" s="342"/>
      <c r="AP56" s="342"/>
      <c r="AQ56" s="342"/>
      <c r="AR56" s="342"/>
      <c r="AS56" s="342"/>
      <c r="AT56" s="342"/>
      <c r="AU56" s="351"/>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c r="D57" s="342"/>
      <c r="E57" s="342"/>
      <c r="F57" s="342"/>
      <c r="G57" s="342"/>
      <c r="H57" s="342"/>
      <c r="I57" s="342"/>
      <c r="J57" s="342"/>
      <c r="K57" s="342"/>
      <c r="L57" s="342"/>
      <c r="M57" s="342"/>
      <c r="N57" s="342"/>
      <c r="O57" s="342"/>
      <c r="P57" s="342"/>
      <c r="Q57" s="342"/>
      <c r="R57" s="342"/>
      <c r="S57" s="342"/>
      <c r="T57" s="342"/>
      <c r="U57" s="342"/>
      <c r="V57" s="342"/>
      <c r="W57" s="342"/>
      <c r="X57" s="342"/>
      <c r="Y57" s="342"/>
      <c r="Z57" s="342"/>
      <c r="AA57" s="342"/>
      <c r="AB57" s="342"/>
      <c r="AC57" s="342"/>
      <c r="AD57" s="342"/>
      <c r="AE57" s="342"/>
      <c r="AF57" s="342"/>
      <c r="AG57" s="342"/>
      <c r="AH57" s="342"/>
      <c r="AI57" s="342"/>
      <c r="AJ57" s="342"/>
      <c r="AK57" s="342"/>
      <c r="AL57" s="342"/>
      <c r="AM57" s="342"/>
      <c r="AN57" s="342"/>
      <c r="AO57" s="342"/>
      <c r="AP57" s="342"/>
      <c r="AQ57" s="342"/>
      <c r="AR57" s="342"/>
      <c r="AS57" s="342"/>
      <c r="AT57" s="342"/>
      <c r="AU57" s="351"/>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c r="D58" s="342"/>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c r="AC58" s="342"/>
      <c r="AD58" s="342"/>
      <c r="AE58" s="342"/>
      <c r="AF58" s="342"/>
      <c r="AG58" s="342"/>
      <c r="AH58" s="342"/>
      <c r="AI58" s="342"/>
      <c r="AJ58" s="342"/>
      <c r="AK58" s="342"/>
      <c r="AL58" s="342"/>
      <c r="AM58" s="342"/>
      <c r="AN58" s="342"/>
      <c r="AO58" s="342"/>
      <c r="AP58" s="342"/>
      <c r="AQ58" s="342"/>
      <c r="AR58" s="342"/>
      <c r="AS58" s="342"/>
      <c r="AT58" s="342"/>
      <c r="AU58" s="351"/>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c r="D59" s="342"/>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c r="AC59" s="342"/>
      <c r="AD59" s="342"/>
      <c r="AE59" s="342"/>
      <c r="AF59" s="342"/>
      <c r="AG59" s="342"/>
      <c r="AH59" s="342"/>
      <c r="AI59" s="342"/>
      <c r="AJ59" s="342"/>
      <c r="AK59" s="342"/>
      <c r="AL59" s="342"/>
      <c r="AM59" s="342"/>
      <c r="AN59" s="342"/>
      <c r="AO59" s="342"/>
      <c r="AP59" s="342"/>
      <c r="AQ59" s="342"/>
      <c r="AR59" s="342"/>
      <c r="AS59" s="342"/>
      <c r="AT59" s="342"/>
      <c r="AU59" s="351"/>
      <c r="AV59" s="342"/>
      <c r="AW59" s="342"/>
      <c r="AX59" s="342"/>
      <c r="AY59" s="342"/>
      <c r="AZ59" s="342"/>
      <c r="BA59" s="342"/>
      <c r="BB59" s="342"/>
      <c r="BC59" s="342"/>
      <c r="BD59" s="342"/>
      <c r="BE59" s="342"/>
      <c r="BF59" s="342"/>
      <c r="BG59" s="342"/>
      <c r="BH59" s="342"/>
      <c r="BI59" s="342"/>
      <c r="BJ59" s="342"/>
      <c r="BK59" s="342"/>
      <c r="BL59" s="342"/>
      <c r="BM59" s="342"/>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c r="D60" s="342"/>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c r="AC60" s="342"/>
      <c r="AD60" s="342"/>
      <c r="AE60" s="342"/>
      <c r="AF60" s="342"/>
      <c r="AG60" s="342"/>
      <c r="AH60" s="342"/>
      <c r="AI60" s="342"/>
      <c r="AJ60" s="342"/>
      <c r="AK60" s="342"/>
      <c r="AL60" s="342"/>
      <c r="AM60" s="342"/>
      <c r="AN60" s="342"/>
      <c r="AO60" s="342"/>
      <c r="AP60" s="342"/>
      <c r="AQ60" s="342"/>
      <c r="AR60" s="342"/>
      <c r="AS60" s="342"/>
      <c r="AT60" s="342"/>
      <c r="AU60" s="351"/>
      <c r="AV60" s="342"/>
      <c r="AW60" s="342"/>
      <c r="AX60" s="342"/>
      <c r="AY60" s="342"/>
      <c r="AZ60" s="342"/>
      <c r="BA60" s="342"/>
      <c r="BB60" s="342"/>
      <c r="BC60" s="342"/>
      <c r="BD60" s="342"/>
      <c r="BE60" s="342"/>
      <c r="BF60" s="342"/>
      <c r="BG60" s="342"/>
      <c r="BH60" s="342"/>
      <c r="BI60" s="342"/>
      <c r="BJ60" s="342"/>
      <c r="BK60" s="342"/>
      <c r="BL60" s="342"/>
      <c r="BM60" s="342"/>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c r="D61" s="342"/>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c r="AC61" s="342"/>
      <c r="AD61" s="342"/>
      <c r="AE61" s="342"/>
      <c r="AF61" s="342"/>
      <c r="AG61" s="342"/>
      <c r="AH61" s="342"/>
      <c r="AI61" s="342"/>
      <c r="AJ61" s="342"/>
      <c r="AK61" s="342"/>
      <c r="AL61" s="342"/>
      <c r="AM61" s="342"/>
      <c r="AN61" s="342"/>
      <c r="AO61" s="342"/>
      <c r="AP61" s="342"/>
      <c r="AQ61" s="342"/>
      <c r="AR61" s="342"/>
      <c r="AS61" s="342"/>
      <c r="AT61" s="342"/>
      <c r="AU61" s="351"/>
      <c r="AV61" s="342"/>
      <c r="AW61" s="342"/>
      <c r="AX61" s="342"/>
      <c r="AY61" s="342"/>
      <c r="AZ61" s="342"/>
      <c r="BA61" s="342"/>
      <c r="BB61" s="342"/>
      <c r="BC61" s="342"/>
      <c r="BD61" s="342"/>
      <c r="BE61" s="342"/>
      <c r="BF61" s="342"/>
      <c r="BG61" s="342"/>
      <c r="BH61" s="342"/>
      <c r="BI61" s="342"/>
      <c r="BJ61" s="342"/>
      <c r="BK61" s="342"/>
      <c r="BL61" s="342"/>
      <c r="BM61" s="342"/>
      <c r="BN61" s="342"/>
      <c r="BO61" s="342"/>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c r="D62" s="342"/>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c r="AC62" s="342"/>
      <c r="AD62" s="342"/>
      <c r="AE62" s="342"/>
      <c r="AF62" s="342"/>
      <c r="AG62" s="342"/>
      <c r="AH62" s="342"/>
      <c r="AI62" s="342"/>
      <c r="AJ62" s="342"/>
      <c r="AK62" s="342"/>
      <c r="AL62" s="342"/>
      <c r="AM62" s="342"/>
      <c r="AN62" s="342"/>
      <c r="AO62" s="342"/>
      <c r="AP62" s="342"/>
      <c r="AQ62" s="342"/>
      <c r="AR62" s="342"/>
      <c r="AS62" s="342"/>
      <c r="AT62" s="342"/>
      <c r="AU62" s="351"/>
      <c r="AV62" s="342"/>
      <c r="AW62" s="342"/>
      <c r="AX62" s="342"/>
      <c r="AY62" s="342"/>
      <c r="AZ62" s="342"/>
      <c r="BA62" s="342"/>
      <c r="BB62" s="342"/>
      <c r="BC62" s="342"/>
      <c r="BD62" s="342"/>
      <c r="BE62" s="342"/>
      <c r="BF62" s="342"/>
      <c r="BG62" s="342"/>
      <c r="BH62" s="342"/>
      <c r="BI62" s="342"/>
      <c r="BJ62" s="342"/>
      <c r="BK62" s="342"/>
      <c r="BL62" s="342"/>
      <c r="BM62" s="342"/>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c r="D63" s="342"/>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c r="AC63" s="342"/>
      <c r="AD63" s="342"/>
      <c r="AE63" s="342"/>
      <c r="AF63" s="342"/>
      <c r="AG63" s="342"/>
      <c r="AH63" s="342"/>
      <c r="AI63" s="342"/>
      <c r="AJ63" s="342"/>
      <c r="AK63" s="342"/>
      <c r="AL63" s="342"/>
      <c r="AM63" s="342"/>
      <c r="AN63" s="342"/>
      <c r="AO63" s="342"/>
      <c r="AP63" s="342"/>
      <c r="AQ63" s="342"/>
      <c r="AR63" s="342"/>
      <c r="AS63" s="342"/>
      <c r="AT63" s="342"/>
      <c r="AU63" s="351"/>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c r="D64" s="342"/>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c r="AC64" s="342"/>
      <c r="AD64" s="342"/>
      <c r="AE64" s="342"/>
      <c r="AF64" s="342"/>
      <c r="AG64" s="342"/>
      <c r="AH64" s="342"/>
      <c r="AI64" s="342"/>
      <c r="AJ64" s="342"/>
      <c r="AK64" s="342"/>
      <c r="AL64" s="342"/>
      <c r="AM64" s="342"/>
      <c r="AN64" s="342"/>
      <c r="AO64" s="342"/>
      <c r="AP64" s="342"/>
      <c r="AQ64" s="342"/>
      <c r="AR64" s="342"/>
      <c r="AS64" s="342"/>
      <c r="AT64" s="342"/>
      <c r="AU64" s="351"/>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c r="D65" s="342"/>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c r="AC65" s="342"/>
      <c r="AD65" s="342"/>
      <c r="AE65" s="342"/>
      <c r="AF65" s="342"/>
      <c r="AG65" s="342"/>
      <c r="AH65" s="342"/>
      <c r="AI65" s="342"/>
      <c r="AJ65" s="342"/>
      <c r="AK65" s="342"/>
      <c r="AL65" s="342"/>
      <c r="AM65" s="342"/>
      <c r="AN65" s="342"/>
      <c r="AO65" s="342"/>
      <c r="AP65" s="342"/>
      <c r="AQ65" s="342"/>
      <c r="AR65" s="342"/>
      <c r="AS65" s="342"/>
      <c r="AT65" s="342"/>
      <c r="AU65" s="351"/>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c r="D66" s="342"/>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c r="AC66" s="342"/>
      <c r="AD66" s="342"/>
      <c r="AE66" s="342"/>
      <c r="AF66" s="342"/>
      <c r="AG66" s="342"/>
      <c r="AH66" s="342"/>
      <c r="AI66" s="342"/>
      <c r="AJ66" s="342"/>
      <c r="AK66" s="342"/>
      <c r="AL66" s="342"/>
      <c r="AM66" s="342"/>
      <c r="AN66" s="342"/>
      <c r="AO66" s="342"/>
      <c r="AP66" s="342"/>
      <c r="AQ66" s="342"/>
      <c r="AR66" s="342"/>
      <c r="AS66" s="342"/>
      <c r="AT66" s="342"/>
      <c r="AU66" s="351"/>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c r="D67" s="342"/>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c r="AC67" s="342"/>
      <c r="AD67" s="342"/>
      <c r="AE67" s="342"/>
      <c r="AF67" s="342"/>
      <c r="AG67" s="342"/>
      <c r="AH67" s="342"/>
      <c r="AI67" s="342"/>
      <c r="AJ67" s="342"/>
      <c r="AK67" s="342"/>
      <c r="AL67" s="342"/>
      <c r="AM67" s="342"/>
      <c r="AN67" s="342"/>
      <c r="AO67" s="342"/>
      <c r="AP67" s="342"/>
      <c r="AQ67" s="342"/>
      <c r="AR67" s="342"/>
      <c r="AS67" s="342"/>
      <c r="AT67" s="342"/>
      <c r="AU67" s="351"/>
      <c r="AV67" s="342"/>
      <c r="AW67" s="342"/>
      <c r="AX67" s="342"/>
      <c r="AY67" s="342"/>
      <c r="AZ67" s="342"/>
      <c r="BA67" s="342"/>
      <c r="BB67" s="342"/>
      <c r="BC67" s="342"/>
      <c r="BD67" s="342"/>
      <c r="BE67" s="342"/>
      <c r="BF67" s="342"/>
      <c r="BG67" s="342"/>
      <c r="BH67" s="342"/>
      <c r="BI67" s="342"/>
      <c r="BJ67" s="342"/>
      <c r="BK67" s="342"/>
      <c r="BL67" s="342"/>
      <c r="BM67" s="342"/>
      <c r="BN67" s="342"/>
      <c r="BO67" s="342"/>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c r="D68" s="342"/>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c r="AC68" s="342"/>
      <c r="AD68" s="342"/>
      <c r="AE68" s="342"/>
      <c r="AF68" s="342"/>
      <c r="AG68" s="342"/>
      <c r="AH68" s="342"/>
      <c r="AI68" s="342"/>
      <c r="AJ68" s="342"/>
      <c r="AK68" s="342"/>
      <c r="AL68" s="342"/>
      <c r="AM68" s="342"/>
      <c r="AN68" s="342"/>
      <c r="AO68" s="342"/>
      <c r="AP68" s="342"/>
      <c r="AQ68" s="342"/>
      <c r="AR68" s="342"/>
      <c r="AS68" s="342"/>
      <c r="AT68" s="342"/>
      <c r="AU68" s="351"/>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c r="D69" s="342"/>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c r="AC69" s="342"/>
      <c r="AD69" s="342"/>
      <c r="AE69" s="342"/>
      <c r="AF69" s="342"/>
      <c r="AG69" s="342"/>
      <c r="AH69" s="342"/>
      <c r="AI69" s="342"/>
      <c r="AJ69" s="342"/>
      <c r="AK69" s="342"/>
      <c r="AL69" s="342"/>
      <c r="AM69" s="342"/>
      <c r="AN69" s="342"/>
      <c r="AO69" s="342"/>
      <c r="AP69" s="342"/>
      <c r="AQ69" s="342"/>
      <c r="AR69" s="342"/>
      <c r="AS69" s="342"/>
      <c r="AT69" s="342"/>
      <c r="AU69" s="351"/>
      <c r="AV69" s="342"/>
      <c r="AW69" s="342"/>
      <c r="AX69" s="342"/>
      <c r="AY69" s="342"/>
      <c r="AZ69" s="342"/>
      <c r="BA69" s="342"/>
      <c r="BB69" s="342"/>
      <c r="BC69" s="342"/>
      <c r="BD69" s="342"/>
      <c r="BE69" s="342"/>
      <c r="BF69" s="342"/>
      <c r="BG69" s="342"/>
      <c r="BH69" s="342"/>
      <c r="BI69" s="342"/>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c r="D70" s="342"/>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c r="AC70" s="342"/>
      <c r="AD70" s="342"/>
      <c r="AE70" s="342"/>
      <c r="AF70" s="342"/>
      <c r="AG70" s="342"/>
      <c r="AH70" s="342"/>
      <c r="AI70" s="342"/>
      <c r="AJ70" s="342"/>
      <c r="AK70" s="342"/>
      <c r="AL70" s="342"/>
      <c r="AM70" s="342"/>
      <c r="AN70" s="342"/>
      <c r="AO70" s="342"/>
      <c r="AP70" s="342"/>
      <c r="AQ70" s="342"/>
      <c r="AR70" s="342"/>
      <c r="AS70" s="342"/>
      <c r="AT70" s="342"/>
      <c r="AU70" s="351"/>
      <c r="AV70" s="342"/>
      <c r="AW70" s="342"/>
      <c r="AX70" s="342"/>
      <c r="AY70" s="342"/>
      <c r="AZ70" s="342"/>
      <c r="BA70" s="342"/>
      <c r="BB70" s="342"/>
      <c r="BC70" s="342"/>
      <c r="BD70" s="342"/>
      <c r="BE70" s="342"/>
      <c r="BF70" s="342"/>
      <c r="BG70" s="342"/>
      <c r="BH70" s="342"/>
      <c r="BI70" s="342"/>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c r="D71" s="342"/>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c r="AC71" s="342"/>
      <c r="AD71" s="342"/>
      <c r="AE71" s="342"/>
      <c r="AF71" s="342"/>
      <c r="AG71" s="342"/>
      <c r="AH71" s="342"/>
      <c r="AI71" s="342"/>
      <c r="AJ71" s="342"/>
      <c r="AK71" s="342"/>
      <c r="AL71" s="342"/>
      <c r="AM71" s="342"/>
      <c r="AN71" s="342"/>
      <c r="AO71" s="342"/>
      <c r="AP71" s="342"/>
      <c r="AQ71" s="342"/>
      <c r="AR71" s="342"/>
      <c r="AS71" s="342"/>
      <c r="AT71" s="342"/>
      <c r="AU71" s="351"/>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c r="D72" s="342"/>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c r="AC72" s="342"/>
      <c r="AD72" s="342"/>
      <c r="AE72" s="342"/>
      <c r="AF72" s="342"/>
      <c r="AG72" s="342"/>
      <c r="AH72" s="342"/>
      <c r="AI72" s="342"/>
      <c r="AJ72" s="342"/>
      <c r="AK72" s="342"/>
      <c r="AL72" s="342"/>
      <c r="AM72" s="342"/>
      <c r="AN72" s="342"/>
      <c r="AO72" s="342"/>
      <c r="AP72" s="342"/>
      <c r="AQ72" s="342"/>
      <c r="AR72" s="342"/>
      <c r="AS72" s="342"/>
      <c r="AT72" s="342"/>
      <c r="AU72" s="351"/>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c r="D73" s="342"/>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c r="AC73" s="342"/>
      <c r="AD73" s="342"/>
      <c r="AE73" s="342"/>
      <c r="AF73" s="342"/>
      <c r="AG73" s="342"/>
      <c r="AH73" s="342"/>
      <c r="AI73" s="342"/>
      <c r="AJ73" s="342"/>
      <c r="AK73" s="342"/>
      <c r="AL73" s="342"/>
      <c r="AM73" s="342"/>
      <c r="AN73" s="342"/>
      <c r="AO73" s="342"/>
      <c r="AP73" s="342"/>
      <c r="AQ73" s="342"/>
      <c r="AR73" s="342"/>
      <c r="AS73" s="342"/>
      <c r="AT73" s="342"/>
      <c r="AU73" s="351"/>
      <c r="AV73" s="342"/>
      <c r="AW73" s="342"/>
      <c r="AX73" s="342"/>
      <c r="AY73" s="342"/>
      <c r="AZ73" s="342"/>
      <c r="BA73" s="342"/>
      <c r="BB73" s="342"/>
      <c r="BC73" s="342"/>
      <c r="BD73" s="342"/>
      <c r="BE73" s="342"/>
      <c r="BF73" s="342"/>
      <c r="BG73" s="342"/>
      <c r="BH73" s="342"/>
      <c r="BI73" s="342"/>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c r="D74" s="342"/>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c r="AC74" s="342"/>
      <c r="AD74" s="342"/>
      <c r="AE74" s="342"/>
      <c r="AF74" s="342"/>
      <c r="AG74" s="342"/>
      <c r="AH74" s="342"/>
      <c r="AI74" s="342"/>
      <c r="AJ74" s="342"/>
      <c r="AK74" s="342"/>
      <c r="AL74" s="342"/>
      <c r="AM74" s="342"/>
      <c r="AN74" s="342"/>
      <c r="AO74" s="342"/>
      <c r="AP74" s="342"/>
      <c r="AQ74" s="342"/>
      <c r="AR74" s="342"/>
      <c r="AS74" s="342"/>
      <c r="AT74" s="342"/>
      <c r="AU74" s="351"/>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c r="D75" s="342"/>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c r="AC75" s="342"/>
      <c r="AD75" s="342"/>
      <c r="AE75" s="342"/>
      <c r="AF75" s="342"/>
      <c r="AG75" s="342"/>
      <c r="AH75" s="342"/>
      <c r="AI75" s="342"/>
      <c r="AJ75" s="342"/>
      <c r="AK75" s="342"/>
      <c r="AL75" s="342"/>
      <c r="AM75" s="342"/>
      <c r="AN75" s="342"/>
      <c r="AO75" s="342"/>
      <c r="AP75" s="342"/>
      <c r="AQ75" s="342"/>
      <c r="AR75" s="342"/>
      <c r="AS75" s="342"/>
      <c r="AT75" s="342"/>
      <c r="AU75" s="351"/>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c r="D76" s="342"/>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c r="AC76" s="342"/>
      <c r="AD76" s="342"/>
      <c r="AE76" s="342"/>
      <c r="AF76" s="342"/>
      <c r="AG76" s="342"/>
      <c r="AH76" s="342"/>
      <c r="AI76" s="342"/>
      <c r="AJ76" s="342"/>
      <c r="AK76" s="342"/>
      <c r="AL76" s="342"/>
      <c r="AM76" s="342"/>
      <c r="AN76" s="342"/>
      <c r="AO76" s="342"/>
      <c r="AP76" s="342"/>
      <c r="AQ76" s="342"/>
      <c r="AR76" s="342"/>
      <c r="AS76" s="342"/>
      <c r="AT76" s="342"/>
      <c r="AU76" s="351"/>
      <c r="AV76" s="342"/>
      <c r="AW76" s="342"/>
      <c r="AX76" s="342"/>
      <c r="AY76" s="342"/>
      <c r="AZ76" s="342"/>
      <c r="BA76" s="342"/>
      <c r="BB76" s="342"/>
      <c r="BC76" s="342"/>
      <c r="BD76" s="342"/>
      <c r="BE76" s="342"/>
      <c r="BF76" s="342"/>
      <c r="BG76" s="342"/>
      <c r="BH76" s="342"/>
      <c r="BI76" s="342"/>
      <c r="BJ76" s="342"/>
      <c r="BK76" s="342"/>
      <c r="BL76" s="342"/>
      <c r="BM76" s="342"/>
      <c r="BN76" s="342"/>
      <c r="BO76" s="342"/>
      <c r="BP76" s="342"/>
      <c r="BQ76" s="342"/>
      <c r="BR76" s="342"/>
      <c r="BS76" s="342"/>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c r="D77" s="342"/>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c r="AC77" s="342"/>
      <c r="AD77" s="342"/>
      <c r="AE77" s="342"/>
      <c r="AF77" s="342"/>
      <c r="AG77" s="342"/>
      <c r="AH77" s="342"/>
      <c r="AI77" s="342"/>
      <c r="AJ77" s="342"/>
      <c r="AK77" s="342"/>
      <c r="AL77" s="342"/>
      <c r="AM77" s="342"/>
      <c r="AN77" s="342"/>
      <c r="AO77" s="342"/>
      <c r="AP77" s="342"/>
      <c r="AQ77" s="342"/>
      <c r="AR77" s="342"/>
      <c r="AS77" s="342"/>
      <c r="AT77" s="342"/>
      <c r="AU77" s="351"/>
      <c r="AV77" s="342"/>
      <c r="AW77" s="342"/>
      <c r="AX77" s="342"/>
      <c r="AY77" s="342"/>
      <c r="AZ77" s="342"/>
      <c r="BA77" s="342"/>
      <c r="BB77" s="342"/>
      <c r="BC77" s="342"/>
      <c r="BD77" s="342"/>
      <c r="BE77" s="342"/>
      <c r="BF77" s="342"/>
      <c r="BG77" s="342"/>
      <c r="BH77" s="342"/>
      <c r="BI77" s="342"/>
      <c r="BJ77" s="342"/>
      <c r="BK77" s="342"/>
      <c r="BL77" s="342"/>
      <c r="BM77" s="342"/>
      <c r="BN77" s="342"/>
      <c r="BO77" s="342"/>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c r="D78" s="342"/>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c r="AC78" s="342"/>
      <c r="AD78" s="342"/>
      <c r="AE78" s="342"/>
      <c r="AF78" s="342"/>
      <c r="AG78" s="342"/>
      <c r="AH78" s="342"/>
      <c r="AI78" s="342"/>
      <c r="AJ78" s="342"/>
      <c r="AK78" s="342"/>
      <c r="AL78" s="342"/>
      <c r="AM78" s="342"/>
      <c r="AN78" s="342"/>
      <c r="AO78" s="342"/>
      <c r="AP78" s="342"/>
      <c r="AQ78" s="342"/>
      <c r="AR78" s="342"/>
      <c r="AS78" s="342"/>
      <c r="AT78" s="342"/>
      <c r="AU78" s="351"/>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c r="D79" s="342"/>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c r="AC79" s="342"/>
      <c r="AD79" s="342"/>
      <c r="AE79" s="342"/>
      <c r="AF79" s="342"/>
      <c r="AG79" s="342"/>
      <c r="AH79" s="342"/>
      <c r="AI79" s="342"/>
      <c r="AJ79" s="342"/>
      <c r="AK79" s="342"/>
      <c r="AL79" s="342"/>
      <c r="AM79" s="342"/>
      <c r="AN79" s="342"/>
      <c r="AO79" s="342"/>
      <c r="AP79" s="342"/>
      <c r="AQ79" s="342"/>
      <c r="AR79" s="342"/>
      <c r="AS79" s="342"/>
      <c r="AT79" s="342"/>
      <c r="AU79" s="351"/>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c r="D80" s="342"/>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c r="AC80" s="342"/>
      <c r="AD80" s="342"/>
      <c r="AE80" s="342"/>
      <c r="AF80" s="342"/>
      <c r="AG80" s="342"/>
      <c r="AH80" s="342"/>
      <c r="AI80" s="342"/>
      <c r="AJ80" s="342"/>
      <c r="AK80" s="342"/>
      <c r="AL80" s="342"/>
      <c r="AM80" s="342"/>
      <c r="AN80" s="342"/>
      <c r="AO80" s="342"/>
      <c r="AP80" s="342"/>
      <c r="AQ80" s="342"/>
      <c r="AR80" s="342"/>
      <c r="AS80" s="342"/>
      <c r="AT80" s="342"/>
      <c r="AU80" s="351"/>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c r="D81" s="342"/>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c r="AC81" s="342"/>
      <c r="AD81" s="342"/>
      <c r="AE81" s="342"/>
      <c r="AF81" s="342"/>
      <c r="AG81" s="342"/>
      <c r="AH81" s="342"/>
      <c r="AI81" s="342"/>
      <c r="AJ81" s="342"/>
      <c r="AK81" s="342"/>
      <c r="AL81" s="342"/>
      <c r="AM81" s="342"/>
      <c r="AN81" s="342"/>
      <c r="AO81" s="342"/>
      <c r="AP81" s="342"/>
      <c r="AQ81" s="342"/>
      <c r="AR81" s="342"/>
      <c r="AS81" s="342"/>
      <c r="AT81" s="342"/>
      <c r="AU81" s="351"/>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c r="D82" s="342"/>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c r="AC82" s="342"/>
      <c r="AD82" s="342"/>
      <c r="AE82" s="342"/>
      <c r="AF82" s="342"/>
      <c r="AG82" s="342"/>
      <c r="AH82" s="342"/>
      <c r="AI82" s="342"/>
      <c r="AJ82" s="342"/>
      <c r="AK82" s="342"/>
      <c r="AL82" s="342"/>
      <c r="AM82" s="342"/>
      <c r="AN82" s="342"/>
      <c r="AO82" s="342"/>
      <c r="AP82" s="342"/>
      <c r="AQ82" s="342"/>
      <c r="AR82" s="342"/>
      <c r="AS82" s="342"/>
      <c r="AT82" s="342"/>
      <c r="AU82" s="351"/>
      <c r="AV82" s="342"/>
      <c r="AW82" s="342"/>
      <c r="AX82" s="342"/>
      <c r="AY82" s="342"/>
      <c r="AZ82" s="342"/>
      <c r="BA82" s="342"/>
      <c r="BB82" s="342"/>
      <c r="BC82" s="342"/>
      <c r="BD82" s="342"/>
      <c r="BE82" s="342"/>
      <c r="BF82" s="342"/>
      <c r="BG82" s="342"/>
      <c r="BH82" s="342"/>
      <c r="BI82" s="342"/>
      <c r="BJ82" s="342"/>
      <c r="BK82" s="342"/>
      <c r="BL82" s="342"/>
      <c r="BM82" s="342"/>
      <c r="BN82" s="342"/>
      <c r="BO82" s="342"/>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c r="D83" s="342"/>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c r="AC83" s="342"/>
      <c r="AD83" s="342"/>
      <c r="AE83" s="342"/>
      <c r="AF83" s="342"/>
      <c r="AG83" s="342"/>
      <c r="AH83" s="342"/>
      <c r="AI83" s="342"/>
      <c r="AJ83" s="342"/>
      <c r="AK83" s="342"/>
      <c r="AL83" s="342"/>
      <c r="AM83" s="342"/>
      <c r="AN83" s="342"/>
      <c r="AO83" s="342"/>
      <c r="AP83" s="342"/>
      <c r="AQ83" s="342"/>
      <c r="AR83" s="342"/>
      <c r="AS83" s="342"/>
      <c r="AT83" s="342"/>
      <c r="AU83" s="351"/>
      <c r="AV83" s="342"/>
      <c r="AW83" s="342"/>
      <c r="AX83" s="342"/>
      <c r="AY83" s="342"/>
      <c r="AZ83" s="342"/>
      <c r="BA83" s="342"/>
      <c r="BB83" s="342"/>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c r="AC84" s="342"/>
      <c r="AD84" s="342"/>
      <c r="AE84" s="342"/>
      <c r="AF84" s="342"/>
      <c r="AG84" s="342"/>
      <c r="AH84" s="342"/>
      <c r="AI84" s="342"/>
      <c r="AJ84" s="342"/>
      <c r="AK84" s="342"/>
      <c r="AL84" s="342"/>
      <c r="AM84" s="342"/>
      <c r="AN84" s="342"/>
      <c r="AO84" s="342"/>
      <c r="AP84" s="342"/>
      <c r="AQ84" s="342"/>
      <c r="AR84" s="342"/>
      <c r="AS84" s="342"/>
      <c r="AT84" s="342"/>
      <c r="AU84" s="351"/>
      <c r="AV84" s="342"/>
      <c r="AW84" s="342"/>
      <c r="AX84" s="342"/>
      <c r="AY84" s="342"/>
      <c r="AZ84" s="342"/>
      <c r="BA84" s="342"/>
      <c r="BB84" s="342"/>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c r="D85" s="342"/>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c r="AC85" s="342"/>
      <c r="AD85" s="342"/>
      <c r="AE85" s="342"/>
      <c r="AF85" s="342"/>
      <c r="AG85" s="342"/>
      <c r="AH85" s="342"/>
      <c r="AI85" s="342"/>
      <c r="AJ85" s="342"/>
      <c r="AK85" s="342"/>
      <c r="AL85" s="342"/>
      <c r="AM85" s="342"/>
      <c r="AN85" s="342"/>
      <c r="AO85" s="342"/>
      <c r="AP85" s="342"/>
      <c r="AQ85" s="342"/>
      <c r="AR85" s="342"/>
      <c r="AS85" s="342"/>
      <c r="AT85" s="342"/>
      <c r="AU85" s="351"/>
      <c r="AV85" s="342"/>
      <c r="AW85" s="342"/>
      <c r="AX85" s="342"/>
      <c r="AY85" s="342"/>
      <c r="AZ85" s="342"/>
      <c r="BA85" s="342"/>
      <c r="BB85" s="342"/>
      <c r="BC85" s="342"/>
      <c r="BD85" s="342"/>
      <c r="BE85" s="342"/>
      <c r="BF85" s="342"/>
      <c r="BG85" s="342"/>
      <c r="BH85" s="342"/>
      <c r="BI85" s="342"/>
      <c r="BJ85" s="342"/>
      <c r="BK85" s="342"/>
      <c r="BL85" s="342"/>
      <c r="BM85" s="342"/>
      <c r="BN85" s="342"/>
      <c r="BO85" s="342"/>
      <c r="BP85" s="342"/>
      <c r="BQ85" s="342"/>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c r="D86" s="342"/>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c r="AC86" s="342"/>
      <c r="AD86" s="342"/>
      <c r="AE86" s="342"/>
      <c r="AF86" s="342"/>
      <c r="AG86" s="342"/>
      <c r="AH86" s="342"/>
      <c r="AI86" s="342"/>
      <c r="AJ86" s="342"/>
      <c r="AK86" s="342"/>
      <c r="AL86" s="342"/>
      <c r="AM86" s="342"/>
      <c r="AN86" s="342"/>
      <c r="AO86" s="342"/>
      <c r="AP86" s="342"/>
      <c r="AQ86" s="342"/>
      <c r="AR86" s="342"/>
      <c r="AS86" s="342"/>
      <c r="AT86" s="342"/>
      <c r="AU86" s="351"/>
      <c r="AV86" s="342"/>
      <c r="AW86" s="342"/>
      <c r="AX86" s="342"/>
      <c r="AY86" s="342"/>
      <c r="AZ86" s="342"/>
      <c r="BA86" s="342"/>
      <c r="BB86" s="342"/>
      <c r="BC86" s="342"/>
      <c r="BD86" s="342"/>
      <c r="BE86" s="342"/>
      <c r="BF86" s="342"/>
      <c r="BG86" s="342"/>
      <c r="BH86" s="342"/>
      <c r="BI86" s="342"/>
      <c r="BJ86" s="342"/>
      <c r="BK86" s="342"/>
      <c r="BL86" s="342"/>
      <c r="BM86" s="342"/>
      <c r="BN86" s="342"/>
      <c r="BO86" s="342"/>
      <c r="BP86" s="342"/>
      <c r="BQ86" s="342"/>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c r="D87" s="342"/>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c r="AK87" s="342"/>
      <c r="AL87" s="342"/>
      <c r="AM87" s="342"/>
      <c r="AN87" s="342"/>
      <c r="AO87" s="342"/>
      <c r="AP87" s="342"/>
      <c r="AQ87" s="342"/>
      <c r="AR87" s="342"/>
      <c r="AS87" s="342"/>
      <c r="AT87" s="342"/>
      <c r="AU87" s="351"/>
      <c r="AV87" s="342"/>
      <c r="AW87" s="342"/>
      <c r="AX87" s="342"/>
      <c r="AY87" s="342"/>
      <c r="AZ87" s="342"/>
      <c r="BA87" s="342"/>
      <c r="BB87" s="342"/>
      <c r="BC87" s="342"/>
      <c r="BD87" s="342"/>
      <c r="BE87" s="342"/>
      <c r="BF87" s="342"/>
      <c r="BG87" s="342"/>
      <c r="BH87" s="342"/>
      <c r="BI87" s="342"/>
      <c r="BJ87" s="342"/>
      <c r="BK87" s="342"/>
      <c r="BL87" s="342"/>
      <c r="BM87" s="342"/>
      <c r="BN87" s="342"/>
      <c r="BO87" s="342"/>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c r="D88" s="342"/>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c r="AJ88" s="342"/>
      <c r="AK88" s="342"/>
      <c r="AL88" s="342"/>
      <c r="AM88" s="342"/>
      <c r="AN88" s="342"/>
      <c r="AO88" s="342"/>
      <c r="AP88" s="342"/>
      <c r="AQ88" s="342"/>
      <c r="AR88" s="342"/>
      <c r="AS88" s="342"/>
      <c r="AT88" s="342"/>
      <c r="AU88" s="351"/>
      <c r="AV88" s="342"/>
      <c r="AW88" s="342"/>
      <c r="AX88" s="342"/>
      <c r="AY88" s="342"/>
      <c r="AZ88" s="342"/>
      <c r="BA88" s="342"/>
      <c r="BB88" s="342"/>
      <c r="BC88" s="342"/>
      <c r="BD88" s="342"/>
      <c r="BE88" s="342"/>
      <c r="BF88" s="342"/>
      <c r="BG88" s="342"/>
      <c r="BH88" s="342"/>
      <c r="BI88" s="342"/>
      <c r="BJ88" s="342"/>
      <c r="BK88" s="342"/>
      <c r="BL88" s="342"/>
      <c r="BM88" s="342"/>
      <c r="BN88" s="342"/>
      <c r="BO88" s="342"/>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c r="D89" s="342"/>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c r="AH89" s="342"/>
      <c r="AI89" s="342"/>
      <c r="AJ89" s="342"/>
      <c r="AK89" s="342"/>
      <c r="AL89" s="342"/>
      <c r="AM89" s="342"/>
      <c r="AN89" s="342"/>
      <c r="AO89" s="342"/>
      <c r="AP89" s="342"/>
      <c r="AQ89" s="342"/>
      <c r="AR89" s="342"/>
      <c r="AS89" s="342"/>
      <c r="AT89" s="342"/>
      <c r="AU89" s="351"/>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c r="D90" s="342"/>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c r="AC90" s="342"/>
      <c r="AD90" s="342"/>
      <c r="AE90" s="342"/>
      <c r="AF90" s="342"/>
      <c r="AG90" s="342"/>
      <c r="AH90" s="342"/>
      <c r="AI90" s="342"/>
      <c r="AJ90" s="342"/>
      <c r="AK90" s="342"/>
      <c r="AL90" s="342"/>
      <c r="AM90" s="342"/>
      <c r="AN90" s="342"/>
      <c r="AO90" s="342"/>
      <c r="AP90" s="342"/>
      <c r="AQ90" s="342"/>
      <c r="AR90" s="342"/>
      <c r="AS90" s="342"/>
      <c r="AT90" s="342"/>
      <c r="AU90" s="351"/>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c r="D91" s="342"/>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c r="AC91" s="342"/>
      <c r="AD91" s="342"/>
      <c r="AE91" s="342"/>
      <c r="AF91" s="342"/>
      <c r="AG91" s="342"/>
      <c r="AH91" s="342"/>
      <c r="AI91" s="342"/>
      <c r="AJ91" s="342"/>
      <c r="AK91" s="342"/>
      <c r="AL91" s="342"/>
      <c r="AM91" s="342"/>
      <c r="AN91" s="342"/>
      <c r="AO91" s="342"/>
      <c r="AP91" s="342"/>
      <c r="AQ91" s="342"/>
      <c r="AR91" s="342"/>
      <c r="AS91" s="342"/>
      <c r="AT91" s="342"/>
      <c r="AU91" s="351"/>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c r="D92" s="342"/>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c r="AC92" s="342"/>
      <c r="AD92" s="342"/>
      <c r="AE92" s="342"/>
      <c r="AF92" s="342"/>
      <c r="AG92" s="342"/>
      <c r="AH92" s="342"/>
      <c r="AI92" s="342"/>
      <c r="AJ92" s="342"/>
      <c r="AK92" s="342"/>
      <c r="AL92" s="342"/>
      <c r="AM92" s="342"/>
      <c r="AN92" s="342"/>
      <c r="AO92" s="342"/>
      <c r="AP92" s="342"/>
      <c r="AQ92" s="342"/>
      <c r="AR92" s="342"/>
      <c r="AS92" s="342"/>
      <c r="AT92" s="342"/>
      <c r="AU92" s="351"/>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c r="D93" s="342"/>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c r="AC93" s="342"/>
      <c r="AD93" s="342"/>
      <c r="AE93" s="342"/>
      <c r="AF93" s="342"/>
      <c r="AG93" s="342"/>
      <c r="AH93" s="342"/>
      <c r="AI93" s="342"/>
      <c r="AJ93" s="342"/>
      <c r="AK93" s="342"/>
      <c r="AL93" s="342"/>
      <c r="AM93" s="342"/>
      <c r="AN93" s="342"/>
      <c r="AO93" s="342"/>
      <c r="AP93" s="342"/>
      <c r="AQ93" s="342"/>
      <c r="AR93" s="342"/>
      <c r="AS93" s="342"/>
      <c r="AT93" s="342"/>
      <c r="AU93" s="351"/>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c r="AH94" s="342"/>
      <c r="AI94" s="342"/>
      <c r="AJ94" s="342"/>
      <c r="AK94" s="342"/>
      <c r="AL94" s="342"/>
      <c r="AM94" s="342"/>
      <c r="AN94" s="342"/>
      <c r="AO94" s="342"/>
      <c r="AP94" s="342"/>
      <c r="AQ94" s="342"/>
      <c r="AR94" s="342"/>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c r="D95" s="342"/>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c r="AJ95" s="342"/>
      <c r="AK95" s="342"/>
      <c r="AL95" s="342"/>
      <c r="AM95" s="342"/>
      <c r="AN95" s="342"/>
      <c r="AO95" s="342"/>
      <c r="AP95" s="342"/>
      <c r="AQ95" s="342"/>
      <c r="AR95" s="342"/>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c r="D96" s="342"/>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c r="AC96" s="342"/>
      <c r="AD96" s="342"/>
      <c r="AE96" s="342"/>
      <c r="AF96" s="342"/>
      <c r="AG96" s="342"/>
      <c r="AH96" s="342"/>
      <c r="AI96" s="342"/>
      <c r="AJ96" s="342"/>
      <c r="AK96" s="342"/>
      <c r="AL96" s="342"/>
      <c r="AM96" s="342"/>
      <c r="AN96" s="342"/>
      <c r="AO96" s="342"/>
      <c r="AP96" s="342"/>
      <c r="AQ96" s="342"/>
      <c r="AR96" s="342"/>
      <c r="AS96" s="342"/>
      <c r="AT96" s="342"/>
      <c r="AU96" s="351"/>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c r="D97" s="342"/>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c r="AC97" s="342"/>
      <c r="AD97" s="342"/>
      <c r="AE97" s="342"/>
      <c r="AF97" s="342"/>
      <c r="AG97" s="342"/>
      <c r="AH97" s="342"/>
      <c r="AI97" s="342"/>
      <c r="AJ97" s="342"/>
      <c r="AK97" s="342"/>
      <c r="AL97" s="342"/>
      <c r="AM97" s="342"/>
      <c r="AN97" s="342"/>
      <c r="AO97" s="342"/>
      <c r="AP97" s="342"/>
      <c r="AQ97" s="342"/>
      <c r="AR97" s="342"/>
      <c r="AS97" s="342"/>
      <c r="AT97" s="342"/>
      <c r="AU97" s="351"/>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c r="D98" s="342"/>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c r="AC98" s="342"/>
      <c r="AD98" s="342"/>
      <c r="AE98" s="342"/>
      <c r="AF98" s="342"/>
      <c r="AG98" s="342"/>
      <c r="AH98" s="342"/>
      <c r="AI98" s="342"/>
      <c r="AJ98" s="342"/>
      <c r="AK98" s="342"/>
      <c r="AL98" s="342"/>
      <c r="AM98" s="342"/>
      <c r="AN98" s="342"/>
      <c r="AO98" s="342"/>
      <c r="AP98" s="342"/>
      <c r="AQ98" s="342"/>
      <c r="AR98" s="342"/>
      <c r="AS98" s="342"/>
      <c r="AT98" s="342"/>
      <c r="AU98" s="351"/>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c r="D99" s="342"/>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c r="AC99" s="342"/>
      <c r="AD99" s="342"/>
      <c r="AE99" s="342"/>
      <c r="AF99" s="342"/>
      <c r="AG99" s="342"/>
      <c r="AH99" s="342"/>
      <c r="AI99" s="342"/>
      <c r="AJ99" s="342"/>
      <c r="AK99" s="342"/>
      <c r="AL99" s="342"/>
      <c r="AM99" s="342"/>
      <c r="AN99" s="342"/>
      <c r="AO99" s="342"/>
      <c r="AP99" s="342"/>
      <c r="AQ99" s="342"/>
      <c r="AR99" s="342"/>
      <c r="AS99" s="342"/>
      <c r="AT99" s="342"/>
      <c r="AU99" s="351"/>
      <c r="AV99" s="342"/>
      <c r="AW99" s="342"/>
      <c r="AX99" s="342"/>
      <c r="AY99" s="342"/>
      <c r="AZ99" s="342"/>
      <c r="BA99" s="342"/>
      <c r="BB99" s="342"/>
      <c r="BC99" s="342"/>
      <c r="BD99" s="342"/>
      <c r="BE99" s="342"/>
      <c r="BF99" s="342"/>
      <c r="BG99" s="342"/>
      <c r="BH99" s="342"/>
      <c r="BI99" s="342"/>
      <c r="BJ99" s="342"/>
      <c r="BK99" s="342"/>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c r="D100" s="342"/>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c r="AC100" s="342"/>
      <c r="AD100" s="342"/>
      <c r="AE100" s="342"/>
      <c r="AF100" s="342"/>
      <c r="AG100" s="342"/>
      <c r="AH100" s="342"/>
      <c r="AI100" s="342"/>
      <c r="AJ100" s="342"/>
      <c r="AK100" s="342"/>
      <c r="AL100" s="342"/>
      <c r="AM100" s="342"/>
      <c r="AN100" s="342"/>
      <c r="AO100" s="342"/>
      <c r="AP100" s="342"/>
      <c r="AQ100" s="342"/>
      <c r="AR100" s="342"/>
      <c r="AS100" s="342"/>
      <c r="AT100" s="342"/>
      <c r="AU100" s="351"/>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c r="D101" s="342"/>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c r="AG101" s="342"/>
      <c r="AH101" s="342"/>
      <c r="AI101" s="342"/>
      <c r="AJ101" s="342"/>
      <c r="AK101" s="342"/>
      <c r="AL101" s="342"/>
      <c r="AM101" s="342"/>
      <c r="AN101" s="342"/>
      <c r="AO101" s="342"/>
      <c r="AP101" s="342"/>
      <c r="AQ101" s="342"/>
      <c r="AR101" s="342"/>
      <c r="AS101" s="342"/>
      <c r="AT101" s="342"/>
      <c r="AU101" s="351"/>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c r="D102" s="342"/>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c r="AG102" s="342"/>
      <c r="AH102" s="342"/>
      <c r="AI102" s="342"/>
      <c r="AJ102" s="342"/>
      <c r="AK102" s="342"/>
      <c r="AL102" s="342"/>
      <c r="AM102" s="342"/>
      <c r="AN102" s="342"/>
      <c r="AO102" s="342"/>
      <c r="AP102" s="342"/>
      <c r="AQ102" s="342"/>
      <c r="AR102" s="342"/>
      <c r="AS102" s="342"/>
      <c r="AT102" s="342"/>
      <c r="AU102" s="351"/>
      <c r="AV102" s="342"/>
      <c r="AW102" s="342"/>
      <c r="AX102" s="342"/>
      <c r="AY102" s="342"/>
      <c r="AZ102" s="342"/>
      <c r="BA102" s="342"/>
      <c r="BB102" s="342"/>
      <c r="BC102" s="342"/>
      <c r="BD102" s="342"/>
      <c r="BE102" s="342"/>
      <c r="BF102" s="342"/>
      <c r="BG102" s="342"/>
      <c r="BH102" s="342"/>
      <c r="BI102" s="342"/>
      <c r="BJ102" s="342"/>
      <c r="BK102" s="342"/>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c r="D103" s="342"/>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c r="AC103" s="342"/>
      <c r="AD103" s="342"/>
      <c r="AE103" s="342"/>
      <c r="AF103" s="342"/>
      <c r="AG103" s="342"/>
      <c r="AH103" s="342"/>
      <c r="AI103" s="342"/>
      <c r="AJ103" s="342"/>
      <c r="AK103" s="342"/>
      <c r="AL103" s="342"/>
      <c r="AM103" s="342"/>
      <c r="AN103" s="342"/>
      <c r="AO103" s="342"/>
      <c r="AP103" s="342"/>
      <c r="AQ103" s="342"/>
      <c r="AR103" s="342"/>
      <c r="AS103" s="342"/>
      <c r="AT103" s="342"/>
      <c r="AU103" s="351"/>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c r="D104" s="342"/>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c r="AC104" s="342"/>
      <c r="AD104" s="342"/>
      <c r="AE104" s="342"/>
      <c r="AF104" s="342"/>
      <c r="AG104" s="342"/>
      <c r="AH104" s="342"/>
      <c r="AI104" s="342"/>
      <c r="AJ104" s="342"/>
      <c r="AK104" s="342"/>
      <c r="AL104" s="342"/>
      <c r="AM104" s="342"/>
      <c r="AN104" s="342"/>
      <c r="AO104" s="342"/>
      <c r="AP104" s="342"/>
      <c r="AQ104" s="342"/>
      <c r="AR104" s="342"/>
      <c r="AS104" s="342"/>
      <c r="AT104" s="342"/>
      <c r="AU104" s="351"/>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c r="D105" s="342"/>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c r="AG105" s="342"/>
      <c r="AH105" s="342"/>
      <c r="AI105" s="342"/>
      <c r="AJ105" s="342"/>
      <c r="AK105" s="342"/>
      <c r="AL105" s="342"/>
      <c r="AM105" s="342"/>
      <c r="AN105" s="342"/>
      <c r="AO105" s="342"/>
      <c r="AP105" s="342"/>
      <c r="AQ105" s="342"/>
      <c r="AR105" s="342"/>
      <c r="AS105" s="342"/>
      <c r="AT105" s="342"/>
      <c r="AU105" s="351"/>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c r="AC106" s="342"/>
      <c r="AD106" s="342"/>
      <c r="AE106" s="342"/>
      <c r="AF106" s="342"/>
      <c r="AG106" s="342"/>
      <c r="AH106" s="342"/>
      <c r="AI106" s="342"/>
      <c r="AJ106" s="342"/>
      <c r="AK106" s="342"/>
      <c r="AL106" s="342"/>
      <c r="AM106" s="342"/>
      <c r="AN106" s="342"/>
      <c r="AO106" s="342"/>
      <c r="AP106" s="342"/>
      <c r="AQ106" s="342"/>
      <c r="AR106" s="342"/>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c r="AC107" s="342"/>
      <c r="AD107" s="342"/>
      <c r="AE107" s="342"/>
      <c r="AF107" s="342"/>
      <c r="AG107" s="342"/>
      <c r="AH107" s="342"/>
      <c r="AI107" s="342"/>
      <c r="AJ107" s="342"/>
      <c r="AK107" s="342"/>
      <c r="AL107" s="342"/>
      <c r="AM107" s="342"/>
      <c r="AN107" s="342"/>
      <c r="AO107" s="342"/>
      <c r="AP107" s="342"/>
      <c r="AQ107" s="342"/>
      <c r="AR107" s="342"/>
      <c r="AS107" s="342"/>
      <c r="AT107" s="342"/>
      <c r="AU107" s="351"/>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c r="AC108" s="342"/>
      <c r="AD108" s="342"/>
      <c r="AE108" s="342"/>
      <c r="AF108" s="342"/>
      <c r="AG108" s="342"/>
      <c r="AH108" s="342"/>
      <c r="AI108" s="342"/>
      <c r="AJ108" s="342"/>
      <c r="AK108" s="342"/>
      <c r="AL108" s="342"/>
      <c r="AM108" s="342"/>
      <c r="AN108" s="342"/>
      <c r="AO108" s="342"/>
      <c r="AP108" s="342"/>
      <c r="AQ108" s="342"/>
      <c r="AR108" s="342"/>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c r="D109" s="342"/>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c r="AC109" s="342"/>
      <c r="AD109" s="342"/>
      <c r="AE109" s="342"/>
      <c r="AF109" s="342"/>
      <c r="AG109" s="342"/>
      <c r="AH109" s="342"/>
      <c r="AI109" s="342"/>
      <c r="AJ109" s="342"/>
      <c r="AK109" s="342"/>
      <c r="AL109" s="342"/>
      <c r="AM109" s="342"/>
      <c r="AN109" s="342"/>
      <c r="AO109" s="342"/>
      <c r="AP109" s="342"/>
      <c r="AQ109" s="342"/>
      <c r="AR109" s="342"/>
      <c r="AS109" s="342"/>
      <c r="AT109" s="342"/>
      <c r="AU109" s="351"/>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c r="D110" s="342"/>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c r="AC110" s="342"/>
      <c r="AD110" s="342"/>
      <c r="AE110" s="342"/>
      <c r="AF110" s="342"/>
      <c r="AG110" s="342"/>
      <c r="AH110" s="342"/>
      <c r="AI110" s="342"/>
      <c r="AJ110" s="342"/>
      <c r="AK110" s="342"/>
      <c r="AL110" s="342"/>
      <c r="AM110" s="342"/>
      <c r="AN110" s="342"/>
      <c r="AO110" s="342"/>
      <c r="AP110" s="342"/>
      <c r="AQ110" s="342"/>
      <c r="AR110" s="342"/>
      <c r="AS110" s="342"/>
      <c r="AT110" s="342"/>
      <c r="AU110" s="351"/>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c r="D111" s="342"/>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c r="AJ111" s="342"/>
      <c r="AK111" s="342"/>
      <c r="AL111" s="342"/>
      <c r="AM111" s="342"/>
      <c r="AN111" s="342"/>
      <c r="AO111" s="342"/>
      <c r="AP111" s="342"/>
      <c r="AQ111" s="342"/>
      <c r="AR111" s="342"/>
      <c r="AS111" s="342"/>
      <c r="AT111" s="342"/>
      <c r="AU111" s="351"/>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c r="D112" s="342"/>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c r="AK112" s="342"/>
      <c r="AL112" s="342"/>
      <c r="AM112" s="342"/>
      <c r="AN112" s="342"/>
      <c r="AO112" s="342"/>
      <c r="AP112" s="342"/>
      <c r="AQ112" s="342"/>
      <c r="AR112" s="342"/>
      <c r="AS112" s="342"/>
      <c r="AT112" s="342"/>
      <c r="AU112" s="351"/>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c r="D113" s="342"/>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c r="AC113" s="342"/>
      <c r="AD113" s="342"/>
      <c r="AE113" s="342"/>
      <c r="AF113" s="342"/>
      <c r="AG113" s="342"/>
      <c r="AH113" s="342"/>
      <c r="AI113" s="342"/>
      <c r="AJ113" s="342"/>
      <c r="AK113" s="342"/>
      <c r="AL113" s="342"/>
      <c r="AM113" s="342"/>
      <c r="AN113" s="342"/>
      <c r="AO113" s="342"/>
      <c r="AP113" s="342"/>
      <c r="AQ113" s="342"/>
      <c r="AR113" s="342"/>
      <c r="AS113" s="342"/>
      <c r="AT113" s="342"/>
      <c r="AU113" s="351"/>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c r="AC114" s="342"/>
      <c r="AD114" s="342"/>
      <c r="AE114" s="342"/>
      <c r="AF114" s="342"/>
      <c r="AG114" s="342"/>
      <c r="AH114" s="342"/>
      <c r="AI114" s="342"/>
      <c r="AJ114" s="342"/>
      <c r="AK114" s="342"/>
      <c r="AL114" s="342"/>
      <c r="AM114" s="342"/>
      <c r="AN114" s="342"/>
      <c r="AO114" s="342"/>
      <c r="AP114" s="342"/>
      <c r="AQ114" s="342"/>
      <c r="AR114" s="342"/>
      <c r="AS114" s="342"/>
      <c r="AT114" s="342"/>
      <c r="AU114" s="351"/>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c r="AC115" s="342"/>
      <c r="AD115" s="342"/>
      <c r="AE115" s="342"/>
      <c r="AF115" s="342"/>
      <c r="AG115" s="342"/>
      <c r="AH115" s="342"/>
      <c r="AI115" s="342"/>
      <c r="AJ115" s="342"/>
      <c r="AK115" s="342"/>
      <c r="AL115" s="342"/>
      <c r="AM115" s="342"/>
      <c r="AN115" s="342"/>
      <c r="AO115" s="342"/>
      <c r="AP115" s="342"/>
      <c r="AQ115" s="342"/>
      <c r="AR115" s="342"/>
      <c r="AS115" s="342"/>
      <c r="AT115" s="342"/>
      <c r="AU115" s="351"/>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c r="AC116" s="342"/>
      <c r="AD116" s="342"/>
      <c r="AE116" s="342"/>
      <c r="AF116" s="342"/>
      <c r="AG116" s="342"/>
      <c r="AH116" s="342"/>
      <c r="AI116" s="342"/>
      <c r="AJ116" s="342"/>
      <c r="AK116" s="342"/>
      <c r="AL116" s="342"/>
      <c r="AM116" s="342"/>
      <c r="AN116" s="342"/>
      <c r="AO116" s="342"/>
      <c r="AP116" s="342"/>
      <c r="AQ116" s="342"/>
      <c r="AR116" s="342"/>
      <c r="AS116" s="342"/>
      <c r="AT116" s="342"/>
      <c r="AU116" s="351"/>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c r="D117" s="342"/>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c r="AG117" s="342"/>
      <c r="AH117" s="342"/>
      <c r="AI117" s="342"/>
      <c r="AJ117" s="342"/>
      <c r="AK117" s="342"/>
      <c r="AL117" s="342"/>
      <c r="AM117" s="342"/>
      <c r="AN117" s="342"/>
      <c r="AO117" s="342"/>
      <c r="AP117" s="342"/>
      <c r="AQ117" s="342"/>
      <c r="AR117" s="342"/>
      <c r="AS117" s="342"/>
      <c r="AT117" s="342"/>
      <c r="AU117" s="351"/>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c r="AG118" s="342"/>
      <c r="AH118" s="342"/>
      <c r="AI118" s="342"/>
      <c r="AJ118" s="342"/>
      <c r="AK118" s="342"/>
      <c r="AL118" s="342"/>
      <c r="AM118" s="342"/>
      <c r="AN118" s="342"/>
      <c r="AO118" s="342"/>
      <c r="AP118" s="342"/>
      <c r="AQ118" s="342"/>
      <c r="AR118" s="342"/>
      <c r="AS118" s="342"/>
      <c r="AT118" s="342"/>
      <c r="AU118" s="351"/>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c r="AC119" s="342"/>
      <c r="AD119" s="342"/>
      <c r="AE119" s="342"/>
      <c r="AF119" s="342"/>
      <c r="AG119" s="342"/>
      <c r="AH119" s="342"/>
      <c r="AI119" s="342"/>
      <c r="AJ119" s="342"/>
      <c r="AK119" s="342"/>
      <c r="AL119" s="342"/>
      <c r="AM119" s="342"/>
      <c r="AN119" s="342"/>
      <c r="AO119" s="342"/>
      <c r="AP119" s="342"/>
      <c r="AQ119" s="342"/>
      <c r="AR119" s="342"/>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c r="D120" s="342"/>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c r="AG120" s="342"/>
      <c r="AH120" s="342"/>
      <c r="AI120" s="342"/>
      <c r="AJ120" s="342"/>
      <c r="AK120" s="342"/>
      <c r="AL120" s="342"/>
      <c r="AM120" s="342"/>
      <c r="AN120" s="342"/>
      <c r="AO120" s="342"/>
      <c r="AP120" s="342"/>
      <c r="AQ120" s="342"/>
      <c r="AR120" s="342"/>
      <c r="AS120" s="342"/>
      <c r="AT120" s="342"/>
      <c r="AU120" s="351"/>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c r="D121" s="342"/>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c r="AG121" s="342"/>
      <c r="AH121" s="342"/>
      <c r="AI121" s="342"/>
      <c r="AJ121" s="342"/>
      <c r="AK121" s="342"/>
      <c r="AL121" s="342"/>
      <c r="AM121" s="342"/>
      <c r="AN121" s="342"/>
      <c r="AO121" s="342"/>
      <c r="AP121" s="342"/>
      <c r="AQ121" s="342"/>
      <c r="AR121" s="342"/>
      <c r="AS121" s="342"/>
      <c r="AT121" s="342"/>
      <c r="AU121" s="351"/>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c r="D122" s="342"/>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c r="AJ122" s="342"/>
      <c r="AK122" s="342"/>
      <c r="AL122" s="342"/>
      <c r="AM122" s="342"/>
      <c r="AN122" s="342"/>
      <c r="AO122" s="342"/>
      <c r="AP122" s="342"/>
      <c r="AQ122" s="342"/>
      <c r="AR122" s="342"/>
      <c r="AS122" s="342"/>
      <c r="AT122" s="342"/>
      <c r="AU122" s="351"/>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c r="D123" s="342"/>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c r="AC123" s="342"/>
      <c r="AD123" s="342"/>
      <c r="AE123" s="342"/>
      <c r="AF123" s="342"/>
      <c r="AG123" s="342"/>
      <c r="AH123" s="342"/>
      <c r="AI123" s="342"/>
      <c r="AJ123" s="342"/>
      <c r="AK123" s="342"/>
      <c r="AL123" s="342"/>
      <c r="AM123" s="342"/>
      <c r="AN123" s="342"/>
      <c r="AO123" s="342"/>
      <c r="AP123" s="342"/>
      <c r="AQ123" s="342"/>
      <c r="AR123" s="342"/>
      <c r="AS123" s="342"/>
      <c r="AT123" s="342"/>
      <c r="AU123" s="351"/>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c r="D124" s="342"/>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c r="AC124" s="342"/>
      <c r="AD124" s="342"/>
      <c r="AE124" s="342"/>
      <c r="AF124" s="342"/>
      <c r="AG124" s="342"/>
      <c r="AH124" s="342"/>
      <c r="AI124" s="342"/>
      <c r="AJ124" s="342"/>
      <c r="AK124" s="342"/>
      <c r="AL124" s="342"/>
      <c r="AM124" s="342"/>
      <c r="AN124" s="342"/>
      <c r="AO124" s="342"/>
      <c r="AP124" s="342"/>
      <c r="AQ124" s="342"/>
      <c r="AR124" s="342"/>
      <c r="AS124" s="342"/>
      <c r="AT124" s="342"/>
      <c r="AU124" s="351"/>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c r="D125" s="342"/>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c r="AC125" s="342"/>
      <c r="AD125" s="342"/>
      <c r="AE125" s="342"/>
      <c r="AF125" s="342"/>
      <c r="AG125" s="342"/>
      <c r="AH125" s="342"/>
      <c r="AI125" s="342"/>
      <c r="AJ125" s="342"/>
      <c r="AK125" s="342"/>
      <c r="AL125" s="342"/>
      <c r="AM125" s="342"/>
      <c r="AN125" s="342"/>
      <c r="AO125" s="342"/>
      <c r="AP125" s="342"/>
      <c r="AQ125" s="342"/>
      <c r="AR125" s="342"/>
      <c r="AS125" s="342"/>
      <c r="AT125" s="342"/>
      <c r="AU125" s="351"/>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c r="D126" s="342"/>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c r="AG126" s="342"/>
      <c r="AH126" s="342"/>
      <c r="AI126" s="342"/>
      <c r="AJ126" s="342"/>
      <c r="AK126" s="342"/>
      <c r="AL126" s="342"/>
      <c r="AM126" s="342"/>
      <c r="AN126" s="342"/>
      <c r="AO126" s="342"/>
      <c r="AP126" s="342"/>
      <c r="AQ126" s="342"/>
      <c r="AR126" s="342"/>
      <c r="AS126" s="342"/>
      <c r="AT126" s="342"/>
      <c r="AU126" s="351"/>
      <c r="AV126" s="342"/>
      <c r="AW126" s="342"/>
      <c r="AX126" s="342"/>
      <c r="AY126" s="342"/>
      <c r="AZ126" s="342"/>
      <c r="BA126" s="342"/>
      <c r="BB126" s="342"/>
      <c r="BC126" s="342"/>
      <c r="BD126" s="342"/>
      <c r="BE126" s="342"/>
      <c r="BF126" s="342"/>
      <c r="BG126" s="342"/>
      <c r="BH126" s="342"/>
      <c r="BI126" s="342"/>
      <c r="BJ126" s="342"/>
      <c r="BK126" s="342"/>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c r="AG127" s="342"/>
      <c r="AH127" s="342"/>
      <c r="AI127" s="342"/>
      <c r="AJ127" s="342"/>
      <c r="AK127" s="342"/>
      <c r="AL127" s="342"/>
      <c r="AM127" s="342"/>
      <c r="AN127" s="342"/>
      <c r="AO127" s="342"/>
      <c r="AP127" s="342"/>
      <c r="AQ127" s="342"/>
      <c r="AR127" s="342"/>
      <c r="AS127" s="342"/>
      <c r="AT127" s="342"/>
      <c r="AU127" s="351"/>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c r="D128" s="342"/>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c r="AC128" s="342"/>
      <c r="AD128" s="342"/>
      <c r="AE128" s="342"/>
      <c r="AF128" s="342"/>
      <c r="AG128" s="342"/>
      <c r="AH128" s="342"/>
      <c r="AI128" s="342"/>
      <c r="AJ128" s="342"/>
      <c r="AK128" s="342"/>
      <c r="AL128" s="342"/>
      <c r="AM128" s="342"/>
      <c r="AN128" s="342"/>
      <c r="AO128" s="342"/>
      <c r="AP128" s="342"/>
      <c r="AQ128" s="342"/>
      <c r="AR128" s="342"/>
      <c r="AS128" s="342"/>
      <c r="AT128" s="342"/>
      <c r="AU128" s="351"/>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c r="D129" s="342"/>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c r="AC129" s="342"/>
      <c r="AD129" s="342"/>
      <c r="AE129" s="342"/>
      <c r="AF129" s="342"/>
      <c r="AG129" s="342"/>
      <c r="AH129" s="342"/>
      <c r="AI129" s="342"/>
      <c r="AJ129" s="342"/>
      <c r="AK129" s="342"/>
      <c r="AL129" s="342"/>
      <c r="AM129" s="342"/>
      <c r="AN129" s="342"/>
      <c r="AO129" s="342"/>
      <c r="AP129" s="342"/>
      <c r="AQ129" s="342"/>
      <c r="AR129" s="342"/>
      <c r="AS129" s="342"/>
      <c r="AT129" s="342"/>
      <c r="AU129" s="351"/>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c r="D130" s="342"/>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c r="AC130" s="342"/>
      <c r="AD130" s="342"/>
      <c r="AE130" s="342"/>
      <c r="AF130" s="342"/>
      <c r="AG130" s="342"/>
      <c r="AH130" s="342"/>
      <c r="AI130" s="342"/>
      <c r="AJ130" s="342"/>
      <c r="AK130" s="342"/>
      <c r="AL130" s="342"/>
      <c r="AM130" s="342"/>
      <c r="AN130" s="342"/>
      <c r="AO130" s="342"/>
      <c r="AP130" s="342"/>
      <c r="AQ130" s="342"/>
      <c r="AR130" s="342"/>
      <c r="AS130" s="342"/>
      <c r="AT130" s="342"/>
      <c r="AU130" s="351"/>
      <c r="AV130" s="342"/>
      <c r="AW130" s="342"/>
      <c r="AX130" s="342"/>
      <c r="AY130" s="342"/>
      <c r="AZ130" s="342"/>
      <c r="BA130" s="342"/>
      <c r="BB130" s="342"/>
      <c r="BC130" s="342"/>
      <c r="BD130" s="342"/>
      <c r="BE130" s="342"/>
      <c r="BF130" s="342"/>
      <c r="BG130" s="342"/>
      <c r="BH130" s="342"/>
      <c r="BI130" s="342"/>
      <c r="BJ130" s="342"/>
      <c r="BK130" s="342"/>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c r="D131" s="342"/>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c r="AG131" s="342"/>
      <c r="AH131" s="342"/>
      <c r="AI131" s="342"/>
      <c r="AJ131" s="342"/>
      <c r="AK131" s="342"/>
      <c r="AL131" s="342"/>
      <c r="AM131" s="342"/>
      <c r="AN131" s="342"/>
      <c r="AO131" s="342"/>
      <c r="AP131" s="342"/>
      <c r="AQ131" s="342"/>
      <c r="AR131" s="342"/>
      <c r="AS131" s="342"/>
      <c r="AT131" s="342"/>
      <c r="AU131" s="351"/>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c r="D132" s="342"/>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c r="AG132" s="342"/>
      <c r="AH132" s="342"/>
      <c r="AI132" s="342"/>
      <c r="AJ132" s="342"/>
      <c r="AK132" s="342"/>
      <c r="AL132" s="342"/>
      <c r="AM132" s="342"/>
      <c r="AN132" s="342"/>
      <c r="AO132" s="342"/>
      <c r="AP132" s="342"/>
      <c r="AQ132" s="342"/>
      <c r="AR132" s="342"/>
      <c r="AS132" s="342"/>
      <c r="AT132" s="342"/>
      <c r="AU132" s="351"/>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c r="D133" s="342"/>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c r="AG133" s="342"/>
      <c r="AH133" s="342"/>
      <c r="AI133" s="342"/>
      <c r="AJ133" s="342"/>
      <c r="AK133" s="342"/>
      <c r="AL133" s="342"/>
      <c r="AM133" s="342"/>
      <c r="AN133" s="342"/>
      <c r="AO133" s="342"/>
      <c r="AP133" s="342"/>
      <c r="AQ133" s="342"/>
      <c r="AR133" s="342"/>
      <c r="AS133" s="342"/>
      <c r="AT133" s="342"/>
      <c r="AU133" s="351"/>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c r="D134" s="342"/>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c r="AC134" s="342"/>
      <c r="AD134" s="342"/>
      <c r="AE134" s="342"/>
      <c r="AF134" s="342"/>
      <c r="AG134" s="342"/>
      <c r="AH134" s="342"/>
      <c r="AI134" s="342"/>
      <c r="AJ134" s="342"/>
      <c r="AK134" s="342"/>
      <c r="AL134" s="342"/>
      <c r="AM134" s="342"/>
      <c r="AN134" s="342"/>
      <c r="AO134" s="342"/>
      <c r="AP134" s="342"/>
      <c r="AQ134" s="342"/>
      <c r="AR134" s="342"/>
      <c r="AS134" s="342"/>
      <c r="AT134" s="342"/>
      <c r="AU134" s="351"/>
      <c r="AV134" s="342"/>
      <c r="AW134" s="342"/>
      <c r="AX134" s="342"/>
      <c r="AY134" s="342"/>
      <c r="AZ134" s="342"/>
      <c r="BA134" s="342"/>
      <c r="BB134" s="342"/>
      <c r="BC134" s="342"/>
      <c r="BD134" s="342"/>
      <c r="BE134" s="342"/>
      <c r="BF134" s="342"/>
      <c r="BG134" s="342"/>
      <c r="BH134" s="342"/>
      <c r="BI134" s="342"/>
      <c r="BJ134" s="342"/>
      <c r="BK134" s="342"/>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c r="D135" s="342"/>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c r="AC135" s="342"/>
      <c r="AD135" s="342"/>
      <c r="AE135" s="342"/>
      <c r="AF135" s="342"/>
      <c r="AG135" s="342"/>
      <c r="AH135" s="342"/>
      <c r="AI135" s="342"/>
      <c r="AJ135" s="342"/>
      <c r="AK135" s="342"/>
      <c r="AL135" s="342"/>
      <c r="AM135" s="342"/>
      <c r="AN135" s="342"/>
      <c r="AO135" s="342"/>
      <c r="AP135" s="342"/>
      <c r="AQ135" s="342"/>
      <c r="AR135" s="342"/>
      <c r="AS135" s="342"/>
      <c r="AT135" s="342"/>
      <c r="AU135" s="351"/>
      <c r="AV135" s="342"/>
      <c r="AW135" s="342"/>
      <c r="AX135" s="342"/>
      <c r="AY135" s="342"/>
      <c r="AZ135" s="342"/>
      <c r="BA135" s="342"/>
      <c r="BB135" s="342"/>
      <c r="BC135" s="342"/>
      <c r="BD135" s="342"/>
      <c r="BE135" s="342"/>
      <c r="BF135" s="342"/>
      <c r="BG135" s="342"/>
      <c r="BH135" s="342"/>
      <c r="BI135" s="342"/>
      <c r="BJ135" s="342"/>
      <c r="BK135" s="342"/>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c r="D136" s="342"/>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c r="AC136" s="342"/>
      <c r="AD136" s="342"/>
      <c r="AE136" s="342"/>
      <c r="AF136" s="342"/>
      <c r="AG136" s="342"/>
      <c r="AH136" s="342"/>
      <c r="AI136" s="342"/>
      <c r="AJ136" s="342"/>
      <c r="AK136" s="342"/>
      <c r="AL136" s="342"/>
      <c r="AM136" s="342"/>
      <c r="AN136" s="342"/>
      <c r="AO136" s="342"/>
      <c r="AP136" s="342"/>
      <c r="AQ136" s="342"/>
      <c r="AR136" s="342"/>
      <c r="AS136" s="342"/>
      <c r="AT136" s="342"/>
      <c r="AU136" s="351"/>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c r="D137" s="342"/>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c r="AK137" s="342"/>
      <c r="AL137" s="342"/>
      <c r="AM137" s="342"/>
      <c r="AN137" s="342"/>
      <c r="AO137" s="342"/>
      <c r="AP137" s="342"/>
      <c r="AQ137" s="342"/>
      <c r="AR137" s="342"/>
      <c r="AS137" s="342"/>
      <c r="AT137" s="342"/>
      <c r="AU137" s="351"/>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c r="D138" s="342"/>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c r="AK138" s="342"/>
      <c r="AL138" s="342"/>
      <c r="AM138" s="342"/>
      <c r="AN138" s="342"/>
      <c r="AO138" s="342"/>
      <c r="AP138" s="342"/>
      <c r="AQ138" s="342"/>
      <c r="AR138" s="342"/>
      <c r="AS138" s="342"/>
      <c r="AT138" s="342"/>
      <c r="AU138" s="351"/>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c r="D139" s="342"/>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c r="AK139" s="342"/>
      <c r="AL139" s="342"/>
      <c r="AM139" s="342"/>
      <c r="AN139" s="342"/>
      <c r="AO139" s="342"/>
      <c r="AP139" s="342"/>
      <c r="AQ139" s="342"/>
      <c r="AR139" s="342"/>
      <c r="AS139" s="342"/>
      <c r="AT139" s="342"/>
      <c r="AU139" s="351"/>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c r="D140" s="342"/>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c r="AK140" s="342"/>
      <c r="AL140" s="342"/>
      <c r="AM140" s="342"/>
      <c r="AN140" s="342"/>
      <c r="AO140" s="342"/>
      <c r="AP140" s="342"/>
      <c r="AQ140" s="342"/>
      <c r="AR140" s="342"/>
      <c r="AS140" s="342"/>
      <c r="AT140" s="342"/>
      <c r="AU140" s="351"/>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c r="D141" s="342"/>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c r="AK141" s="342"/>
      <c r="AL141" s="342"/>
      <c r="AM141" s="342"/>
      <c r="AN141" s="342"/>
      <c r="AO141" s="342"/>
      <c r="AP141" s="342"/>
      <c r="AQ141" s="342"/>
      <c r="AR141" s="342"/>
      <c r="AS141" s="342"/>
      <c r="AT141" s="342"/>
      <c r="AU141" s="351"/>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c r="D142" s="342"/>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c r="AK142" s="342"/>
      <c r="AL142" s="342"/>
      <c r="AM142" s="342"/>
      <c r="AN142" s="342"/>
      <c r="AO142" s="342"/>
      <c r="AP142" s="342"/>
      <c r="AQ142" s="342"/>
      <c r="AR142" s="342"/>
      <c r="AS142" s="342"/>
      <c r="AT142" s="342"/>
      <c r="AU142" s="351"/>
      <c r="AV142" s="342"/>
      <c r="AW142" s="342"/>
      <c r="AX142" s="342"/>
      <c r="AY142" s="342"/>
      <c r="AZ142" s="342"/>
      <c r="BA142" s="342"/>
      <c r="BB142" s="342"/>
      <c r="BC142" s="342"/>
      <c r="BD142" s="342"/>
      <c r="BE142" s="342"/>
      <c r="BF142" s="342"/>
      <c r="BG142" s="342"/>
      <c r="BH142" s="342"/>
      <c r="BI142" s="342"/>
      <c r="BJ142" s="342"/>
      <c r="BK142" s="342"/>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c r="D143" s="342"/>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c r="AK143" s="342"/>
      <c r="AL143" s="342"/>
      <c r="AM143" s="342"/>
      <c r="AN143" s="342"/>
      <c r="AO143" s="342"/>
      <c r="AP143" s="342"/>
      <c r="AQ143" s="342"/>
      <c r="AR143" s="342"/>
      <c r="AS143" s="342"/>
      <c r="AT143" s="342"/>
      <c r="AU143" s="351"/>
      <c r="AV143" s="342"/>
      <c r="AW143" s="342"/>
      <c r="AX143" s="342"/>
      <c r="AY143" s="342"/>
      <c r="AZ143" s="342"/>
      <c r="BA143" s="342"/>
      <c r="BB143" s="342"/>
      <c r="BC143" s="342"/>
      <c r="BD143" s="342"/>
      <c r="BE143" s="342"/>
      <c r="BF143" s="342"/>
      <c r="BG143" s="342"/>
      <c r="BH143" s="342"/>
      <c r="BI143" s="342"/>
      <c r="BJ143" s="342"/>
      <c r="BK143" s="342"/>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c r="D144" s="342"/>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c r="AK144" s="342"/>
      <c r="AL144" s="342"/>
      <c r="AM144" s="342"/>
      <c r="AN144" s="342"/>
      <c r="AO144" s="342"/>
      <c r="AP144" s="342"/>
      <c r="AQ144" s="342"/>
      <c r="AR144" s="342"/>
      <c r="AS144" s="342"/>
      <c r="AT144" s="342"/>
      <c r="AU144" s="351"/>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c r="D145" s="342"/>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c r="AK145" s="342"/>
      <c r="AL145" s="342"/>
      <c r="AM145" s="342"/>
      <c r="AN145" s="342"/>
      <c r="AO145" s="342"/>
      <c r="AP145" s="342"/>
      <c r="AQ145" s="342"/>
      <c r="AR145" s="342"/>
      <c r="AS145" s="342"/>
      <c r="AT145" s="342"/>
      <c r="AU145" s="351"/>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c r="AK146" s="342"/>
      <c r="AL146" s="342"/>
      <c r="AM146" s="342"/>
      <c r="AN146" s="342"/>
      <c r="AO146" s="342"/>
      <c r="AP146" s="342"/>
      <c r="AQ146" s="342"/>
      <c r="AR146" s="342"/>
      <c r="AS146" s="342"/>
      <c r="AT146" s="342"/>
      <c r="AU146" s="351"/>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c r="AK147" s="342"/>
      <c r="AL147" s="342"/>
      <c r="AM147" s="342"/>
      <c r="AN147" s="342"/>
      <c r="AO147" s="342"/>
      <c r="AP147" s="342"/>
      <c r="AQ147" s="342"/>
      <c r="AR147" s="342"/>
      <c r="AS147" s="342"/>
      <c r="AT147" s="342"/>
      <c r="AU147" s="351"/>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c r="AK148" s="342"/>
      <c r="AL148" s="342"/>
      <c r="AM148" s="342"/>
      <c r="AN148" s="342"/>
      <c r="AO148" s="342"/>
      <c r="AP148" s="342"/>
      <c r="AQ148" s="342"/>
      <c r="AR148" s="342"/>
      <c r="AS148" s="342"/>
      <c r="AT148" s="342"/>
      <c r="AU148" s="351"/>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c r="AK149" s="342"/>
      <c r="AL149" s="342"/>
      <c r="AM149" s="342"/>
      <c r="AN149" s="342"/>
      <c r="AO149" s="342"/>
      <c r="AP149" s="342"/>
      <c r="AQ149" s="342"/>
      <c r="AR149" s="342"/>
      <c r="AS149" s="342"/>
      <c r="AT149" s="342"/>
      <c r="AU149" s="351"/>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c r="AK150" s="342"/>
      <c r="AL150" s="342"/>
      <c r="AM150" s="342"/>
      <c r="AN150" s="342"/>
      <c r="AO150" s="342"/>
      <c r="AP150" s="342"/>
      <c r="AQ150" s="342"/>
      <c r="AR150" s="342"/>
      <c r="AS150" s="342"/>
      <c r="AT150" s="342"/>
      <c r="AU150" s="351"/>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c r="AL151" s="342"/>
      <c r="AM151" s="342"/>
      <c r="AN151" s="342"/>
      <c r="AO151" s="342"/>
      <c r="AP151" s="342"/>
      <c r="AQ151" s="342"/>
      <c r="AR151" s="342"/>
      <c r="AS151" s="342"/>
      <c r="AT151" s="342"/>
      <c r="AU151" s="351"/>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c r="AL152" s="342"/>
      <c r="AM152" s="342"/>
      <c r="AN152" s="342"/>
      <c r="AO152" s="342"/>
      <c r="AP152" s="342"/>
      <c r="AQ152" s="342"/>
      <c r="AR152" s="342"/>
      <c r="AS152" s="342"/>
      <c r="AT152" s="342"/>
      <c r="AU152" s="351"/>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c r="AK153" s="342"/>
      <c r="AL153" s="342"/>
      <c r="AM153" s="342"/>
      <c r="AN153" s="342"/>
      <c r="AO153" s="342"/>
      <c r="AP153" s="342"/>
      <c r="AQ153" s="342"/>
      <c r="AR153" s="342"/>
      <c r="AS153" s="342"/>
      <c r="AT153" s="342"/>
      <c r="AU153" s="351"/>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c r="AK154" s="342"/>
      <c r="AL154" s="342"/>
      <c r="AM154" s="342"/>
      <c r="AN154" s="342"/>
      <c r="AO154" s="342"/>
      <c r="AP154" s="342"/>
      <c r="AQ154" s="342"/>
      <c r="AR154" s="342"/>
      <c r="AS154" s="342"/>
      <c r="AT154" s="342"/>
      <c r="AU154" s="351"/>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c r="AK155" s="342"/>
      <c r="AL155" s="342"/>
      <c r="AM155" s="342"/>
      <c r="AN155" s="342"/>
      <c r="AO155" s="342"/>
      <c r="AP155" s="342"/>
      <c r="AQ155" s="342"/>
      <c r="AR155" s="342"/>
      <c r="AS155" s="342"/>
      <c r="AT155" s="342"/>
      <c r="AU155" s="351"/>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c r="AK156" s="342"/>
      <c r="AL156" s="342"/>
      <c r="AM156" s="342"/>
      <c r="AN156" s="342"/>
      <c r="AO156" s="342"/>
      <c r="AP156" s="342"/>
      <c r="AQ156" s="342"/>
      <c r="AR156" s="342"/>
      <c r="AS156" s="342"/>
      <c r="AT156" s="342"/>
      <c r="AU156" s="351"/>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c r="AK157" s="342"/>
      <c r="AL157" s="342"/>
      <c r="AM157" s="342"/>
      <c r="AN157" s="342"/>
      <c r="AO157" s="342"/>
      <c r="AP157" s="342"/>
      <c r="AQ157" s="342"/>
      <c r="AR157" s="342"/>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c r="AK158" s="342"/>
      <c r="AL158" s="342"/>
      <c r="AM158" s="342"/>
      <c r="AN158" s="342"/>
      <c r="AO158" s="342"/>
      <c r="AP158" s="342"/>
      <c r="AQ158" s="342"/>
      <c r="AR158" s="342"/>
      <c r="AS158" s="342"/>
      <c r="AT158" s="342"/>
      <c r="AU158" s="351"/>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c r="AK159" s="342"/>
      <c r="AL159" s="342"/>
      <c r="AM159" s="342"/>
      <c r="AN159" s="342"/>
      <c r="AO159" s="342"/>
      <c r="AP159" s="342"/>
      <c r="AQ159" s="342"/>
      <c r="AR159" s="342"/>
      <c r="AS159" s="342"/>
      <c r="AT159" s="342"/>
      <c r="AU159" s="351"/>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c r="AK160" s="342"/>
      <c r="AL160" s="342"/>
      <c r="AM160" s="342"/>
      <c r="AN160" s="342"/>
      <c r="AO160" s="342"/>
      <c r="AP160" s="342"/>
      <c r="AQ160" s="342"/>
      <c r="AR160" s="342"/>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51"/>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51"/>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51"/>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51"/>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c r="AL170" s="342"/>
      <c r="AM170" s="342"/>
      <c r="AN170" s="342"/>
      <c r="AO170" s="342"/>
      <c r="AP170" s="342"/>
      <c r="AQ170" s="342"/>
      <c r="AR170" s="342"/>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351"/>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c r="AL173" s="342"/>
      <c r="AM173" s="342"/>
      <c r="AN173" s="342"/>
      <c r="AO173" s="342"/>
      <c r="AP173" s="342"/>
      <c r="AQ173" s="342"/>
      <c r="AR173" s="342"/>
      <c r="AS173" s="342"/>
      <c r="AT173" s="342"/>
      <c r="AU173" s="351"/>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c r="AL174" s="342"/>
      <c r="AM174" s="342"/>
      <c r="AN174" s="342"/>
      <c r="AO174" s="342"/>
      <c r="AP174" s="342"/>
      <c r="AQ174" s="342"/>
      <c r="AR174" s="342"/>
      <c r="AS174" s="342"/>
      <c r="AT174" s="342"/>
      <c r="AU174" s="351"/>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51"/>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And 
		 v_registar.datum_od &lt;=  And 
		(v_registar.datum_do &gt;=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t="str">
        <f t="shared" ref="C13:C76" si="0">IFERROR(MATCH($E$8&amp;"-"&amp;B13,import_key,0),"")</f>
        <v/>
      </c>
      <c r="E13" s="298" t="str" cm="1">
        <f t="array" ref="E13">IF($C13="","",INDEX(import_data,$C13,E$9))</f>
        <v/>
      </c>
      <c r="F13" s="275" t="str" cm="1">
        <f t="array" ref="F13">IF($C13="","",INDEX(import_data,$C13,F$9))</f>
        <v/>
      </c>
      <c r="G13" s="275" t="str" cm="1">
        <f t="array" ref="G13">IF($C13="","",INDEX(import_data,$C13,G$9))</f>
        <v/>
      </c>
      <c r="H13" s="275" t="str" cm="1">
        <f t="array" ref="H13">IF($C13="","",IF(INDEX(import_data,$C13,H$9)="","",INDEX(import_data,$C13,H$9)))</f>
        <v/>
      </c>
      <c r="I13" s="299" t="str" cm="1">
        <f t="array" ref="I13">IF($C13="","",IF(INDEX(import_data,$C13,I$9)="","",INDEX(import_data,$C13,I$9)))</f>
        <v/>
      </c>
      <c r="K13" s="311" t="str">
        <f>IF(F13="","",F13) &amp; IF(G13="",""," – " &amp; G13) &amp; IF(H13="",""," – " &amp; H13) &amp; IF(I13="",""," – " &amp; I13)</f>
        <v/>
      </c>
      <c r="L13" s="92" t="s">
        <v>0</v>
      </c>
      <c r="M13" s="311" t="str">
        <f>IF(F13="","",F13) &amp; IF(G13="",""," – " &amp; G13) &amp; IF(H13="",""," – " &amp; H13)</f>
        <v/>
      </c>
      <c r="N13" s="92" t="s">
        <v>0</v>
      </c>
      <c r="O13" s="311" t="str">
        <f>IF(F13="","",F13) &amp; IF(G13="",""," – " &amp; G13)</f>
        <v/>
      </c>
      <c r="P13" s="92" t="s">
        <v>0</v>
      </c>
      <c r="Q13" s="135">
        <f>Q12+1</f>
        <v>1</v>
      </c>
      <c r="R13" s="273" t="str">
        <f t="shared" ref="R13:R76" si="1">IFERROR(MATCH($T$8&amp;"-"&amp;Q13,import_key,0),"")</f>
        <v/>
      </c>
      <c r="T13" s="298" t="str" cm="1">
        <f t="array" ref="T13">IFERROR(INDEX(import_data,MATCH($T$8&amp;"-"&amp;$Q13,import_key,0),T$9),"")</f>
        <v/>
      </c>
      <c r="U13" s="275" t="str" cm="1">
        <f t="array" ref="U13">IFERROR(INDEX(import_data,MATCH($T$8&amp;"-"&amp;$Q13,import_key,0),U$9),"")</f>
        <v/>
      </c>
      <c r="V13" s="299" t="str" cm="1">
        <f t="array" ref="V13">IFERROR(INDEX(import_data,MATCH($T$8&amp;"-"&amp;$Q13,import_key,0),V$9),"")</f>
        <v/>
      </c>
    </row>
    <row r="14" spans="2:22" x14ac:dyDescent="0.25">
      <c r="B14" s="141">
        <f t="shared" ref="B14:B20" si="2">B13+1</f>
        <v>2</v>
      </c>
      <c r="C14" s="278" t="str">
        <f t="shared" si="0"/>
        <v/>
      </c>
      <c r="E14" s="282" t="str" cm="1">
        <f t="array" ref="E14">IF($C14="","",INDEX(import_data,$C14,E$9))</f>
        <v/>
      </c>
      <c r="F14" s="280" t="str" cm="1">
        <f t="array" ref="F14">IF($C14="","",INDEX(import_data,$C14,F$9))</f>
        <v/>
      </c>
      <c r="G14" s="280" t="str" cm="1">
        <f t="array" ref="G14">IF($C14="","",INDEX(import_data,$C14,G$9))</f>
        <v/>
      </c>
      <c r="H14" s="280" t="str" cm="1">
        <f t="array" ref="H14">IF($C14="","",IF(INDEX(import_data,$C14,H$9)="","",INDEX(import_data,$C14,H$9)))</f>
        <v/>
      </c>
      <c r="I14" s="300" t="str" cm="1">
        <f t="array" ref="I14">IF($C14="","",IF(INDEX(import_data,$C14,I$9)="","",INDEX(import_data,$C14,I$9)))</f>
        <v/>
      </c>
      <c r="K14" s="312" t="str">
        <f t="shared" ref="K14:K77" si="3">IF(F14="","",F14) &amp; IF(G14="",""," – " &amp; G14) &amp; IF(H14="",""," – " &amp; H14) &amp; IF(I14="",""," – " &amp; I14)</f>
        <v/>
      </c>
      <c r="L14" s="92" t="s">
        <v>0</v>
      </c>
      <c r="M14" s="312" t="str">
        <f t="shared" ref="M14:M77" si="4">IF(F14="","",F14) &amp; IF(G14="",""," – " &amp; G14) &amp; IF(H14="",""," – " &amp; H14)</f>
        <v/>
      </c>
      <c r="N14" s="92" t="s">
        <v>0</v>
      </c>
      <c r="O14" s="312" t="str">
        <f t="shared" ref="O14:O77" si="5">IF(F14="","",F14) &amp; IF(G14="",""," – " &amp; G14)</f>
        <v/>
      </c>
      <c r="P14" s="92" t="s">
        <v>0</v>
      </c>
      <c r="Q14" s="141">
        <f t="shared" ref="Q14:Q77" si="6">Q13+1</f>
        <v>2</v>
      </c>
      <c r="R14" s="278" t="str">
        <f t="shared" si="1"/>
        <v/>
      </c>
      <c r="T14" s="282" t="str" cm="1">
        <f t="array" ref="T14">IFERROR(INDEX(import_data,MATCH($T$8&amp;"-"&amp;$Q14,import_key,0),T$9),"")</f>
        <v/>
      </c>
      <c r="U14" s="280" t="str" cm="1">
        <f t="array" ref="U14">IFERROR(INDEX(import_data,MATCH($T$8&amp;"-"&amp;$Q14,import_key,0),U$9),"")</f>
        <v/>
      </c>
      <c r="V14" s="300" t="str" cm="1">
        <f t="array" ref="V14">IFERROR(INDEX(import_data,MATCH($T$8&amp;"-"&amp;$Q14,import_key,0),V$9),"")</f>
        <v/>
      </c>
    </row>
    <row r="15" spans="2:22" x14ac:dyDescent="0.25">
      <c r="B15" s="141">
        <f t="shared" si="2"/>
        <v>3</v>
      </c>
      <c r="C15" s="278" t="str">
        <f t="shared" si="0"/>
        <v/>
      </c>
      <c r="E15" s="282" t="str" cm="1">
        <f t="array" ref="E15">IF($C15="","",INDEX(import_data,$C15,E$9))</f>
        <v/>
      </c>
      <c r="F15" s="280" t="str" cm="1">
        <f t="array" ref="F15">IF($C15="","",INDEX(import_data,$C15,F$9))</f>
        <v/>
      </c>
      <c r="G15" s="280" t="str" cm="1">
        <f t="array" ref="G15">IF($C15="","",INDEX(import_data,$C15,G$9))</f>
        <v/>
      </c>
      <c r="H15" s="280" t="str" cm="1">
        <f t="array" ref="H15">IF($C15="","",IF(INDEX(import_data,$C15,H$9)="","",INDEX(import_data,$C15,H$9)))</f>
        <v/>
      </c>
      <c r="I15" s="300" t="str" cm="1">
        <f t="array" ref="I15">IF($C15="","",IF(INDEX(import_data,$C15,I$9)="","",INDEX(import_data,$C15,I$9)))</f>
        <v/>
      </c>
      <c r="K15" s="312" t="str">
        <f t="shared" si="3"/>
        <v/>
      </c>
      <c r="L15" s="92" t="s">
        <v>0</v>
      </c>
      <c r="M15" s="312" t="str">
        <f t="shared" si="4"/>
        <v/>
      </c>
      <c r="N15" s="92" t="s">
        <v>0</v>
      </c>
      <c r="O15" s="312" t="str">
        <f t="shared" si="5"/>
        <v/>
      </c>
      <c r="P15" s="92" t="s">
        <v>0</v>
      </c>
      <c r="Q15" s="141">
        <f t="shared" si="6"/>
        <v>3</v>
      </c>
      <c r="R15" s="278" t="str">
        <f t="shared" si="1"/>
        <v/>
      </c>
      <c r="T15" s="282" t="str" cm="1">
        <f t="array" ref="T15">IFERROR(INDEX(import_data,MATCH($T$8&amp;"-"&amp;$Q15,import_key,0),T$9),"")</f>
        <v/>
      </c>
      <c r="U15" s="280" t="str" cm="1">
        <f t="array" ref="U15">IFERROR(INDEX(import_data,MATCH($T$8&amp;"-"&amp;$Q15,import_key,0),U$9),"")</f>
        <v/>
      </c>
      <c r="V15" s="300" t="str" cm="1">
        <f t="array" ref="V15">IFERROR(INDEX(import_data,MATCH($T$8&amp;"-"&amp;$Q15,import_key,0),V$9),"")</f>
        <v/>
      </c>
    </row>
    <row r="16" spans="2:22" x14ac:dyDescent="0.25">
      <c r="B16" s="141">
        <f t="shared" si="2"/>
        <v>4</v>
      </c>
      <c r="C16" s="278" t="str">
        <f t="shared" si="0"/>
        <v/>
      </c>
      <c r="E16" s="282" t="str" cm="1">
        <f t="array" ref="E16">IF($C16="","",INDEX(import_data,$C16,E$9))</f>
        <v/>
      </c>
      <c r="F16" s="280" t="str" cm="1">
        <f t="array" ref="F16">IF($C16="","",INDEX(import_data,$C16,F$9))</f>
        <v/>
      </c>
      <c r="G16" s="280" t="str" cm="1">
        <f t="array" ref="G16">IF($C16="","",INDEX(import_data,$C16,G$9))</f>
        <v/>
      </c>
      <c r="H16" s="280" t="str" cm="1">
        <f t="array" ref="H16">IF($C16="","",IF(INDEX(import_data,$C16,H$9)="","",INDEX(import_data,$C16,H$9)))</f>
        <v/>
      </c>
      <c r="I16" s="300" t="str" cm="1">
        <f t="array" ref="I16">IF($C16="","",IF(INDEX(import_data,$C16,I$9)="","",INDEX(import_data,$C16,I$9)))</f>
        <v/>
      </c>
      <c r="K16" s="312" t="str">
        <f t="shared" si="3"/>
        <v/>
      </c>
      <c r="L16" s="92" t="s">
        <v>0</v>
      </c>
      <c r="M16" s="312" t="str">
        <f t="shared" si="4"/>
        <v/>
      </c>
      <c r="N16" s="92" t="s">
        <v>0</v>
      </c>
      <c r="O16" s="312" t="str">
        <f t="shared" si="5"/>
        <v/>
      </c>
      <c r="P16" s="92" t="s">
        <v>0</v>
      </c>
      <c r="Q16" s="141">
        <f t="shared" si="6"/>
        <v>4</v>
      </c>
      <c r="R16" s="278" t="str">
        <f t="shared" si="1"/>
        <v/>
      </c>
      <c r="T16" s="282" t="str" cm="1">
        <f t="array" ref="T16">IFERROR(INDEX(import_data,MATCH($T$8&amp;"-"&amp;$Q16,import_key,0),T$9),"")</f>
        <v/>
      </c>
      <c r="U16" s="280" t="str" cm="1">
        <f t="array" ref="U16">IFERROR(INDEX(import_data,MATCH($T$8&amp;"-"&amp;$Q16,import_key,0),U$9),"")</f>
        <v/>
      </c>
      <c r="V16" s="300" t="str" cm="1">
        <f t="array" ref="V16">IFERROR(INDEX(import_data,MATCH($T$8&amp;"-"&amp;$Q16,import_key,0),V$9),"")</f>
        <v/>
      </c>
    </row>
    <row r="17" spans="2:22" x14ac:dyDescent="0.25">
      <c r="B17" s="141">
        <f t="shared" si="2"/>
        <v>5</v>
      </c>
      <c r="C17" s="278" t="str">
        <f t="shared" si="0"/>
        <v/>
      </c>
      <c r="E17" s="282" t="str" cm="1">
        <f t="array" ref="E17">IF($C17="","",INDEX(import_data,$C17,E$9))</f>
        <v/>
      </c>
      <c r="F17" s="280" t="str" cm="1">
        <f t="array" ref="F17">IF($C17="","",INDEX(import_data,$C17,F$9))</f>
        <v/>
      </c>
      <c r="G17" s="280" t="str" cm="1">
        <f t="array" ref="G17">IF($C17="","",INDEX(import_data,$C17,G$9))</f>
        <v/>
      </c>
      <c r="H17" s="280" t="str" cm="1">
        <f t="array" ref="H17">IF($C17="","",IF(INDEX(import_data,$C17,H$9)="","",INDEX(import_data,$C17,H$9)))</f>
        <v/>
      </c>
      <c r="I17" s="300" t="str" cm="1">
        <f t="array" ref="I17">IF($C17="","",IF(INDEX(import_data,$C17,I$9)="","",INDEX(import_data,$C17,I$9)))</f>
        <v/>
      </c>
      <c r="K17" s="312" t="str">
        <f t="shared" si="3"/>
        <v/>
      </c>
      <c r="L17" s="92" t="s">
        <v>0</v>
      </c>
      <c r="M17" s="312" t="str">
        <f t="shared" si="4"/>
        <v/>
      </c>
      <c r="N17" s="92" t="s">
        <v>0</v>
      </c>
      <c r="O17" s="312" t="str">
        <f t="shared" si="5"/>
        <v/>
      </c>
      <c r="P17" s="92" t="s">
        <v>0</v>
      </c>
      <c r="Q17" s="141">
        <f t="shared" si="6"/>
        <v>5</v>
      </c>
      <c r="R17" s="278" t="str">
        <f t="shared" si="1"/>
        <v/>
      </c>
      <c r="T17" s="282" t="str" cm="1">
        <f t="array" ref="T17">IFERROR(INDEX(import_data,MATCH($T$8&amp;"-"&amp;$Q17,import_key,0),T$9),"")</f>
        <v/>
      </c>
      <c r="U17" s="280" t="str" cm="1">
        <f t="array" ref="U17">IFERROR(INDEX(import_data,MATCH($T$8&amp;"-"&amp;$Q17,import_key,0),U$9),"")</f>
        <v/>
      </c>
      <c r="V17" s="300" t="str" cm="1">
        <f t="array" ref="V17">IFERROR(INDEX(import_data,MATCH($T$8&amp;"-"&amp;$Q17,import_key,0),V$9),"")</f>
        <v/>
      </c>
    </row>
    <row r="18" spans="2:22" x14ac:dyDescent="0.25">
      <c r="B18" s="141">
        <f t="shared" si="2"/>
        <v>6</v>
      </c>
      <c r="C18" s="278" t="str">
        <f t="shared" si="0"/>
        <v/>
      </c>
      <c r="E18" s="282" t="str" cm="1">
        <f t="array" ref="E18">IF($C18="","",INDEX(import_data,$C18,E$9))</f>
        <v/>
      </c>
      <c r="F18" s="280" t="str" cm="1">
        <f t="array" ref="F18">IF($C18="","",INDEX(import_data,$C18,F$9))</f>
        <v/>
      </c>
      <c r="G18" s="280" t="str" cm="1">
        <f t="array" ref="G18">IF($C18="","",INDEX(import_data,$C18,G$9))</f>
        <v/>
      </c>
      <c r="H18" s="280" t="str" cm="1">
        <f t="array" ref="H18">IF($C18="","",IF(INDEX(import_data,$C18,H$9)="","",INDEX(import_data,$C18,H$9)))</f>
        <v/>
      </c>
      <c r="I18" s="300" t="str" cm="1">
        <f t="array" ref="I18">IF($C18="","",IF(INDEX(import_data,$C18,I$9)="","",INDEX(import_data,$C18,I$9)))</f>
        <v/>
      </c>
      <c r="K18" s="312" t="str">
        <f t="shared" si="3"/>
        <v/>
      </c>
      <c r="L18" s="92" t="s">
        <v>0</v>
      </c>
      <c r="M18" s="312" t="str">
        <f t="shared" si="4"/>
        <v/>
      </c>
      <c r="N18" s="92" t="s">
        <v>0</v>
      </c>
      <c r="O18" s="312" t="str">
        <f t="shared" si="5"/>
        <v/>
      </c>
      <c r="P18" s="92" t="s">
        <v>0</v>
      </c>
      <c r="Q18" s="141">
        <f t="shared" si="6"/>
        <v>6</v>
      </c>
      <c r="R18" s="278" t="str">
        <f t="shared" si="1"/>
        <v/>
      </c>
      <c r="T18" s="282" t="str" cm="1">
        <f t="array" ref="T18">IFERROR(INDEX(import_data,MATCH($T$8&amp;"-"&amp;$Q18,import_key,0),T$9),"")</f>
        <v/>
      </c>
      <c r="U18" s="280" t="str" cm="1">
        <f t="array" ref="U18">IFERROR(INDEX(import_data,MATCH($T$8&amp;"-"&amp;$Q18,import_key,0),U$9),"")</f>
        <v/>
      </c>
      <c r="V18" s="300" t="str" cm="1">
        <f t="array" ref="V18">IFERROR(INDEX(import_data,MATCH($T$8&amp;"-"&amp;$Q18,import_key,0),V$9),"")</f>
        <v/>
      </c>
    </row>
    <row r="19" spans="2:22" x14ac:dyDescent="0.25">
      <c r="B19" s="141">
        <f t="shared" si="2"/>
        <v>7</v>
      </c>
      <c r="C19" s="278" t="str">
        <f t="shared" si="0"/>
        <v/>
      </c>
      <c r="E19" s="282" t="str" cm="1">
        <f t="array" ref="E19">IF($C19="","",INDEX(import_data,$C19,E$9))</f>
        <v/>
      </c>
      <c r="F19" s="280" t="str" cm="1">
        <f t="array" ref="F19">IF($C19="","",INDEX(import_data,$C19,F$9))</f>
        <v/>
      </c>
      <c r="G19" s="280" t="str" cm="1">
        <f t="array" ref="G19">IF($C19="","",INDEX(import_data,$C19,G$9))</f>
        <v/>
      </c>
      <c r="H19" s="280" t="str" cm="1">
        <f t="array" ref="H19">IF($C19="","",IF(INDEX(import_data,$C19,H$9)="","",INDEX(import_data,$C19,H$9)))</f>
        <v/>
      </c>
      <c r="I19" s="300" t="str" cm="1">
        <f t="array" ref="I19">IF($C19="","",IF(INDEX(import_data,$C19,I$9)="","",INDEX(import_data,$C19,I$9)))</f>
        <v/>
      </c>
      <c r="K19" s="312" t="str">
        <f t="shared" si="3"/>
        <v/>
      </c>
      <c r="L19" s="92" t="s">
        <v>0</v>
      </c>
      <c r="M19" s="312" t="str">
        <f t="shared" si="4"/>
        <v/>
      </c>
      <c r="N19" s="92" t="s">
        <v>0</v>
      </c>
      <c r="O19" s="312" t="str">
        <f t="shared" si="5"/>
        <v/>
      </c>
      <c r="P19" s="92" t="s">
        <v>0</v>
      </c>
      <c r="Q19" s="141">
        <f t="shared" si="6"/>
        <v>7</v>
      </c>
      <c r="R19" s="278" t="str">
        <f t="shared" si="1"/>
        <v/>
      </c>
      <c r="T19" s="282" t="str" cm="1">
        <f t="array" ref="T19">IFERROR(INDEX(import_data,MATCH($T$8&amp;"-"&amp;$Q19,import_key,0),T$9),"")</f>
        <v/>
      </c>
      <c r="U19" s="280" t="str" cm="1">
        <f t="array" ref="U19">IFERROR(INDEX(import_data,MATCH($T$8&amp;"-"&amp;$Q19,import_key,0),U$9),"")</f>
        <v/>
      </c>
      <c r="V19" s="300" t="str" cm="1">
        <f t="array" ref="V19">IFERROR(INDEX(import_data,MATCH($T$8&amp;"-"&amp;$Q19,import_key,0),V$9),"")</f>
        <v/>
      </c>
    </row>
    <row r="20" spans="2:22" x14ac:dyDescent="0.25">
      <c r="B20" s="141">
        <f t="shared" si="2"/>
        <v>8</v>
      </c>
      <c r="C20" s="278" t="str">
        <f t="shared" si="0"/>
        <v/>
      </c>
      <c r="E20" s="282" t="str" cm="1">
        <f t="array" ref="E20">IF($C20="","",INDEX(import_data,$C20,E$9))</f>
        <v/>
      </c>
      <c r="F20" s="280" t="str" cm="1">
        <f t="array" ref="F20">IF($C20="","",INDEX(import_data,$C20,F$9))</f>
        <v/>
      </c>
      <c r="G20" s="280" t="str" cm="1">
        <f t="array" ref="G20">IF($C20="","",INDEX(import_data,$C20,G$9))</f>
        <v/>
      </c>
      <c r="H20" s="280" t="str" cm="1">
        <f t="array" ref="H20">IF($C20="","",IF(INDEX(import_data,$C20,H$9)="","",INDEX(import_data,$C20,H$9)))</f>
        <v/>
      </c>
      <c r="I20" s="300" t="str" cm="1">
        <f t="array" ref="I20">IF($C20="","",IF(INDEX(import_data,$C20,I$9)="","",INDEX(import_data,$C20,I$9)))</f>
        <v/>
      </c>
      <c r="K20" s="312" t="str">
        <f t="shared" si="3"/>
        <v/>
      </c>
      <c r="L20" s="92" t="s">
        <v>0</v>
      </c>
      <c r="M20" s="312" t="str">
        <f t="shared" si="4"/>
        <v/>
      </c>
      <c r="N20" s="92" t="s">
        <v>0</v>
      </c>
      <c r="O20" s="312" t="str">
        <f t="shared" si="5"/>
        <v/>
      </c>
      <c r="P20" s="92" t="s">
        <v>0</v>
      </c>
      <c r="Q20" s="141">
        <f t="shared" si="6"/>
        <v>8</v>
      </c>
      <c r="R20" s="278" t="str">
        <f t="shared" si="1"/>
        <v/>
      </c>
      <c r="T20" s="282" t="str" cm="1">
        <f t="array" ref="T20">IFERROR(INDEX(import_data,MATCH($T$8&amp;"-"&amp;$Q20,import_key,0),T$9),"")</f>
        <v/>
      </c>
      <c r="U20" s="280" t="str" cm="1">
        <f t="array" ref="U20">IFERROR(INDEX(import_data,MATCH($T$8&amp;"-"&amp;$Q20,import_key,0),U$9),"")</f>
        <v/>
      </c>
      <c r="V20" s="300" t="str" cm="1">
        <f t="array" ref="V20">IFERROR(INDEX(import_data,MATCH($T$8&amp;"-"&amp;$Q20,import_key,0),V$9),"")</f>
        <v/>
      </c>
    </row>
    <row r="21" spans="2:22" x14ac:dyDescent="0.25">
      <c r="B21" s="141">
        <f t="shared" ref="B21:B84" si="7">B20+1</f>
        <v>9</v>
      </c>
      <c r="C21" s="278" t="str">
        <f t="shared" si="0"/>
        <v/>
      </c>
      <c r="E21" s="282" t="str" cm="1">
        <f t="array" ref="E21">IF($C21="","",INDEX(import_data,$C21,E$9))</f>
        <v/>
      </c>
      <c r="F21" s="280" t="str" cm="1">
        <f t="array" ref="F21">IF($C21="","",INDEX(import_data,$C21,F$9))</f>
        <v/>
      </c>
      <c r="G21" s="280" t="str" cm="1">
        <f t="array" ref="G21">IF($C21="","",INDEX(import_data,$C21,G$9))</f>
        <v/>
      </c>
      <c r="H21" s="280" t="str" cm="1">
        <f t="array" ref="H21">IF($C21="","",IF(INDEX(import_data,$C21,H$9)="","",INDEX(import_data,$C21,H$9)))</f>
        <v/>
      </c>
      <c r="I21" s="300" t="str" cm="1">
        <f t="array" ref="I21">IF($C21="","",IF(INDEX(import_data,$C21,I$9)="","",INDEX(import_data,$C21,I$9)))</f>
        <v/>
      </c>
      <c r="K21" s="312" t="str">
        <f t="shared" si="3"/>
        <v/>
      </c>
      <c r="L21" s="92" t="s">
        <v>0</v>
      </c>
      <c r="M21" s="312" t="str">
        <f t="shared" si="4"/>
        <v/>
      </c>
      <c r="N21" s="92" t="s">
        <v>0</v>
      </c>
      <c r="O21" s="312" t="str">
        <f t="shared" si="5"/>
        <v/>
      </c>
      <c r="P21" s="92" t="s">
        <v>0</v>
      </c>
      <c r="Q21" s="141">
        <f t="shared" si="6"/>
        <v>9</v>
      </c>
      <c r="R21" s="278" t="str">
        <f t="shared" si="1"/>
        <v/>
      </c>
      <c r="T21" s="282" t="str" cm="1">
        <f t="array" ref="T21">IFERROR(INDEX(import_data,MATCH($T$8&amp;"-"&amp;$Q21,import_key,0),T$9),"")</f>
        <v/>
      </c>
      <c r="U21" s="301" t="str" cm="1">
        <f t="array" ref="U21">IFERROR(INDEX(import_data,MATCH($T$8&amp;"-"&amp;$Q21,import_key,0),U$9),"")</f>
        <v/>
      </c>
      <c r="V21" s="300" t="str" cm="1">
        <f t="array" ref="V21">IFERROR(INDEX(import_data,MATCH($T$8&amp;"-"&amp;$Q21,import_key,0),V$9),"")</f>
        <v/>
      </c>
    </row>
    <row r="22" spans="2:22" x14ac:dyDescent="0.25">
      <c r="B22" s="141">
        <f t="shared" si="7"/>
        <v>10</v>
      </c>
      <c r="C22" s="278" t="str">
        <f t="shared" si="0"/>
        <v/>
      </c>
      <c r="E22" s="282" t="str" cm="1">
        <f t="array" ref="E22">IF($C22="","",INDEX(import_data,$C22,E$9))</f>
        <v/>
      </c>
      <c r="F22" s="280" t="str" cm="1">
        <f t="array" ref="F22">IF($C22="","",INDEX(import_data,$C22,F$9))</f>
        <v/>
      </c>
      <c r="G22" s="280" t="str" cm="1">
        <f t="array" ref="G22">IF($C22="","",INDEX(import_data,$C22,G$9))</f>
        <v/>
      </c>
      <c r="H22" s="280" t="str" cm="1">
        <f t="array" ref="H22">IF($C22="","",IF(INDEX(import_data,$C22,H$9)="","",INDEX(import_data,$C22,H$9)))</f>
        <v/>
      </c>
      <c r="I22" s="300" t="str" cm="1">
        <f t="array" ref="I22">IF($C22="","",IF(INDEX(import_data,$C22,I$9)="","",INDEX(import_data,$C22,I$9)))</f>
        <v/>
      </c>
      <c r="K22" s="312" t="str">
        <f t="shared" si="3"/>
        <v/>
      </c>
      <c r="L22" s="92" t="s">
        <v>0</v>
      </c>
      <c r="M22" s="312" t="str">
        <f t="shared" si="4"/>
        <v/>
      </c>
      <c r="N22" s="92" t="s">
        <v>0</v>
      </c>
      <c r="O22" s="312" t="str">
        <f t="shared" si="5"/>
        <v/>
      </c>
      <c r="P22" s="92" t="s">
        <v>0</v>
      </c>
      <c r="Q22" s="141">
        <f t="shared" si="6"/>
        <v>10</v>
      </c>
      <c r="R22" s="278" t="str">
        <f t="shared" si="1"/>
        <v/>
      </c>
      <c r="T22" s="282" t="str" cm="1">
        <f t="array" ref="T22">IFERROR(INDEX(import_data,MATCH($T$8&amp;"-"&amp;$Q22,import_key,0),T$9),"")</f>
        <v/>
      </c>
      <c r="U22" s="280" t="str" cm="1">
        <f t="array" ref="U22">IFERROR(INDEX(import_data,MATCH($T$8&amp;"-"&amp;$Q22,import_key,0),U$9),"")</f>
        <v/>
      </c>
      <c r="V22" s="300" t="str" cm="1">
        <f t="array" ref="V22">IFERROR(INDEX(import_data,MATCH($T$8&amp;"-"&amp;$Q22,import_key,0),V$9),"")</f>
        <v/>
      </c>
    </row>
    <row r="23" spans="2:22" x14ac:dyDescent="0.25">
      <c r="B23" s="141">
        <f t="shared" si="7"/>
        <v>11</v>
      </c>
      <c r="C23" s="278" t="str">
        <f t="shared" si="0"/>
        <v/>
      </c>
      <c r="E23" s="282" t="str" cm="1">
        <f t="array" ref="E23">IF($C23="","",INDEX(import_data,$C23,E$9))</f>
        <v/>
      </c>
      <c r="F23" s="280" t="str" cm="1">
        <f t="array" ref="F23">IF($C23="","",INDEX(import_data,$C23,F$9))</f>
        <v/>
      </c>
      <c r="G23" s="280" t="str" cm="1">
        <f t="array" ref="G23">IF($C23="","",INDEX(import_data,$C23,G$9))</f>
        <v/>
      </c>
      <c r="H23" s="280" t="str" cm="1">
        <f t="array" ref="H23">IF($C23="","",IF(INDEX(import_data,$C23,H$9)="","",INDEX(import_data,$C23,H$9)))</f>
        <v/>
      </c>
      <c r="I23" s="300" t="str" cm="1">
        <f t="array" ref="I23">IF($C23="","",IF(INDEX(import_data,$C23,I$9)="","",INDEX(import_data,$C23,I$9)))</f>
        <v/>
      </c>
      <c r="K23" s="312" t="str">
        <f t="shared" si="3"/>
        <v/>
      </c>
      <c r="L23" s="92" t="s">
        <v>0</v>
      </c>
      <c r="M23" s="312" t="str">
        <f t="shared" si="4"/>
        <v/>
      </c>
      <c r="N23" s="92" t="s">
        <v>0</v>
      </c>
      <c r="O23" s="312" t="str">
        <f t="shared" si="5"/>
        <v/>
      </c>
      <c r="P23" s="92" t="s">
        <v>0</v>
      </c>
      <c r="Q23" s="141">
        <f t="shared" si="6"/>
        <v>11</v>
      </c>
      <c r="R23" s="278" t="str">
        <f t="shared" si="1"/>
        <v/>
      </c>
      <c r="T23" s="282" t="str" cm="1">
        <f t="array" ref="T23">IFERROR(INDEX(import_data,MATCH($T$8&amp;"-"&amp;$Q23,import_key,0),T$9),"")</f>
        <v/>
      </c>
      <c r="U23" s="280" t="str" cm="1">
        <f t="array" ref="U23">IFERROR(INDEX(import_data,MATCH($T$8&amp;"-"&amp;$Q23,import_key,0),U$9),"")</f>
        <v/>
      </c>
      <c r="V23" s="300" t="str" cm="1">
        <f t="array" ref="V23">IFERROR(INDEX(import_data,MATCH($T$8&amp;"-"&amp;$Q23,import_key,0),V$9),"")</f>
        <v/>
      </c>
    </row>
    <row r="24" spans="2:22" x14ac:dyDescent="0.25">
      <c r="B24" s="141">
        <f t="shared" si="7"/>
        <v>12</v>
      </c>
      <c r="C24" s="278" t="str">
        <f t="shared" si="0"/>
        <v/>
      </c>
      <c r="E24" s="282" t="str" cm="1">
        <f t="array" ref="E24">IF($C24="","",INDEX(import_data,$C24,E$9))</f>
        <v/>
      </c>
      <c r="F24" s="280" t="str" cm="1">
        <f t="array" ref="F24">IF($C24="","",INDEX(import_data,$C24,F$9))</f>
        <v/>
      </c>
      <c r="G24" s="280" t="str" cm="1">
        <f t="array" ref="G24">IF($C24="","",INDEX(import_data,$C24,G$9))</f>
        <v/>
      </c>
      <c r="H24" s="280" t="str" cm="1">
        <f t="array" ref="H24">IF($C24="","",IF(INDEX(import_data,$C24,H$9)="","",INDEX(import_data,$C24,H$9)))</f>
        <v/>
      </c>
      <c r="I24" s="300" t="str" cm="1">
        <f t="array" ref="I24">IF($C24="","",IF(INDEX(import_data,$C24,I$9)="","",INDEX(import_data,$C24,I$9)))</f>
        <v/>
      </c>
      <c r="K24" s="312" t="str">
        <f t="shared" si="3"/>
        <v/>
      </c>
      <c r="L24" s="92" t="s">
        <v>0</v>
      </c>
      <c r="M24" s="312" t="str">
        <f t="shared" si="4"/>
        <v/>
      </c>
      <c r="N24" s="92" t="s">
        <v>0</v>
      </c>
      <c r="O24" s="312" t="str">
        <f t="shared" si="5"/>
        <v/>
      </c>
      <c r="P24" s="92" t="s">
        <v>0</v>
      </c>
      <c r="Q24" s="141">
        <f t="shared" si="6"/>
        <v>12</v>
      </c>
      <c r="R24" s="278" t="str">
        <f t="shared" si="1"/>
        <v/>
      </c>
      <c r="T24" s="282" t="str" cm="1">
        <f t="array" ref="T24">IFERROR(INDEX(import_data,MATCH($T$8&amp;"-"&amp;$Q24,import_key,0),T$9),"")</f>
        <v/>
      </c>
      <c r="U24" s="280" t="str" cm="1">
        <f t="array" ref="U24">IFERROR(INDEX(import_data,MATCH($T$8&amp;"-"&amp;$Q24,import_key,0),U$9),"")</f>
        <v/>
      </c>
      <c r="V24" s="300" t="str" cm="1">
        <f t="array" ref="V24">IFERROR(INDEX(import_data,MATCH($T$8&amp;"-"&amp;$Q24,import_key,0),V$9),"")</f>
        <v/>
      </c>
    </row>
    <row r="25" spans="2:22" x14ac:dyDescent="0.25">
      <c r="B25" s="141">
        <f t="shared" si="7"/>
        <v>13</v>
      </c>
      <c r="C25" s="278" t="str">
        <f t="shared" si="0"/>
        <v/>
      </c>
      <c r="E25" s="282" t="str" cm="1">
        <f t="array" ref="E25">IF($C25="","",INDEX(import_data,$C25,E$9))</f>
        <v/>
      </c>
      <c r="F25" s="280" t="str" cm="1">
        <f t="array" ref="F25">IF($C25="","",INDEX(import_data,$C25,F$9))</f>
        <v/>
      </c>
      <c r="G25" s="280" t="str" cm="1">
        <f t="array" ref="G25">IF($C25="","",INDEX(import_data,$C25,G$9))</f>
        <v/>
      </c>
      <c r="H25" s="280" t="str" cm="1">
        <f t="array" ref="H25">IF($C25="","",IF(INDEX(import_data,$C25,H$9)="","",INDEX(import_data,$C25,H$9)))</f>
        <v/>
      </c>
      <c r="I25" s="300" t="str" cm="1">
        <f t="array" ref="I25">IF($C25="","",IF(INDEX(import_data,$C25,I$9)="","",INDEX(import_data,$C25,I$9)))</f>
        <v/>
      </c>
      <c r="K25" s="312" t="str">
        <f t="shared" si="3"/>
        <v/>
      </c>
      <c r="L25" s="92" t="s">
        <v>0</v>
      </c>
      <c r="M25" s="312" t="str">
        <f t="shared" si="4"/>
        <v/>
      </c>
      <c r="N25" s="92" t="s">
        <v>0</v>
      </c>
      <c r="O25" s="312" t="str">
        <f t="shared" si="5"/>
        <v/>
      </c>
      <c r="P25" s="92" t="s">
        <v>0</v>
      </c>
      <c r="Q25" s="141">
        <f t="shared" si="6"/>
        <v>13</v>
      </c>
      <c r="R25" s="278" t="str">
        <f t="shared" si="1"/>
        <v/>
      </c>
      <c r="T25" s="282" t="str" cm="1">
        <f t="array" ref="T25">IFERROR(INDEX(import_data,MATCH($T$8&amp;"-"&amp;$Q25,import_key,0),T$9),"")</f>
        <v/>
      </c>
      <c r="U25" s="280" t="str" cm="1">
        <f t="array" ref="U25">IFERROR(INDEX(import_data,MATCH($T$8&amp;"-"&amp;$Q25,import_key,0),U$9),"")</f>
        <v/>
      </c>
      <c r="V25" s="300" t="str" cm="1">
        <f t="array" ref="V25">IFERROR(INDEX(import_data,MATCH($T$8&amp;"-"&amp;$Q25,import_key,0),V$9),"")</f>
        <v/>
      </c>
    </row>
    <row r="26" spans="2:22" x14ac:dyDescent="0.25">
      <c r="B26" s="141">
        <f t="shared" si="7"/>
        <v>14</v>
      </c>
      <c r="C26" s="278" t="str">
        <f t="shared" si="0"/>
        <v/>
      </c>
      <c r="E26" s="282" t="str" cm="1">
        <f t="array" ref="E26">IF($C26="","",INDEX(import_data,$C26,E$9))</f>
        <v/>
      </c>
      <c r="F26" s="280" t="str" cm="1">
        <f t="array" ref="F26">IF($C26="","",INDEX(import_data,$C26,F$9))</f>
        <v/>
      </c>
      <c r="G26" s="280" t="str" cm="1">
        <f t="array" ref="G26">IF($C26="","",INDEX(import_data,$C26,G$9))</f>
        <v/>
      </c>
      <c r="H26" s="280" t="str" cm="1">
        <f t="array" ref="H26">IF($C26="","",IF(INDEX(import_data,$C26,H$9)="","",INDEX(import_data,$C26,H$9)))</f>
        <v/>
      </c>
      <c r="I26" s="300" t="str" cm="1">
        <f t="array" ref="I26">IF($C26="","",IF(INDEX(import_data,$C26,I$9)="","",INDEX(import_data,$C26,I$9)))</f>
        <v/>
      </c>
      <c r="K26" s="312" t="str">
        <f t="shared" si="3"/>
        <v/>
      </c>
      <c r="L26" s="92" t="s">
        <v>0</v>
      </c>
      <c r="M26" s="312" t="str">
        <f t="shared" si="4"/>
        <v/>
      </c>
      <c r="N26" s="92" t="s">
        <v>0</v>
      </c>
      <c r="O26" s="312" t="str">
        <f t="shared" si="5"/>
        <v/>
      </c>
      <c r="P26" s="92" t="s">
        <v>0</v>
      </c>
      <c r="Q26" s="141">
        <f t="shared" si="6"/>
        <v>14</v>
      </c>
      <c r="R26" s="278" t="str">
        <f t="shared" si="1"/>
        <v/>
      </c>
      <c r="T26" s="282" t="str" cm="1">
        <f t="array" ref="T26">IFERROR(INDEX(import_data,MATCH($T$8&amp;"-"&amp;$Q26,import_key,0),T$9),"")</f>
        <v/>
      </c>
      <c r="U26" s="280" t="str" cm="1">
        <f t="array" ref="U26">IFERROR(INDEX(import_data,MATCH($T$8&amp;"-"&amp;$Q26,import_key,0),U$9),"")</f>
        <v/>
      </c>
      <c r="V26" s="300" t="str" cm="1">
        <f t="array" ref="V26">IFERROR(INDEX(import_data,MATCH($T$8&amp;"-"&amp;$Q26,import_key,0),V$9),"")</f>
        <v/>
      </c>
    </row>
    <row r="27" spans="2:22" x14ac:dyDescent="0.25">
      <c r="B27" s="141">
        <f t="shared" si="7"/>
        <v>15</v>
      </c>
      <c r="C27" s="278" t="str">
        <f t="shared" si="0"/>
        <v/>
      </c>
      <c r="E27" s="282" t="str" cm="1">
        <f t="array" ref="E27">IF($C27="","",INDEX(import_data,$C27,E$9))</f>
        <v/>
      </c>
      <c r="F27" s="280" t="str" cm="1">
        <f t="array" ref="F27">IF($C27="","",INDEX(import_data,$C27,F$9))</f>
        <v/>
      </c>
      <c r="G27" s="280" t="str" cm="1">
        <f t="array" ref="G27">IF($C27="","",INDEX(import_data,$C27,G$9))</f>
        <v/>
      </c>
      <c r="H27" s="280" t="str" cm="1">
        <f t="array" ref="H27">IF($C27="","",IF(INDEX(import_data,$C27,H$9)="","",INDEX(import_data,$C27,H$9)))</f>
        <v/>
      </c>
      <c r="I27" s="300" t="str" cm="1">
        <f t="array" ref="I27">IF($C27="","",IF(INDEX(import_data,$C27,I$9)="","",INDEX(import_data,$C27,I$9)))</f>
        <v/>
      </c>
      <c r="K27" s="312" t="str">
        <f t="shared" si="3"/>
        <v/>
      </c>
      <c r="L27" s="92" t="s">
        <v>0</v>
      </c>
      <c r="M27" s="312" t="str">
        <f t="shared" si="4"/>
        <v/>
      </c>
      <c r="N27" s="92" t="s">
        <v>0</v>
      </c>
      <c r="O27" s="312" t="str">
        <f t="shared" si="5"/>
        <v/>
      </c>
      <c r="P27" s="92" t="s">
        <v>0</v>
      </c>
      <c r="Q27" s="141">
        <f t="shared" si="6"/>
        <v>15</v>
      </c>
      <c r="R27" s="278" t="str">
        <f t="shared" si="1"/>
        <v/>
      </c>
      <c r="T27" s="282" t="str" cm="1">
        <f t="array" ref="T27">IFERROR(INDEX(import_data,MATCH($T$8&amp;"-"&amp;$Q27,import_key,0),T$9),"")</f>
        <v/>
      </c>
      <c r="U27" s="280" t="str" cm="1">
        <f t="array" ref="U27">IFERROR(INDEX(import_data,MATCH($T$8&amp;"-"&amp;$Q27,import_key,0),U$9),"")</f>
        <v/>
      </c>
      <c r="V27" s="300" t="str" cm="1">
        <f t="array" ref="V27">IFERROR(INDEX(import_data,MATCH($T$8&amp;"-"&amp;$Q27,import_key,0),V$9),"")</f>
        <v/>
      </c>
    </row>
    <row r="28" spans="2:22" x14ac:dyDescent="0.25">
      <c r="B28" s="141">
        <f t="shared" si="7"/>
        <v>16</v>
      </c>
      <c r="C28" s="278" t="str">
        <f t="shared" si="0"/>
        <v/>
      </c>
      <c r="E28" s="282" t="str" cm="1">
        <f t="array" ref="E28">IF($C28="","",INDEX(import_data,$C28,E$9))</f>
        <v/>
      </c>
      <c r="F28" s="280" t="str" cm="1">
        <f t="array" ref="F28">IF($C28="","",INDEX(import_data,$C28,F$9))</f>
        <v/>
      </c>
      <c r="G28" s="280" t="str" cm="1">
        <f t="array" ref="G28">IF($C28="","",INDEX(import_data,$C28,G$9))</f>
        <v/>
      </c>
      <c r="H28" s="280" t="str" cm="1">
        <f t="array" ref="H28">IF($C28="","",IF(INDEX(import_data,$C28,H$9)="","",INDEX(import_data,$C28,H$9)))</f>
        <v/>
      </c>
      <c r="I28" s="300" t="str" cm="1">
        <f t="array" ref="I28">IF($C28="","",IF(INDEX(import_data,$C28,I$9)="","",INDEX(import_data,$C28,I$9)))</f>
        <v/>
      </c>
      <c r="K28" s="312" t="str">
        <f t="shared" si="3"/>
        <v/>
      </c>
      <c r="L28" s="92" t="s">
        <v>0</v>
      </c>
      <c r="M28" s="312" t="str">
        <f t="shared" si="4"/>
        <v/>
      </c>
      <c r="N28" s="92" t="s">
        <v>0</v>
      </c>
      <c r="O28" s="312" t="str">
        <f t="shared" si="5"/>
        <v/>
      </c>
      <c r="P28" s="92" t="s">
        <v>0</v>
      </c>
      <c r="Q28" s="141">
        <f t="shared" si="6"/>
        <v>16</v>
      </c>
      <c r="R28" s="278" t="str">
        <f t="shared" si="1"/>
        <v/>
      </c>
      <c r="T28" s="282" t="str" cm="1">
        <f t="array" ref="T28">IFERROR(INDEX(import_data,MATCH($T$8&amp;"-"&amp;$Q28,import_key,0),T$9),"")</f>
        <v/>
      </c>
      <c r="U28" s="280" t="str" cm="1">
        <f t="array" ref="U28">IFERROR(INDEX(import_data,MATCH($T$8&amp;"-"&amp;$Q28,import_key,0),U$9),"")</f>
        <v/>
      </c>
      <c r="V28" s="300" t="str" cm="1">
        <f t="array" ref="V28">IFERROR(INDEX(import_data,MATCH($T$8&amp;"-"&amp;$Q28,import_key,0),V$9),"")</f>
        <v/>
      </c>
    </row>
    <row r="29" spans="2:22" x14ac:dyDescent="0.25">
      <c r="B29" s="141">
        <f t="shared" si="7"/>
        <v>17</v>
      </c>
      <c r="C29" s="278" t="str">
        <f t="shared" si="0"/>
        <v/>
      </c>
      <c r="E29" s="282" t="str" cm="1">
        <f t="array" ref="E29">IF($C29="","",INDEX(import_data,$C29,E$9))</f>
        <v/>
      </c>
      <c r="F29" s="280" t="str" cm="1">
        <f t="array" ref="F29">IF($C29="","",INDEX(import_data,$C29,F$9))</f>
        <v/>
      </c>
      <c r="G29" s="280" t="str" cm="1">
        <f t="array" ref="G29">IF($C29="","",INDEX(import_data,$C29,G$9))</f>
        <v/>
      </c>
      <c r="H29" s="280" t="str" cm="1">
        <f t="array" ref="H29">IF($C29="","",IF(INDEX(import_data,$C29,H$9)="","",INDEX(import_data,$C29,H$9)))</f>
        <v/>
      </c>
      <c r="I29" s="300" t="str" cm="1">
        <f t="array" ref="I29">IF($C29="","",IF(INDEX(import_data,$C29,I$9)="","",INDEX(import_data,$C29,I$9)))</f>
        <v/>
      </c>
      <c r="K29" s="312" t="str">
        <f t="shared" si="3"/>
        <v/>
      </c>
      <c r="L29" s="92" t="s">
        <v>0</v>
      </c>
      <c r="M29" s="312" t="str">
        <f t="shared" si="4"/>
        <v/>
      </c>
      <c r="N29" s="92" t="s">
        <v>0</v>
      </c>
      <c r="O29" s="312" t="str">
        <f t="shared" si="5"/>
        <v/>
      </c>
      <c r="P29" s="92" t="s">
        <v>0</v>
      </c>
      <c r="Q29" s="141">
        <f t="shared" si="6"/>
        <v>17</v>
      </c>
      <c r="R29" s="278" t="str">
        <f t="shared" si="1"/>
        <v/>
      </c>
      <c r="T29" s="282" t="str" cm="1">
        <f t="array" ref="T29">IFERROR(INDEX(import_data,MATCH($T$8&amp;"-"&amp;$Q29,import_key,0),T$9),"")</f>
        <v/>
      </c>
      <c r="U29" s="280" t="str" cm="1">
        <f t="array" ref="U29">IFERROR(INDEX(import_data,MATCH($T$8&amp;"-"&amp;$Q29,import_key,0),U$9),"")</f>
        <v/>
      </c>
      <c r="V29" s="300" t="str" cm="1">
        <f t="array" ref="V29">IFERROR(INDEX(import_data,MATCH($T$8&amp;"-"&amp;$Q29,import_key,0),V$9),"")</f>
        <v/>
      </c>
    </row>
    <row r="30" spans="2:22" x14ac:dyDescent="0.25">
      <c r="B30" s="141">
        <f t="shared" si="7"/>
        <v>18</v>
      </c>
      <c r="C30" s="278" t="str">
        <f t="shared" si="0"/>
        <v/>
      </c>
      <c r="E30" s="282" t="str" cm="1">
        <f t="array" ref="E30">IF($C30="","",INDEX(import_data,$C30,E$9))</f>
        <v/>
      </c>
      <c r="F30" s="280" t="str" cm="1">
        <f t="array" ref="F30">IF($C30="","",INDEX(import_data,$C30,F$9))</f>
        <v/>
      </c>
      <c r="G30" s="280" t="str" cm="1">
        <f t="array" ref="G30">IF($C30="","",INDEX(import_data,$C30,G$9))</f>
        <v/>
      </c>
      <c r="H30" s="280" t="str" cm="1">
        <f t="array" ref="H30">IF($C30="","",IF(INDEX(import_data,$C30,H$9)="","",INDEX(import_data,$C30,H$9)))</f>
        <v/>
      </c>
      <c r="I30" s="300" t="str" cm="1">
        <f t="array" ref="I30">IF($C30="","",IF(INDEX(import_data,$C30,I$9)="","",INDEX(import_data,$C30,I$9)))</f>
        <v/>
      </c>
      <c r="K30" s="312" t="str">
        <f t="shared" si="3"/>
        <v/>
      </c>
      <c r="L30" s="92" t="s">
        <v>0</v>
      </c>
      <c r="M30" s="312" t="str">
        <f t="shared" si="4"/>
        <v/>
      </c>
      <c r="N30" s="92" t="s">
        <v>0</v>
      </c>
      <c r="O30" s="312" t="str">
        <f t="shared" si="5"/>
        <v/>
      </c>
      <c r="P30" s="92" t="s">
        <v>0</v>
      </c>
      <c r="Q30" s="141">
        <f t="shared" si="6"/>
        <v>18</v>
      </c>
      <c r="R30" s="278" t="str">
        <f t="shared" si="1"/>
        <v/>
      </c>
      <c r="T30" s="282" t="str" cm="1">
        <f t="array" ref="T30">IFERROR(INDEX(import_data,MATCH($T$8&amp;"-"&amp;$Q30,import_key,0),T$9),"")</f>
        <v/>
      </c>
      <c r="U30" s="280" t="str" cm="1">
        <f t="array" ref="U30">IFERROR(INDEX(import_data,MATCH($T$8&amp;"-"&amp;$Q30,import_key,0),U$9),"")</f>
        <v/>
      </c>
      <c r="V30" s="300" t="str" cm="1">
        <f t="array" ref="V30">IFERROR(INDEX(import_data,MATCH($T$8&amp;"-"&amp;$Q30,import_key,0),V$9),"")</f>
        <v/>
      </c>
    </row>
    <row r="31" spans="2:22" x14ac:dyDescent="0.25">
      <c r="B31" s="141">
        <f t="shared" si="7"/>
        <v>19</v>
      </c>
      <c r="C31" s="278" t="str">
        <f t="shared" si="0"/>
        <v/>
      </c>
      <c r="E31" s="282" t="str" cm="1">
        <f t="array" ref="E31">IF($C31="","",INDEX(import_data,$C31,E$9))</f>
        <v/>
      </c>
      <c r="F31" s="280" t="str" cm="1">
        <f t="array" ref="F31">IF($C31="","",INDEX(import_data,$C31,F$9))</f>
        <v/>
      </c>
      <c r="G31" s="280" t="str" cm="1">
        <f t="array" ref="G31">IF($C31="","",INDEX(import_data,$C31,G$9))</f>
        <v/>
      </c>
      <c r="H31" s="280" t="str" cm="1">
        <f t="array" ref="H31">IF($C31="","",IF(INDEX(import_data,$C31,H$9)="","",INDEX(import_data,$C31,H$9)))</f>
        <v/>
      </c>
      <c r="I31" s="300" t="str" cm="1">
        <f t="array" ref="I31">IF($C31="","",IF(INDEX(import_data,$C31,I$9)="","",INDEX(import_data,$C31,I$9)))</f>
        <v/>
      </c>
      <c r="K31" s="312" t="str">
        <f t="shared" si="3"/>
        <v/>
      </c>
      <c r="L31" s="92" t="s">
        <v>0</v>
      </c>
      <c r="M31" s="312" t="str">
        <f t="shared" si="4"/>
        <v/>
      </c>
      <c r="N31" s="92" t="s">
        <v>0</v>
      </c>
      <c r="O31" s="312" t="str">
        <f t="shared" si="5"/>
        <v/>
      </c>
      <c r="P31" s="92" t="s">
        <v>0</v>
      </c>
      <c r="Q31" s="141">
        <f t="shared" si="6"/>
        <v>19</v>
      </c>
      <c r="R31" s="278" t="str">
        <f t="shared" si="1"/>
        <v/>
      </c>
      <c r="T31" s="282" t="str" cm="1">
        <f t="array" ref="T31">IFERROR(INDEX(import_data,MATCH($T$8&amp;"-"&amp;$Q31,import_key,0),T$9),"")</f>
        <v/>
      </c>
      <c r="U31" s="280" t="str" cm="1">
        <f t="array" ref="U31">IFERROR(INDEX(import_data,MATCH($T$8&amp;"-"&amp;$Q31,import_key,0),U$9),"")</f>
        <v/>
      </c>
      <c r="V31" s="300" t="str" cm="1">
        <f t="array" ref="V31">IFERROR(INDEX(import_data,MATCH($T$8&amp;"-"&amp;$Q31,import_key,0),V$9),"")</f>
        <v/>
      </c>
    </row>
    <row r="32" spans="2:22" x14ac:dyDescent="0.25">
      <c r="B32" s="141">
        <f t="shared" si="7"/>
        <v>20</v>
      </c>
      <c r="C32" s="278" t="str">
        <f t="shared" si="0"/>
        <v/>
      </c>
      <c r="E32" s="282" t="str" cm="1">
        <f t="array" ref="E32">IF($C32="","",INDEX(import_data,$C32,E$9))</f>
        <v/>
      </c>
      <c r="F32" s="280" t="str" cm="1">
        <f t="array" ref="F32">IF($C32="","",INDEX(import_data,$C32,F$9))</f>
        <v/>
      </c>
      <c r="G32" s="280" t="str" cm="1">
        <f t="array" ref="G32">IF($C32="","",INDEX(import_data,$C32,G$9))</f>
        <v/>
      </c>
      <c r="H32" s="280" t="str" cm="1">
        <f t="array" ref="H32">IF($C32="","",IF(INDEX(import_data,$C32,H$9)="","",INDEX(import_data,$C32,H$9)))</f>
        <v/>
      </c>
      <c r="I32" s="300" t="str" cm="1">
        <f t="array" ref="I32">IF($C32="","",IF(INDEX(import_data,$C32,I$9)="","",INDEX(import_data,$C32,I$9)))</f>
        <v/>
      </c>
      <c r="K32" s="312" t="str">
        <f t="shared" si="3"/>
        <v/>
      </c>
      <c r="L32" s="92" t="s">
        <v>0</v>
      </c>
      <c r="M32" s="312" t="str">
        <f t="shared" si="4"/>
        <v/>
      </c>
      <c r="N32" s="92" t="s">
        <v>0</v>
      </c>
      <c r="O32" s="312" t="str">
        <f t="shared" si="5"/>
        <v/>
      </c>
      <c r="P32" s="92" t="s">
        <v>0</v>
      </c>
      <c r="Q32" s="141">
        <f t="shared" si="6"/>
        <v>20</v>
      </c>
      <c r="R32" s="278" t="str">
        <f t="shared" si="1"/>
        <v/>
      </c>
      <c r="T32" s="282" t="str" cm="1">
        <f t="array" ref="T32">IFERROR(INDEX(import_data,MATCH($T$8&amp;"-"&amp;$Q32,import_key,0),T$9),"")</f>
        <v/>
      </c>
      <c r="U32" s="280" t="str" cm="1">
        <f t="array" ref="U32">IFERROR(INDEX(import_data,MATCH($T$8&amp;"-"&amp;$Q32,import_key,0),U$9),"")</f>
        <v/>
      </c>
      <c r="V32" s="300" t="str" cm="1">
        <f t="array" ref="V32">IFERROR(INDEX(import_data,MATCH($T$8&amp;"-"&amp;$Q32,import_key,0),V$9),"")</f>
        <v/>
      </c>
    </row>
    <row r="33" spans="2:22" x14ac:dyDescent="0.25">
      <c r="B33" s="141">
        <f t="shared" si="7"/>
        <v>21</v>
      </c>
      <c r="C33" s="278" t="str">
        <f t="shared" si="0"/>
        <v/>
      </c>
      <c r="E33" s="282" t="str" cm="1">
        <f t="array" ref="E33">IF($C33="","",INDEX(import_data,$C33,E$9))</f>
        <v/>
      </c>
      <c r="F33" s="280" t="str" cm="1">
        <f t="array" ref="F33">IF($C33="","",INDEX(import_data,$C33,F$9))</f>
        <v/>
      </c>
      <c r="G33" s="280" t="str" cm="1">
        <f t="array" ref="G33">IF($C33="","",INDEX(import_data,$C33,G$9))</f>
        <v/>
      </c>
      <c r="H33" s="280" t="str" cm="1">
        <f t="array" ref="H33">IF($C33="","",IF(INDEX(import_data,$C33,H$9)="","",INDEX(import_data,$C33,H$9)))</f>
        <v/>
      </c>
      <c r="I33" s="300" t="str" cm="1">
        <f t="array" ref="I33">IF($C33="","",IF(INDEX(import_data,$C33,I$9)="","",INDEX(import_data,$C33,I$9)))</f>
        <v/>
      </c>
      <c r="K33" s="312" t="str">
        <f t="shared" si="3"/>
        <v/>
      </c>
      <c r="L33" s="92" t="s">
        <v>0</v>
      </c>
      <c r="M33" s="312" t="str">
        <f t="shared" si="4"/>
        <v/>
      </c>
      <c r="N33" s="92" t="s">
        <v>0</v>
      </c>
      <c r="O33" s="312" t="str">
        <f t="shared" si="5"/>
        <v/>
      </c>
      <c r="P33" s="92" t="s">
        <v>0</v>
      </c>
      <c r="Q33" s="141">
        <f t="shared" si="6"/>
        <v>21</v>
      </c>
      <c r="R33" s="278" t="str">
        <f t="shared" si="1"/>
        <v/>
      </c>
      <c r="T33" s="282" t="str" cm="1">
        <f t="array" ref="T33">IFERROR(INDEX(import_data,MATCH($T$8&amp;"-"&amp;$Q33,import_key,0),T$9),"")</f>
        <v/>
      </c>
      <c r="U33" s="280" t="str" cm="1">
        <f t="array" ref="U33">IFERROR(INDEX(import_data,MATCH($T$8&amp;"-"&amp;$Q33,import_key,0),U$9),"")</f>
        <v/>
      </c>
      <c r="V33" s="300" t="str" cm="1">
        <f t="array" ref="V33">IFERROR(INDEX(import_data,MATCH($T$8&amp;"-"&amp;$Q33,import_key,0),V$9),"")</f>
        <v/>
      </c>
    </row>
    <row r="34" spans="2:22" x14ac:dyDescent="0.25">
      <c r="B34" s="141">
        <f t="shared" si="7"/>
        <v>22</v>
      </c>
      <c r="C34" s="278" t="str">
        <f t="shared" si="0"/>
        <v/>
      </c>
      <c r="E34" s="282" t="str" cm="1">
        <f t="array" ref="E34">IF($C34="","",INDEX(import_data,$C34,E$9))</f>
        <v/>
      </c>
      <c r="F34" s="280" t="str" cm="1">
        <f t="array" ref="F34">IF($C34="","",INDEX(import_data,$C34,F$9))</f>
        <v/>
      </c>
      <c r="G34" s="280" t="str" cm="1">
        <f t="array" ref="G34">IF($C34="","",INDEX(import_data,$C34,G$9))</f>
        <v/>
      </c>
      <c r="H34" s="280" t="str" cm="1">
        <f t="array" ref="H34">IF($C34="","",IF(INDEX(import_data,$C34,H$9)="","",INDEX(import_data,$C34,H$9)))</f>
        <v/>
      </c>
      <c r="I34" s="300" t="str" cm="1">
        <f t="array" ref="I34">IF($C34="","",IF(INDEX(import_data,$C34,I$9)="","",INDEX(import_data,$C34,I$9)))</f>
        <v/>
      </c>
      <c r="K34" s="312" t="str">
        <f t="shared" si="3"/>
        <v/>
      </c>
      <c r="L34" s="92" t="s">
        <v>0</v>
      </c>
      <c r="M34" s="312" t="str">
        <f t="shared" si="4"/>
        <v/>
      </c>
      <c r="N34" s="92" t="s">
        <v>0</v>
      </c>
      <c r="O34" s="312" t="str">
        <f t="shared" si="5"/>
        <v/>
      </c>
      <c r="P34" s="92" t="s">
        <v>0</v>
      </c>
      <c r="Q34" s="141">
        <f t="shared" si="6"/>
        <v>22</v>
      </c>
      <c r="R34" s="278" t="str">
        <f t="shared" si="1"/>
        <v/>
      </c>
      <c r="T34" s="282" t="str" cm="1">
        <f t="array" ref="T34">IFERROR(INDEX(import_data,MATCH($T$8&amp;"-"&amp;$Q34,import_key,0),T$9),"")</f>
        <v/>
      </c>
      <c r="U34" s="280" t="str" cm="1">
        <f t="array" ref="U34">IFERROR(INDEX(import_data,MATCH($T$8&amp;"-"&amp;$Q34,import_key,0),U$9),"")</f>
        <v/>
      </c>
      <c r="V34" s="300" t="str" cm="1">
        <f t="array" ref="V34">IFERROR(INDEX(import_data,MATCH($T$8&amp;"-"&amp;$Q34,import_key,0),V$9),"")</f>
        <v/>
      </c>
    </row>
    <row r="35" spans="2:22" x14ac:dyDescent="0.25">
      <c r="B35" s="141">
        <f t="shared" si="7"/>
        <v>23</v>
      </c>
      <c r="C35" s="278" t="str">
        <f t="shared" si="0"/>
        <v/>
      </c>
      <c r="E35" s="282" t="str" cm="1">
        <f t="array" ref="E35">IF($C35="","",INDEX(import_data,$C35,E$9))</f>
        <v/>
      </c>
      <c r="F35" s="280" t="str" cm="1">
        <f t="array" ref="F35">IF($C35="","",INDEX(import_data,$C35,F$9))</f>
        <v/>
      </c>
      <c r="G35" s="280" t="str" cm="1">
        <f t="array" ref="G35">IF($C35="","",INDEX(import_data,$C35,G$9))</f>
        <v/>
      </c>
      <c r="H35" s="280" t="str" cm="1">
        <f t="array" ref="H35">IF($C35="","",IF(INDEX(import_data,$C35,H$9)="","",INDEX(import_data,$C35,H$9)))</f>
        <v/>
      </c>
      <c r="I35" s="300" t="str" cm="1">
        <f t="array" ref="I35">IF($C35="","",IF(INDEX(import_data,$C35,I$9)="","",INDEX(import_data,$C35,I$9)))</f>
        <v/>
      </c>
      <c r="K35" s="312" t="str">
        <f t="shared" si="3"/>
        <v/>
      </c>
      <c r="L35" s="92" t="s">
        <v>0</v>
      </c>
      <c r="M35" s="312" t="str">
        <f t="shared" si="4"/>
        <v/>
      </c>
      <c r="N35" s="92" t="s">
        <v>0</v>
      </c>
      <c r="O35" s="312" t="str">
        <f t="shared" si="5"/>
        <v/>
      </c>
      <c r="P35" s="92" t="s">
        <v>0</v>
      </c>
      <c r="Q35" s="141">
        <f t="shared" si="6"/>
        <v>23</v>
      </c>
      <c r="R35" s="278" t="str">
        <f t="shared" si="1"/>
        <v/>
      </c>
      <c r="T35" s="282" t="str" cm="1">
        <f t="array" ref="T35">IFERROR(INDEX(import_data,MATCH($T$8&amp;"-"&amp;$Q35,import_key,0),T$9),"")</f>
        <v/>
      </c>
      <c r="U35" s="280" t="str" cm="1">
        <f t="array" ref="U35">IFERROR(INDEX(import_data,MATCH($T$8&amp;"-"&amp;$Q35,import_key,0),U$9),"")</f>
        <v/>
      </c>
      <c r="V35" s="300" t="str" cm="1">
        <f t="array" ref="V35">IFERROR(INDEX(import_data,MATCH($T$8&amp;"-"&amp;$Q35,import_key,0),V$9),"")</f>
        <v/>
      </c>
    </row>
    <row r="36" spans="2:22" x14ac:dyDescent="0.25">
      <c r="B36" s="141">
        <f t="shared" si="7"/>
        <v>24</v>
      </c>
      <c r="C36" s="278" t="str">
        <f t="shared" si="0"/>
        <v/>
      </c>
      <c r="E36" s="282" t="str" cm="1">
        <f t="array" ref="E36">IF($C36="","",INDEX(import_data,$C36,E$9))</f>
        <v/>
      </c>
      <c r="F36" s="280" t="str" cm="1">
        <f t="array" ref="F36">IF($C36="","",INDEX(import_data,$C36,F$9))</f>
        <v/>
      </c>
      <c r="G36" s="280" t="str" cm="1">
        <f t="array" ref="G36">IF($C36="","",INDEX(import_data,$C36,G$9))</f>
        <v/>
      </c>
      <c r="H36" s="280" t="str" cm="1">
        <f t="array" ref="H36">IF($C36="","",IF(INDEX(import_data,$C36,H$9)="","",INDEX(import_data,$C36,H$9)))</f>
        <v/>
      </c>
      <c r="I36" s="300" t="str" cm="1">
        <f t="array" ref="I36">IF($C36="","",IF(INDEX(import_data,$C36,I$9)="","",INDEX(import_data,$C36,I$9)))</f>
        <v/>
      </c>
      <c r="K36" s="312" t="str">
        <f t="shared" si="3"/>
        <v/>
      </c>
      <c r="L36" s="92" t="s">
        <v>0</v>
      </c>
      <c r="M36" s="312" t="str">
        <f t="shared" si="4"/>
        <v/>
      </c>
      <c r="N36" s="92" t="s">
        <v>0</v>
      </c>
      <c r="O36" s="312" t="str">
        <f t="shared" si="5"/>
        <v/>
      </c>
      <c r="P36" s="92" t="s">
        <v>0</v>
      </c>
      <c r="Q36" s="141">
        <f t="shared" si="6"/>
        <v>24</v>
      </c>
      <c r="R36" s="278" t="str">
        <f t="shared" si="1"/>
        <v/>
      </c>
      <c r="T36" s="282" t="str" cm="1">
        <f t="array" ref="T36">IFERROR(INDEX(import_data,MATCH($T$8&amp;"-"&amp;$Q36,import_key,0),T$9),"")</f>
        <v/>
      </c>
      <c r="U36" s="280" t="str" cm="1">
        <f t="array" ref="U36">IFERROR(INDEX(import_data,MATCH($T$8&amp;"-"&amp;$Q36,import_key,0),U$9),"")</f>
        <v/>
      </c>
      <c r="V36" s="300" t="str" cm="1">
        <f t="array" ref="V36">IFERROR(INDEX(import_data,MATCH($T$8&amp;"-"&amp;$Q36,import_key,0),V$9),"")</f>
        <v/>
      </c>
    </row>
    <row r="37" spans="2:22" x14ac:dyDescent="0.25">
      <c r="B37" s="141">
        <f t="shared" si="7"/>
        <v>25</v>
      </c>
      <c r="C37" s="278" t="str">
        <f t="shared" si="0"/>
        <v/>
      </c>
      <c r="E37" s="282" t="str" cm="1">
        <f t="array" ref="E37">IF($C37="","",INDEX(import_data,$C37,E$9))</f>
        <v/>
      </c>
      <c r="F37" s="280" t="str" cm="1">
        <f t="array" ref="F37">IF($C37="","",INDEX(import_data,$C37,F$9))</f>
        <v/>
      </c>
      <c r="G37" s="280" t="str" cm="1">
        <f t="array" ref="G37">IF($C37="","",INDEX(import_data,$C37,G$9))</f>
        <v/>
      </c>
      <c r="H37" s="280" t="str" cm="1">
        <f t="array" ref="H37">IF($C37="","",IF(INDEX(import_data,$C37,H$9)="","",INDEX(import_data,$C37,H$9)))</f>
        <v/>
      </c>
      <c r="I37" s="300" t="str" cm="1">
        <f t="array" ref="I37">IF($C37="","",IF(INDEX(import_data,$C37,I$9)="","",INDEX(import_data,$C37,I$9)))</f>
        <v/>
      </c>
      <c r="K37" s="312" t="str">
        <f t="shared" si="3"/>
        <v/>
      </c>
      <c r="L37" s="92" t="s">
        <v>0</v>
      </c>
      <c r="M37" s="312" t="str">
        <f t="shared" si="4"/>
        <v/>
      </c>
      <c r="N37" s="92" t="s">
        <v>0</v>
      </c>
      <c r="O37" s="312" t="str">
        <f t="shared" si="5"/>
        <v/>
      </c>
      <c r="P37" s="92" t="s">
        <v>0</v>
      </c>
      <c r="Q37" s="141">
        <f t="shared" si="6"/>
        <v>25</v>
      </c>
      <c r="R37" s="278" t="str">
        <f t="shared" si="1"/>
        <v/>
      </c>
      <c r="T37" s="282" t="str" cm="1">
        <f t="array" ref="T37">IFERROR(INDEX(import_data,MATCH($T$8&amp;"-"&amp;$Q37,import_key,0),T$9),"")</f>
        <v/>
      </c>
      <c r="U37" s="280" t="str" cm="1">
        <f t="array" ref="U37">IFERROR(INDEX(import_data,MATCH($T$8&amp;"-"&amp;$Q37,import_key,0),U$9),"")</f>
        <v/>
      </c>
      <c r="V37" s="300" t="str" cm="1">
        <f t="array" ref="V37">IFERROR(INDEX(import_data,MATCH($T$8&amp;"-"&amp;$Q37,import_key,0),V$9),"")</f>
        <v/>
      </c>
    </row>
    <row r="38" spans="2:22" x14ac:dyDescent="0.25">
      <c r="B38" s="141">
        <f t="shared" si="7"/>
        <v>26</v>
      </c>
      <c r="C38" s="278" t="str">
        <f t="shared" si="0"/>
        <v/>
      </c>
      <c r="E38" s="282" t="str" cm="1">
        <f t="array" ref="E38">IF($C38="","",INDEX(import_data,$C38,E$9))</f>
        <v/>
      </c>
      <c r="F38" s="280" t="str" cm="1">
        <f t="array" ref="F38">IF($C38="","",INDEX(import_data,$C38,F$9))</f>
        <v/>
      </c>
      <c r="G38" s="280" t="str" cm="1">
        <f t="array" ref="G38">IF($C38="","",INDEX(import_data,$C38,G$9))</f>
        <v/>
      </c>
      <c r="H38" s="280" t="str" cm="1">
        <f t="array" ref="H38">IF($C38="","",IF(INDEX(import_data,$C38,H$9)="","",INDEX(import_data,$C38,H$9)))</f>
        <v/>
      </c>
      <c r="I38" s="300" t="str" cm="1">
        <f t="array" ref="I38">IF($C38="","",IF(INDEX(import_data,$C38,I$9)="","",INDEX(import_data,$C38,I$9)))</f>
        <v/>
      </c>
      <c r="K38" s="312" t="str">
        <f t="shared" si="3"/>
        <v/>
      </c>
      <c r="L38" s="92" t="s">
        <v>0</v>
      </c>
      <c r="M38" s="312" t="str">
        <f t="shared" si="4"/>
        <v/>
      </c>
      <c r="N38" s="92" t="s">
        <v>0</v>
      </c>
      <c r="O38" s="312" t="str">
        <f t="shared" si="5"/>
        <v/>
      </c>
      <c r="P38" s="92" t="s">
        <v>0</v>
      </c>
      <c r="Q38" s="141">
        <f t="shared" si="6"/>
        <v>26</v>
      </c>
      <c r="R38" s="278" t="str">
        <f t="shared" si="1"/>
        <v/>
      </c>
      <c r="T38" s="282" t="str" cm="1">
        <f t="array" ref="T38">IFERROR(INDEX(import_data,MATCH($T$8&amp;"-"&amp;$Q38,import_key,0),T$9),"")</f>
        <v/>
      </c>
      <c r="U38" s="280" t="str" cm="1">
        <f t="array" ref="U38">IFERROR(INDEX(import_data,MATCH($T$8&amp;"-"&amp;$Q38,import_key,0),U$9),"")</f>
        <v/>
      </c>
      <c r="V38" s="300" t="str" cm="1">
        <f t="array" ref="V38">IFERROR(INDEX(import_data,MATCH($T$8&amp;"-"&amp;$Q38,import_key,0),V$9),"")</f>
        <v/>
      </c>
    </row>
    <row r="39" spans="2:22" x14ac:dyDescent="0.25">
      <c r="B39" s="141">
        <f t="shared" si="7"/>
        <v>27</v>
      </c>
      <c r="C39" s="278" t="str">
        <f t="shared" si="0"/>
        <v/>
      </c>
      <c r="E39" s="282" t="str" cm="1">
        <f t="array" ref="E39">IF($C39="","",INDEX(import_data,$C39,E$9))</f>
        <v/>
      </c>
      <c r="F39" s="280" t="str" cm="1">
        <f t="array" ref="F39">IF($C39="","",INDEX(import_data,$C39,F$9))</f>
        <v/>
      </c>
      <c r="G39" s="280" t="str" cm="1">
        <f t="array" ref="G39">IF($C39="","",INDEX(import_data,$C39,G$9))</f>
        <v/>
      </c>
      <c r="H39" s="280" t="str" cm="1">
        <f t="array" ref="H39">IF($C39="","",IF(INDEX(import_data,$C39,H$9)="","",INDEX(import_data,$C39,H$9)))</f>
        <v/>
      </c>
      <c r="I39" s="300" t="str" cm="1">
        <f t="array" ref="I39">IF($C39="","",IF(INDEX(import_data,$C39,I$9)="","",INDEX(import_data,$C39,I$9)))</f>
        <v/>
      </c>
      <c r="K39" s="312" t="str">
        <f t="shared" si="3"/>
        <v/>
      </c>
      <c r="L39" s="92" t="s">
        <v>0</v>
      </c>
      <c r="M39" s="312" t="str">
        <f t="shared" si="4"/>
        <v/>
      </c>
      <c r="N39" s="92" t="s">
        <v>0</v>
      </c>
      <c r="O39" s="312" t="str">
        <f t="shared" si="5"/>
        <v/>
      </c>
      <c r="P39" s="92" t="s">
        <v>0</v>
      </c>
      <c r="Q39" s="141">
        <f t="shared" si="6"/>
        <v>27</v>
      </c>
      <c r="R39" s="278" t="str">
        <f t="shared" si="1"/>
        <v/>
      </c>
      <c r="T39" s="282" t="str" cm="1">
        <f t="array" ref="T39">IFERROR(INDEX(import_data,MATCH($T$8&amp;"-"&amp;$Q39,import_key,0),T$9),"")</f>
        <v/>
      </c>
      <c r="U39" s="280" t="str" cm="1">
        <f t="array" ref="U39">IFERROR(INDEX(import_data,MATCH($T$8&amp;"-"&amp;$Q39,import_key,0),U$9),"")</f>
        <v/>
      </c>
      <c r="V39" s="300" t="str" cm="1">
        <f t="array" ref="V39">IFERROR(INDEX(import_data,MATCH($T$8&amp;"-"&amp;$Q39,import_key,0),V$9),"")</f>
        <v/>
      </c>
    </row>
    <row r="40" spans="2:22" x14ac:dyDescent="0.25">
      <c r="B40" s="141">
        <f t="shared" si="7"/>
        <v>28</v>
      </c>
      <c r="C40" s="278" t="str">
        <f t="shared" si="0"/>
        <v/>
      </c>
      <c r="E40" s="282" t="str" cm="1">
        <f t="array" ref="E40">IF($C40="","",INDEX(import_data,$C40,E$9))</f>
        <v/>
      </c>
      <c r="F40" s="280" t="str" cm="1">
        <f t="array" ref="F40">IF($C40="","",INDEX(import_data,$C40,F$9))</f>
        <v/>
      </c>
      <c r="G40" s="280" t="str" cm="1">
        <f t="array" ref="G40">IF($C40="","",INDEX(import_data,$C40,G$9))</f>
        <v/>
      </c>
      <c r="H40" s="280" t="str" cm="1">
        <f t="array" ref="H40">IF($C40="","",IF(INDEX(import_data,$C40,H$9)="","",INDEX(import_data,$C40,H$9)))</f>
        <v/>
      </c>
      <c r="I40" s="300" t="str" cm="1">
        <f t="array" ref="I40">IF($C40="","",IF(INDEX(import_data,$C40,I$9)="","",INDEX(import_data,$C40,I$9)))</f>
        <v/>
      </c>
      <c r="K40" s="312" t="str">
        <f t="shared" si="3"/>
        <v/>
      </c>
      <c r="L40" s="92" t="s">
        <v>0</v>
      </c>
      <c r="M40" s="312" t="str">
        <f t="shared" si="4"/>
        <v/>
      </c>
      <c r="N40" s="92" t="s">
        <v>0</v>
      </c>
      <c r="O40" s="312" t="str">
        <f t="shared" si="5"/>
        <v/>
      </c>
      <c r="P40" s="92" t="s">
        <v>0</v>
      </c>
      <c r="Q40" s="141">
        <f t="shared" si="6"/>
        <v>28</v>
      </c>
      <c r="R40" s="278" t="str">
        <f t="shared" si="1"/>
        <v/>
      </c>
      <c r="T40" s="282" t="str" cm="1">
        <f t="array" ref="T40">IFERROR(INDEX(import_data,MATCH($T$8&amp;"-"&amp;$Q40,import_key,0),T$9),"")</f>
        <v/>
      </c>
      <c r="U40" s="280" t="str" cm="1">
        <f t="array" ref="U40">IFERROR(INDEX(import_data,MATCH($T$8&amp;"-"&amp;$Q40,import_key,0),U$9),"")</f>
        <v/>
      </c>
      <c r="V40" s="300" t="str" cm="1">
        <f t="array" ref="V40">IFERROR(INDEX(import_data,MATCH($T$8&amp;"-"&amp;$Q40,import_key,0),V$9),"")</f>
        <v/>
      </c>
    </row>
    <row r="41" spans="2:22" x14ac:dyDescent="0.25">
      <c r="B41" s="141">
        <f t="shared" si="7"/>
        <v>29</v>
      </c>
      <c r="C41" s="278" t="str">
        <f t="shared" si="0"/>
        <v/>
      </c>
      <c r="E41" s="282" t="str" cm="1">
        <f t="array" ref="E41">IF($C41="","",INDEX(import_data,$C41,E$9))</f>
        <v/>
      </c>
      <c r="F41" s="280" t="str" cm="1">
        <f t="array" ref="F41">IF($C41="","",INDEX(import_data,$C41,F$9))</f>
        <v/>
      </c>
      <c r="G41" s="280" t="str" cm="1">
        <f t="array" ref="G41">IF($C41="","",INDEX(import_data,$C41,G$9))</f>
        <v/>
      </c>
      <c r="H41" s="280" t="str" cm="1">
        <f t="array" ref="H41">IF($C41="","",IF(INDEX(import_data,$C41,H$9)="","",INDEX(import_data,$C41,H$9)))</f>
        <v/>
      </c>
      <c r="I41" s="300" t="str" cm="1">
        <f t="array" ref="I41">IF($C41="","",IF(INDEX(import_data,$C41,I$9)="","",INDEX(import_data,$C41,I$9)))</f>
        <v/>
      </c>
      <c r="K41" s="312" t="str">
        <f t="shared" si="3"/>
        <v/>
      </c>
      <c r="L41" s="92" t="s">
        <v>0</v>
      </c>
      <c r="M41" s="312" t="str">
        <f t="shared" si="4"/>
        <v/>
      </c>
      <c r="N41" s="92" t="s">
        <v>0</v>
      </c>
      <c r="O41" s="312" t="str">
        <f t="shared" si="5"/>
        <v/>
      </c>
      <c r="P41" s="92" t="s">
        <v>0</v>
      </c>
      <c r="Q41" s="141">
        <f t="shared" si="6"/>
        <v>29</v>
      </c>
      <c r="R41" s="278" t="str">
        <f t="shared" si="1"/>
        <v/>
      </c>
      <c r="T41" s="282" t="str" cm="1">
        <f t="array" ref="T41">IFERROR(INDEX(import_data,MATCH($T$8&amp;"-"&amp;$Q41,import_key,0),T$9),"")</f>
        <v/>
      </c>
      <c r="U41" s="280" t="str" cm="1">
        <f t="array" ref="U41">IFERROR(INDEX(import_data,MATCH($T$8&amp;"-"&amp;$Q41,import_key,0),U$9),"")</f>
        <v/>
      </c>
      <c r="V41" s="300" t="str" cm="1">
        <f t="array" ref="V41">IFERROR(INDEX(import_data,MATCH($T$8&amp;"-"&amp;$Q41,import_key,0),V$9),"")</f>
        <v/>
      </c>
    </row>
    <row r="42" spans="2:22" x14ac:dyDescent="0.25">
      <c r="B42" s="141">
        <f t="shared" si="7"/>
        <v>30</v>
      </c>
      <c r="C42" s="278" t="str">
        <f t="shared" si="0"/>
        <v/>
      </c>
      <c r="E42" s="282" t="str" cm="1">
        <f t="array" ref="E42">IF($C42="","",INDEX(import_data,$C42,E$9))</f>
        <v/>
      </c>
      <c r="F42" s="280" t="str" cm="1">
        <f t="array" ref="F42">IF($C42="","",INDEX(import_data,$C42,F$9))</f>
        <v/>
      </c>
      <c r="G42" s="280" t="str" cm="1">
        <f t="array" ref="G42">IF($C42="","",INDEX(import_data,$C42,G$9))</f>
        <v/>
      </c>
      <c r="H42" s="280" t="str" cm="1">
        <f t="array" ref="H42">IF($C42="","",IF(INDEX(import_data,$C42,H$9)="","",INDEX(import_data,$C42,H$9)))</f>
        <v/>
      </c>
      <c r="I42" s="300" t="str" cm="1">
        <f t="array" ref="I42">IF($C42="","",IF(INDEX(import_data,$C42,I$9)="","",INDEX(import_data,$C42,I$9)))</f>
        <v/>
      </c>
      <c r="K42" s="312" t="str">
        <f t="shared" si="3"/>
        <v/>
      </c>
      <c r="L42" s="92" t="s">
        <v>0</v>
      </c>
      <c r="M42" s="312" t="str">
        <f t="shared" si="4"/>
        <v/>
      </c>
      <c r="N42" s="92" t="s">
        <v>0</v>
      </c>
      <c r="O42" s="312" t="str">
        <f t="shared" si="5"/>
        <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t="str">
        <f t="shared" si="0"/>
        <v/>
      </c>
      <c r="E43" s="282" t="str" cm="1">
        <f t="array" ref="E43">IF($C43="","",INDEX(import_data,$C43,E$9))</f>
        <v/>
      </c>
      <c r="F43" s="280" t="str" cm="1">
        <f t="array" ref="F43">IF($C43="","",INDEX(import_data,$C43,F$9))</f>
        <v/>
      </c>
      <c r="G43" s="280" t="str" cm="1">
        <f t="array" ref="G43">IF($C43="","",INDEX(import_data,$C43,G$9))</f>
        <v/>
      </c>
      <c r="H43" s="280" t="str" cm="1">
        <f t="array" ref="H43">IF($C43="","",IF(INDEX(import_data,$C43,H$9)="","",INDEX(import_data,$C43,H$9)))</f>
        <v/>
      </c>
      <c r="I43" s="300" t="str" cm="1">
        <f t="array" ref="I43">IF($C43="","",IF(INDEX(import_data,$C43,I$9)="","",INDEX(import_data,$C43,I$9)))</f>
        <v/>
      </c>
      <c r="K43" s="312" t="str">
        <f t="shared" si="3"/>
        <v/>
      </c>
      <c r="L43" s="92" t="s">
        <v>0</v>
      </c>
      <c r="M43" s="312" t="str">
        <f t="shared" si="4"/>
        <v/>
      </c>
      <c r="N43" s="92" t="s">
        <v>0</v>
      </c>
      <c r="O43" s="312" t="str">
        <f t="shared" si="5"/>
        <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t="str">
        <f t="shared" si="0"/>
        <v/>
      </c>
      <c r="E44" s="282" t="str" cm="1">
        <f t="array" ref="E44">IF($C44="","",INDEX(import_data,$C44,E$9))</f>
        <v/>
      </c>
      <c r="F44" s="280" t="str" cm="1">
        <f t="array" ref="F44">IF($C44="","",INDEX(import_data,$C44,F$9))</f>
        <v/>
      </c>
      <c r="G44" s="280" t="str" cm="1">
        <f t="array" ref="G44">IF($C44="","",INDEX(import_data,$C44,G$9))</f>
        <v/>
      </c>
      <c r="H44" s="280" t="str" cm="1">
        <f t="array" ref="H44">IF($C44="","",IF(INDEX(import_data,$C44,H$9)="","",INDEX(import_data,$C44,H$9)))</f>
        <v/>
      </c>
      <c r="I44" s="300" t="str" cm="1">
        <f t="array" ref="I44">IF($C44="","",IF(INDEX(import_data,$C44,I$9)="","",INDEX(import_data,$C44,I$9)))</f>
        <v/>
      </c>
      <c r="K44" s="312" t="str">
        <f t="shared" si="3"/>
        <v/>
      </c>
      <c r="L44" s="92" t="s">
        <v>0</v>
      </c>
      <c r="M44" s="312" t="str">
        <f t="shared" si="4"/>
        <v/>
      </c>
      <c r="N44" s="92" t="s">
        <v>0</v>
      </c>
      <c r="O44" s="312" t="str">
        <f t="shared" si="5"/>
        <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t="str">
        <f t="shared" si="0"/>
        <v/>
      </c>
      <c r="E45" s="282" t="str" cm="1">
        <f t="array" ref="E45">IF($C45="","",INDEX(import_data,$C45,E$9))</f>
        <v/>
      </c>
      <c r="F45" s="280" t="str" cm="1">
        <f t="array" ref="F45">IF($C45="","",INDEX(import_data,$C45,F$9))</f>
        <v/>
      </c>
      <c r="G45" s="280" t="str" cm="1">
        <f t="array" ref="G45">IF($C45="","",INDEX(import_data,$C45,G$9))</f>
        <v/>
      </c>
      <c r="H45" s="280" t="str" cm="1">
        <f t="array" ref="H45">IF($C45="","",IF(INDEX(import_data,$C45,H$9)="","",INDEX(import_data,$C45,H$9)))</f>
        <v/>
      </c>
      <c r="I45" s="300" t="str" cm="1">
        <f t="array" ref="I45">IF($C45="","",IF(INDEX(import_data,$C45,I$9)="","",INDEX(import_data,$C45,I$9)))</f>
        <v/>
      </c>
      <c r="K45" s="312" t="str">
        <f t="shared" si="3"/>
        <v/>
      </c>
      <c r="L45" s="92" t="s">
        <v>0</v>
      </c>
      <c r="M45" s="312" t="str">
        <f t="shared" si="4"/>
        <v/>
      </c>
      <c r="N45" s="92" t="s">
        <v>0</v>
      </c>
      <c r="O45" s="312" t="str">
        <f t="shared" si="5"/>
        <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t="str">
        <f t="shared" si="0"/>
        <v/>
      </c>
      <c r="E46" s="282" t="str" cm="1">
        <f t="array" ref="E46">IF($C46="","",INDEX(import_data,$C46,E$9))</f>
        <v/>
      </c>
      <c r="F46" s="280" t="str" cm="1">
        <f t="array" ref="F46">IF($C46="","",INDEX(import_data,$C46,F$9))</f>
        <v/>
      </c>
      <c r="G46" s="280" t="str" cm="1">
        <f t="array" ref="G46">IF($C46="","",INDEX(import_data,$C46,G$9))</f>
        <v/>
      </c>
      <c r="H46" s="280" t="str" cm="1">
        <f t="array" ref="H46">IF($C46="","",IF(INDEX(import_data,$C46,H$9)="","",INDEX(import_data,$C46,H$9)))</f>
        <v/>
      </c>
      <c r="I46" s="300" t="str" cm="1">
        <f t="array" ref="I46">IF($C46="","",IF(INDEX(import_data,$C46,I$9)="","",INDEX(import_data,$C46,I$9)))</f>
        <v/>
      </c>
      <c r="K46" s="312" t="str">
        <f t="shared" si="3"/>
        <v/>
      </c>
      <c r="L46" s="92" t="s">
        <v>0</v>
      </c>
      <c r="M46" s="312" t="str">
        <f t="shared" si="4"/>
        <v/>
      </c>
      <c r="N46" s="92" t="s">
        <v>0</v>
      </c>
      <c r="O46" s="312" t="str">
        <f t="shared" si="5"/>
        <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t="str">
        <f t="shared" si="0"/>
        <v/>
      </c>
      <c r="E47" s="282" t="str" cm="1">
        <f t="array" ref="E47">IF($C47="","",INDEX(import_data,$C47,E$9))</f>
        <v/>
      </c>
      <c r="F47" s="280" t="str" cm="1">
        <f t="array" ref="F47">IF($C47="","",INDEX(import_data,$C47,F$9))</f>
        <v/>
      </c>
      <c r="G47" s="280" t="str" cm="1">
        <f t="array" ref="G47">IF($C47="","",INDEX(import_data,$C47,G$9))</f>
        <v/>
      </c>
      <c r="H47" s="280" t="str" cm="1">
        <f t="array" ref="H47">IF($C47="","",IF(INDEX(import_data,$C47,H$9)="","",INDEX(import_data,$C47,H$9)))</f>
        <v/>
      </c>
      <c r="I47" s="300" t="str" cm="1">
        <f t="array" ref="I47">IF($C47="","",IF(INDEX(import_data,$C47,I$9)="","",INDEX(import_data,$C47,I$9)))</f>
        <v/>
      </c>
      <c r="K47" s="312" t="str">
        <f t="shared" si="3"/>
        <v/>
      </c>
      <c r="L47" s="92" t="s">
        <v>0</v>
      </c>
      <c r="M47" s="312" t="str">
        <f t="shared" si="4"/>
        <v/>
      </c>
      <c r="N47" s="92" t="s">
        <v>0</v>
      </c>
      <c r="O47" s="312" t="str">
        <f t="shared" si="5"/>
        <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t="str">
        <f t="shared" si="0"/>
        <v/>
      </c>
      <c r="E48" s="282" t="str" cm="1">
        <f t="array" ref="E48">IF($C48="","",INDEX(import_data,$C48,E$9))</f>
        <v/>
      </c>
      <c r="F48" s="280" t="str" cm="1">
        <f t="array" ref="F48">IF($C48="","",INDEX(import_data,$C48,F$9))</f>
        <v/>
      </c>
      <c r="G48" s="280" t="str" cm="1">
        <f t="array" ref="G48">IF($C48="","",INDEX(import_data,$C48,G$9))</f>
        <v/>
      </c>
      <c r="H48" s="280" t="str" cm="1">
        <f t="array" ref="H48">IF($C48="","",IF(INDEX(import_data,$C48,H$9)="","",INDEX(import_data,$C48,H$9)))</f>
        <v/>
      </c>
      <c r="I48" s="300" t="str" cm="1">
        <f t="array" ref="I48">IF($C48="","",IF(INDEX(import_data,$C48,I$9)="","",INDEX(import_data,$C48,I$9)))</f>
        <v/>
      </c>
      <c r="K48" s="312" t="str">
        <f t="shared" si="3"/>
        <v/>
      </c>
      <c r="L48" s="92" t="s">
        <v>0</v>
      </c>
      <c r="M48" s="312" t="str">
        <f t="shared" si="4"/>
        <v/>
      </c>
      <c r="N48" s="92" t="s">
        <v>0</v>
      </c>
      <c r="O48" s="312" t="str">
        <f t="shared" si="5"/>
        <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t="str">
        <f t="shared" si="0"/>
        <v/>
      </c>
      <c r="E49" s="282" t="str" cm="1">
        <f t="array" ref="E49">IF($C49="","",INDEX(import_data,$C49,E$9))</f>
        <v/>
      </c>
      <c r="F49" s="280" t="str" cm="1">
        <f t="array" ref="F49">IF($C49="","",INDEX(import_data,$C49,F$9))</f>
        <v/>
      </c>
      <c r="G49" s="280" t="str" cm="1">
        <f t="array" ref="G49">IF($C49="","",INDEX(import_data,$C49,G$9))</f>
        <v/>
      </c>
      <c r="H49" s="280" t="str" cm="1">
        <f t="array" ref="H49">IF($C49="","",IF(INDEX(import_data,$C49,H$9)="","",INDEX(import_data,$C49,H$9)))</f>
        <v/>
      </c>
      <c r="I49" s="300" t="str" cm="1">
        <f t="array" ref="I49">IF($C49="","",IF(INDEX(import_data,$C49,I$9)="","",INDEX(import_data,$C49,I$9)))</f>
        <v/>
      </c>
      <c r="K49" s="312" t="str">
        <f t="shared" si="3"/>
        <v/>
      </c>
      <c r="L49" s="92" t="s">
        <v>0</v>
      </c>
      <c r="M49" s="312" t="str">
        <f t="shared" si="4"/>
        <v/>
      </c>
      <c r="N49" s="92" t="s">
        <v>0</v>
      </c>
      <c r="O49" s="312" t="str">
        <f t="shared" si="5"/>
        <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t="str">
        <f t="shared" si="0"/>
        <v/>
      </c>
      <c r="E50" s="282" t="str" cm="1">
        <f t="array" ref="E50">IF($C50="","",INDEX(import_data,$C50,E$9))</f>
        <v/>
      </c>
      <c r="F50" s="280" t="str" cm="1">
        <f t="array" ref="F50">IF($C50="","",INDEX(import_data,$C50,F$9))</f>
        <v/>
      </c>
      <c r="G50" s="280" t="str" cm="1">
        <f t="array" ref="G50">IF($C50="","",INDEX(import_data,$C50,G$9))</f>
        <v/>
      </c>
      <c r="H50" s="280" t="str" cm="1">
        <f t="array" ref="H50">IF($C50="","",IF(INDEX(import_data,$C50,H$9)="","",INDEX(import_data,$C50,H$9)))</f>
        <v/>
      </c>
      <c r="I50" s="300" t="str" cm="1">
        <f t="array" ref="I50">IF($C50="","",IF(INDEX(import_data,$C50,I$9)="","",INDEX(import_data,$C50,I$9)))</f>
        <v/>
      </c>
      <c r="K50" s="312" t="str">
        <f t="shared" si="3"/>
        <v/>
      </c>
      <c r="L50" s="92" t="s">
        <v>0</v>
      </c>
      <c r="M50" s="312" t="str">
        <f t="shared" si="4"/>
        <v/>
      </c>
      <c r="N50" s="92" t="s">
        <v>0</v>
      </c>
      <c r="O50" s="312" t="str">
        <f t="shared" si="5"/>
        <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t="str">
        <f t="shared" si="0"/>
        <v/>
      </c>
      <c r="E51" s="282" t="str" cm="1">
        <f t="array" ref="E51">IF($C51="","",INDEX(import_data,$C51,E$9))</f>
        <v/>
      </c>
      <c r="F51" s="280" t="str" cm="1">
        <f t="array" ref="F51">IF($C51="","",INDEX(import_data,$C51,F$9))</f>
        <v/>
      </c>
      <c r="G51" s="280" t="str" cm="1">
        <f t="array" ref="G51">IF($C51="","",INDEX(import_data,$C51,G$9))</f>
        <v/>
      </c>
      <c r="H51" s="280" t="str" cm="1">
        <f t="array" ref="H51">IF($C51="","",IF(INDEX(import_data,$C51,H$9)="","",INDEX(import_data,$C51,H$9)))</f>
        <v/>
      </c>
      <c r="I51" s="300" t="str" cm="1">
        <f t="array" ref="I51">IF($C51="","",IF(INDEX(import_data,$C51,I$9)="","",INDEX(import_data,$C51,I$9)))</f>
        <v/>
      </c>
      <c r="K51" s="312" t="str">
        <f t="shared" si="3"/>
        <v/>
      </c>
      <c r="L51" s="92" t="s">
        <v>0</v>
      </c>
      <c r="M51" s="312" t="str">
        <f t="shared" si="4"/>
        <v/>
      </c>
      <c r="N51" s="92" t="s">
        <v>0</v>
      </c>
      <c r="O51" s="312" t="str">
        <f t="shared" si="5"/>
        <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t="str">
        <f t="shared" si="0"/>
        <v/>
      </c>
      <c r="E52" s="282" t="str" cm="1">
        <f t="array" ref="E52">IF($C52="","",INDEX(import_data,$C52,E$9))</f>
        <v/>
      </c>
      <c r="F52" s="280" t="str" cm="1">
        <f t="array" ref="F52">IF($C52="","",INDEX(import_data,$C52,F$9))</f>
        <v/>
      </c>
      <c r="G52" s="280" t="str" cm="1">
        <f t="array" ref="G52">IF($C52="","",INDEX(import_data,$C52,G$9))</f>
        <v/>
      </c>
      <c r="H52" s="280" t="str" cm="1">
        <f t="array" ref="H52">IF($C52="","",IF(INDEX(import_data,$C52,H$9)="","",INDEX(import_data,$C52,H$9)))</f>
        <v/>
      </c>
      <c r="I52" s="300" t="str" cm="1">
        <f t="array" ref="I52">IF($C52="","",IF(INDEX(import_data,$C52,I$9)="","",INDEX(import_data,$C52,I$9)))</f>
        <v/>
      </c>
      <c r="K52" s="312" t="str">
        <f t="shared" si="3"/>
        <v/>
      </c>
      <c r="L52" s="92" t="s">
        <v>0</v>
      </c>
      <c r="M52" s="312" t="str">
        <f t="shared" si="4"/>
        <v/>
      </c>
      <c r="N52" s="92" t="s">
        <v>0</v>
      </c>
      <c r="O52" s="312" t="str">
        <f t="shared" si="5"/>
        <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t="str">
        <f t="shared" si="0"/>
        <v/>
      </c>
      <c r="E53" s="282" t="str" cm="1">
        <f t="array" ref="E53">IF($C53="","",INDEX(import_data,$C53,E$9))</f>
        <v/>
      </c>
      <c r="F53" s="280" t="str" cm="1">
        <f t="array" ref="F53">IF($C53="","",INDEX(import_data,$C53,F$9))</f>
        <v/>
      </c>
      <c r="G53" s="280" t="str" cm="1">
        <f t="array" ref="G53">IF($C53="","",INDEX(import_data,$C53,G$9))</f>
        <v/>
      </c>
      <c r="H53" s="280" t="str" cm="1">
        <f t="array" ref="H53">IF($C53="","",IF(INDEX(import_data,$C53,H$9)="","",INDEX(import_data,$C53,H$9)))</f>
        <v/>
      </c>
      <c r="I53" s="300" t="str" cm="1">
        <f t="array" ref="I53">IF($C53="","",IF(INDEX(import_data,$C53,I$9)="","",INDEX(import_data,$C53,I$9)))</f>
        <v/>
      </c>
      <c r="K53" s="312" t="str">
        <f t="shared" si="3"/>
        <v/>
      </c>
      <c r="L53" s="92" t="s">
        <v>0</v>
      </c>
      <c r="M53" s="312" t="str">
        <f t="shared" si="4"/>
        <v/>
      </c>
      <c r="N53" s="92" t="s">
        <v>0</v>
      </c>
      <c r="O53" s="312" t="str">
        <f t="shared" si="5"/>
        <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t="str">
        <f t="shared" si="0"/>
        <v/>
      </c>
      <c r="E54" s="282" t="str" cm="1">
        <f t="array" ref="E54">IF($C54="","",INDEX(import_data,$C54,E$9))</f>
        <v/>
      </c>
      <c r="F54" s="280" t="str" cm="1">
        <f t="array" ref="F54">IF($C54="","",INDEX(import_data,$C54,F$9))</f>
        <v/>
      </c>
      <c r="G54" s="280" t="str" cm="1">
        <f t="array" ref="G54">IF($C54="","",INDEX(import_data,$C54,G$9))</f>
        <v/>
      </c>
      <c r="H54" s="280" t="str" cm="1">
        <f t="array" ref="H54">IF($C54="","",IF(INDEX(import_data,$C54,H$9)="","",INDEX(import_data,$C54,H$9)))</f>
        <v/>
      </c>
      <c r="I54" s="300" t="str" cm="1">
        <f t="array" ref="I54">IF($C54="","",IF(INDEX(import_data,$C54,I$9)="","",INDEX(import_data,$C54,I$9)))</f>
        <v/>
      </c>
      <c r="K54" s="312" t="str">
        <f t="shared" si="3"/>
        <v/>
      </c>
      <c r="L54" s="92" t="s">
        <v>0</v>
      </c>
      <c r="M54" s="312" t="str">
        <f t="shared" si="4"/>
        <v/>
      </c>
      <c r="N54" s="92" t="s">
        <v>0</v>
      </c>
      <c r="O54" s="312" t="str">
        <f t="shared" si="5"/>
        <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t="str">
        <f t="shared" si="0"/>
        <v/>
      </c>
      <c r="E55" s="282" t="str" cm="1">
        <f t="array" ref="E55">IF($C55="","",INDEX(import_data,$C55,E$9))</f>
        <v/>
      </c>
      <c r="F55" s="280" t="str" cm="1">
        <f t="array" ref="F55">IF($C55="","",INDEX(import_data,$C55,F$9))</f>
        <v/>
      </c>
      <c r="G55" s="280" t="str" cm="1">
        <f t="array" ref="G55">IF($C55="","",INDEX(import_data,$C55,G$9))</f>
        <v/>
      </c>
      <c r="H55" s="280" t="str" cm="1">
        <f t="array" ref="H55">IF($C55="","",IF(INDEX(import_data,$C55,H$9)="","",INDEX(import_data,$C55,H$9)))</f>
        <v/>
      </c>
      <c r="I55" s="300" t="str" cm="1">
        <f t="array" ref="I55">IF($C55="","",IF(INDEX(import_data,$C55,I$9)="","",INDEX(import_data,$C55,I$9)))</f>
        <v/>
      </c>
      <c r="K55" s="312" t="str">
        <f t="shared" si="3"/>
        <v/>
      </c>
      <c r="L55" s="92" t="s">
        <v>0</v>
      </c>
      <c r="M55" s="312" t="str">
        <f t="shared" si="4"/>
        <v/>
      </c>
      <c r="N55" s="92" t="s">
        <v>0</v>
      </c>
      <c r="O55" s="312" t="str">
        <f t="shared" si="5"/>
        <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t="str">
        <f t="shared" si="0"/>
        <v/>
      </c>
      <c r="E56" s="282" t="str" cm="1">
        <f t="array" ref="E56">IF($C56="","",INDEX(import_data,$C56,E$9))</f>
        <v/>
      </c>
      <c r="F56" s="280" t="str" cm="1">
        <f t="array" ref="F56">IF($C56="","",INDEX(import_data,$C56,F$9))</f>
        <v/>
      </c>
      <c r="G56" s="280" t="str" cm="1">
        <f t="array" ref="G56">IF($C56="","",INDEX(import_data,$C56,G$9))</f>
        <v/>
      </c>
      <c r="H56" s="280" t="str" cm="1">
        <f t="array" ref="H56">IF($C56="","",IF(INDEX(import_data,$C56,H$9)="","",INDEX(import_data,$C56,H$9)))</f>
        <v/>
      </c>
      <c r="I56" s="300" t="str" cm="1">
        <f t="array" ref="I56">IF($C56="","",IF(INDEX(import_data,$C56,I$9)="","",INDEX(import_data,$C56,I$9)))</f>
        <v/>
      </c>
      <c r="K56" s="312" t="str">
        <f t="shared" si="3"/>
        <v/>
      </c>
      <c r="L56" s="92" t="s">
        <v>0</v>
      </c>
      <c r="M56" s="312" t="str">
        <f t="shared" si="4"/>
        <v/>
      </c>
      <c r="N56" s="92" t="s">
        <v>0</v>
      </c>
      <c r="O56" s="312" t="str">
        <f t="shared" si="5"/>
        <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t="str">
        <f t="shared" si="0"/>
        <v/>
      </c>
      <c r="E57" s="282" t="str" cm="1">
        <f t="array" ref="E57">IF($C57="","",INDEX(import_data,$C57,E$9))</f>
        <v/>
      </c>
      <c r="F57" s="280" t="str" cm="1">
        <f t="array" ref="F57">IF($C57="","",INDEX(import_data,$C57,F$9))</f>
        <v/>
      </c>
      <c r="G57" s="280" t="str" cm="1">
        <f t="array" ref="G57">IF($C57="","",INDEX(import_data,$C57,G$9))</f>
        <v/>
      </c>
      <c r="H57" s="280" t="str" cm="1">
        <f t="array" ref="H57">IF($C57="","",IF(INDEX(import_data,$C57,H$9)="","",INDEX(import_data,$C57,H$9)))</f>
        <v/>
      </c>
      <c r="I57" s="300" t="str" cm="1">
        <f t="array" ref="I57">IF($C57="","",IF(INDEX(import_data,$C57,I$9)="","",INDEX(import_data,$C57,I$9)))</f>
        <v/>
      </c>
      <c r="K57" s="312" t="str">
        <f t="shared" si="3"/>
        <v/>
      </c>
      <c r="L57" s="92" t="s">
        <v>0</v>
      </c>
      <c r="M57" s="312" t="str">
        <f t="shared" si="4"/>
        <v/>
      </c>
      <c r="N57" s="92" t="s">
        <v>0</v>
      </c>
      <c r="O57" s="312" t="str">
        <f t="shared" si="5"/>
        <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t="str">
        <f t="shared" si="0"/>
        <v/>
      </c>
      <c r="E58" s="282" t="str" cm="1">
        <f t="array" ref="E58">IF($C58="","",INDEX(import_data,$C58,E$9))</f>
        <v/>
      </c>
      <c r="F58" s="280" t="str" cm="1">
        <f t="array" ref="F58">IF($C58="","",INDEX(import_data,$C58,F$9))</f>
        <v/>
      </c>
      <c r="G58" s="280" t="str" cm="1">
        <f t="array" ref="G58">IF($C58="","",INDEX(import_data,$C58,G$9))</f>
        <v/>
      </c>
      <c r="H58" s="280" t="str" cm="1">
        <f t="array" ref="H58">IF($C58="","",IF(INDEX(import_data,$C58,H$9)="","",INDEX(import_data,$C58,H$9)))</f>
        <v/>
      </c>
      <c r="I58" s="300" t="str" cm="1">
        <f t="array" ref="I58">IF($C58="","",IF(INDEX(import_data,$C58,I$9)="","",INDEX(import_data,$C58,I$9)))</f>
        <v/>
      </c>
      <c r="K58" s="312" t="str">
        <f t="shared" si="3"/>
        <v/>
      </c>
      <c r="L58" s="92" t="s">
        <v>0</v>
      </c>
      <c r="M58" s="312" t="str">
        <f t="shared" si="4"/>
        <v/>
      </c>
      <c r="N58" s="92" t="s">
        <v>0</v>
      </c>
      <c r="O58" s="312" t="str">
        <f t="shared" si="5"/>
        <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t="str">
        <f t="shared" si="0"/>
        <v/>
      </c>
      <c r="E59" s="282" t="str" cm="1">
        <f t="array" ref="E59">IF($C59="","",INDEX(import_data,$C59,E$9))</f>
        <v/>
      </c>
      <c r="F59" s="280" t="str" cm="1">
        <f t="array" ref="F59">IF($C59="","",INDEX(import_data,$C59,F$9))</f>
        <v/>
      </c>
      <c r="G59" s="280" t="str" cm="1">
        <f t="array" ref="G59">IF($C59="","",INDEX(import_data,$C59,G$9))</f>
        <v/>
      </c>
      <c r="H59" s="280" t="str" cm="1">
        <f t="array" ref="H59">IF($C59="","",IF(INDEX(import_data,$C59,H$9)="","",INDEX(import_data,$C59,H$9)))</f>
        <v/>
      </c>
      <c r="I59" s="300" t="str" cm="1">
        <f t="array" ref="I59">IF($C59="","",IF(INDEX(import_data,$C59,I$9)="","",INDEX(import_data,$C59,I$9)))</f>
        <v/>
      </c>
      <c r="K59" s="312" t="str">
        <f t="shared" si="3"/>
        <v/>
      </c>
      <c r="L59" s="92" t="s">
        <v>0</v>
      </c>
      <c r="M59" s="312" t="str">
        <f t="shared" si="4"/>
        <v/>
      </c>
      <c r="N59" s="92" t="s">
        <v>0</v>
      </c>
      <c r="O59" s="312" t="str">
        <f t="shared" si="5"/>
        <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t="str">
        <f t="shared" si="0"/>
        <v/>
      </c>
      <c r="E60" s="282" t="str" cm="1">
        <f t="array" ref="E60">IF($C60="","",INDEX(import_data,$C60,E$9))</f>
        <v/>
      </c>
      <c r="F60" s="280" t="str" cm="1">
        <f t="array" ref="F60">IF($C60="","",INDEX(import_data,$C60,F$9))</f>
        <v/>
      </c>
      <c r="G60" s="280" t="str" cm="1">
        <f t="array" ref="G60">IF($C60="","",INDEX(import_data,$C60,G$9))</f>
        <v/>
      </c>
      <c r="H60" s="280" t="str" cm="1">
        <f t="array" ref="H60">IF($C60="","",IF(INDEX(import_data,$C60,H$9)="","",INDEX(import_data,$C60,H$9)))</f>
        <v/>
      </c>
      <c r="I60" s="300" t="str" cm="1">
        <f t="array" ref="I60">IF($C60="","",IF(INDEX(import_data,$C60,I$9)="","",INDEX(import_data,$C60,I$9)))</f>
        <v/>
      </c>
      <c r="K60" s="312" t="str">
        <f t="shared" si="3"/>
        <v/>
      </c>
      <c r="L60" s="92" t="s">
        <v>0</v>
      </c>
      <c r="M60" s="312" t="str">
        <f t="shared" si="4"/>
        <v/>
      </c>
      <c r="N60" s="92" t="s">
        <v>0</v>
      </c>
      <c r="O60" s="312" t="str">
        <f t="shared" si="5"/>
        <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t="str">
        <f t="shared" si="0"/>
        <v/>
      </c>
      <c r="E61" s="282" t="str" cm="1">
        <f t="array" ref="E61">IF($C61="","",INDEX(import_data,$C61,E$9))</f>
        <v/>
      </c>
      <c r="F61" s="280" t="str" cm="1">
        <f t="array" ref="F61">IF($C61="","",INDEX(import_data,$C61,F$9))</f>
        <v/>
      </c>
      <c r="G61" s="280" t="str" cm="1">
        <f t="array" ref="G61">IF($C61="","",INDEX(import_data,$C61,G$9))</f>
        <v/>
      </c>
      <c r="H61" s="280" t="str" cm="1">
        <f t="array" ref="H61">IF($C61="","",IF(INDEX(import_data,$C61,H$9)="","",INDEX(import_data,$C61,H$9)))</f>
        <v/>
      </c>
      <c r="I61" s="300" t="str" cm="1">
        <f t="array" ref="I61">IF($C61="","",IF(INDEX(import_data,$C61,I$9)="","",INDEX(import_data,$C61,I$9)))</f>
        <v/>
      </c>
      <c r="K61" s="312" t="str">
        <f t="shared" si="3"/>
        <v/>
      </c>
      <c r="L61" s="92" t="s">
        <v>0</v>
      </c>
      <c r="M61" s="312" t="str">
        <f t="shared" si="4"/>
        <v/>
      </c>
      <c r="N61" s="92" t="s">
        <v>0</v>
      </c>
      <c r="O61" s="312" t="str">
        <f t="shared" si="5"/>
        <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t="str">
        <f t="shared" si="0"/>
        <v/>
      </c>
      <c r="E62" s="282" t="str" cm="1">
        <f t="array" ref="E62">IF($C62="","",INDEX(import_data,$C62,E$9))</f>
        <v/>
      </c>
      <c r="F62" s="280" t="str" cm="1">
        <f t="array" ref="F62">IF($C62="","",INDEX(import_data,$C62,F$9))</f>
        <v/>
      </c>
      <c r="G62" s="280" t="str" cm="1">
        <f t="array" ref="G62">IF($C62="","",INDEX(import_data,$C62,G$9))</f>
        <v/>
      </c>
      <c r="H62" s="280" t="str" cm="1">
        <f t="array" ref="H62">IF($C62="","",IF(INDEX(import_data,$C62,H$9)="","",INDEX(import_data,$C62,H$9)))</f>
        <v/>
      </c>
      <c r="I62" s="300" t="str" cm="1">
        <f t="array" ref="I62">IF($C62="","",IF(INDEX(import_data,$C62,I$9)="","",INDEX(import_data,$C62,I$9)))</f>
        <v/>
      </c>
      <c r="K62" s="312" t="str">
        <f t="shared" si="3"/>
        <v/>
      </c>
      <c r="L62" s="92" t="s">
        <v>0</v>
      </c>
      <c r="M62" s="312" t="str">
        <f t="shared" si="4"/>
        <v/>
      </c>
      <c r="N62" s="92" t="s">
        <v>0</v>
      </c>
      <c r="O62" s="312" t="str">
        <f t="shared" si="5"/>
        <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t="str">
        <f t="shared" si="0"/>
        <v/>
      </c>
      <c r="E63" s="282" t="str" cm="1">
        <f t="array" ref="E63">IF($C63="","",INDEX(import_data,$C63,E$9))</f>
        <v/>
      </c>
      <c r="F63" s="280" t="str" cm="1">
        <f t="array" ref="F63">IF($C63="","",INDEX(import_data,$C63,F$9))</f>
        <v/>
      </c>
      <c r="G63" s="280" t="str" cm="1">
        <f t="array" ref="G63">IF($C63="","",INDEX(import_data,$C63,G$9))</f>
        <v/>
      </c>
      <c r="H63" s="280" t="str" cm="1">
        <f t="array" ref="H63">IF($C63="","",IF(INDEX(import_data,$C63,H$9)="","",INDEX(import_data,$C63,H$9)))</f>
        <v/>
      </c>
      <c r="I63" s="300" t="str" cm="1">
        <f t="array" ref="I63">IF($C63="","",IF(INDEX(import_data,$C63,I$9)="","",INDEX(import_data,$C63,I$9)))</f>
        <v/>
      </c>
      <c r="K63" s="312" t="str">
        <f t="shared" si="3"/>
        <v/>
      </c>
      <c r="L63" s="92" t="s">
        <v>0</v>
      </c>
      <c r="M63" s="312" t="str">
        <f t="shared" si="4"/>
        <v/>
      </c>
      <c r="N63" s="92" t="s">
        <v>0</v>
      </c>
      <c r="O63" s="312" t="str">
        <f t="shared" si="5"/>
        <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t="str">
        <f t="shared" si="0"/>
        <v/>
      </c>
      <c r="E64" s="282" t="str" cm="1">
        <f t="array" ref="E64">IF($C64="","",INDEX(import_data,$C64,E$9))</f>
        <v/>
      </c>
      <c r="F64" s="280" t="str" cm="1">
        <f t="array" ref="F64">IF($C64="","",INDEX(import_data,$C64,F$9))</f>
        <v/>
      </c>
      <c r="G64" s="280" t="str" cm="1">
        <f t="array" ref="G64">IF($C64="","",INDEX(import_data,$C64,G$9))</f>
        <v/>
      </c>
      <c r="H64" s="280" t="str" cm="1">
        <f t="array" ref="H64">IF($C64="","",IF(INDEX(import_data,$C64,H$9)="","",INDEX(import_data,$C64,H$9)))</f>
        <v/>
      </c>
      <c r="I64" s="300" t="str" cm="1">
        <f t="array" ref="I64">IF($C64="","",IF(INDEX(import_data,$C64,I$9)="","",INDEX(import_data,$C64,I$9)))</f>
        <v/>
      </c>
      <c r="K64" s="312" t="str">
        <f t="shared" si="3"/>
        <v/>
      </c>
      <c r="L64" s="92" t="s">
        <v>0</v>
      </c>
      <c r="M64" s="312" t="str">
        <f t="shared" si="4"/>
        <v/>
      </c>
      <c r="N64" s="92" t="s">
        <v>0</v>
      </c>
      <c r="O64" s="312" t="str">
        <f t="shared" si="5"/>
        <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t="str">
        <f t="shared" si="0"/>
        <v/>
      </c>
      <c r="E65" s="282" t="str" cm="1">
        <f t="array" ref="E65">IF($C65="","",INDEX(import_data,$C65,E$9))</f>
        <v/>
      </c>
      <c r="F65" s="280" t="str" cm="1">
        <f t="array" ref="F65">IF($C65="","",INDEX(import_data,$C65,F$9))</f>
        <v/>
      </c>
      <c r="G65" s="280" t="str" cm="1">
        <f t="array" ref="G65">IF($C65="","",INDEX(import_data,$C65,G$9))</f>
        <v/>
      </c>
      <c r="H65" s="280" t="str" cm="1">
        <f t="array" ref="H65">IF($C65="","",IF(INDEX(import_data,$C65,H$9)="","",INDEX(import_data,$C65,H$9)))</f>
        <v/>
      </c>
      <c r="I65" s="300" t="str" cm="1">
        <f t="array" ref="I65">IF($C65="","",IF(INDEX(import_data,$C65,I$9)="","",INDEX(import_data,$C65,I$9)))</f>
        <v/>
      </c>
      <c r="K65" s="312" t="str">
        <f t="shared" si="3"/>
        <v/>
      </c>
      <c r="L65" s="92" t="s">
        <v>0</v>
      </c>
      <c r="M65" s="312" t="str">
        <f t="shared" si="4"/>
        <v/>
      </c>
      <c r="N65" s="92" t="s">
        <v>0</v>
      </c>
      <c r="O65" s="312" t="str">
        <f t="shared" si="5"/>
        <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t="str">
        <f t="shared" si="0"/>
        <v/>
      </c>
      <c r="E66" s="282" t="str" cm="1">
        <f t="array" ref="E66">IF($C66="","",INDEX(import_data,$C66,E$9))</f>
        <v/>
      </c>
      <c r="F66" s="280" t="str" cm="1">
        <f t="array" ref="F66">IF($C66="","",INDEX(import_data,$C66,F$9))</f>
        <v/>
      </c>
      <c r="G66" s="280" t="str" cm="1">
        <f t="array" ref="G66">IF($C66="","",INDEX(import_data,$C66,G$9))</f>
        <v/>
      </c>
      <c r="H66" s="280" t="str" cm="1">
        <f t="array" ref="H66">IF($C66="","",IF(INDEX(import_data,$C66,H$9)="","",INDEX(import_data,$C66,H$9)))</f>
        <v/>
      </c>
      <c r="I66" s="300" t="str" cm="1">
        <f t="array" ref="I66">IF($C66="","",IF(INDEX(import_data,$C66,I$9)="","",INDEX(import_data,$C66,I$9)))</f>
        <v/>
      </c>
      <c r="K66" s="312" t="str">
        <f t="shared" si="3"/>
        <v/>
      </c>
      <c r="L66" s="92" t="s">
        <v>0</v>
      </c>
      <c r="M66" s="312" t="str">
        <f t="shared" si="4"/>
        <v/>
      </c>
      <c r="N66" s="92" t="s">
        <v>0</v>
      </c>
      <c r="O66" s="312" t="str">
        <f t="shared" si="5"/>
        <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t="str">
        <f t="shared" si="0"/>
        <v/>
      </c>
      <c r="E67" s="282" t="str" cm="1">
        <f t="array" ref="E67">IF($C67="","",INDEX(import_data,$C67,E$9))</f>
        <v/>
      </c>
      <c r="F67" s="280" t="str" cm="1">
        <f t="array" ref="F67">IF($C67="","",INDEX(import_data,$C67,F$9))</f>
        <v/>
      </c>
      <c r="G67" s="280" t="str" cm="1">
        <f t="array" ref="G67">IF($C67="","",INDEX(import_data,$C67,G$9))</f>
        <v/>
      </c>
      <c r="H67" s="280" t="str" cm="1">
        <f t="array" ref="H67">IF($C67="","",IF(INDEX(import_data,$C67,H$9)="","",INDEX(import_data,$C67,H$9)))</f>
        <v/>
      </c>
      <c r="I67" s="300" t="str" cm="1">
        <f t="array" ref="I67">IF($C67="","",IF(INDEX(import_data,$C67,I$9)="","",INDEX(import_data,$C67,I$9)))</f>
        <v/>
      </c>
      <c r="K67" s="312" t="str">
        <f t="shared" si="3"/>
        <v/>
      </c>
      <c r="L67" s="92" t="s">
        <v>0</v>
      </c>
      <c r="M67" s="312" t="str">
        <f t="shared" si="4"/>
        <v/>
      </c>
      <c r="N67" s="92" t="s">
        <v>0</v>
      </c>
      <c r="O67" s="312" t="str">
        <f t="shared" si="5"/>
        <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t="str">
        <f t="shared" si="0"/>
        <v/>
      </c>
      <c r="E68" s="282" t="str" cm="1">
        <f t="array" ref="E68">IF($C68="","",INDEX(import_data,$C68,E$9))</f>
        <v/>
      </c>
      <c r="F68" s="280" t="str" cm="1">
        <f t="array" ref="F68">IF($C68="","",INDEX(import_data,$C68,F$9))</f>
        <v/>
      </c>
      <c r="G68" s="280" t="str" cm="1">
        <f t="array" ref="G68">IF($C68="","",INDEX(import_data,$C68,G$9))</f>
        <v/>
      </c>
      <c r="H68" s="280" t="str" cm="1">
        <f t="array" ref="H68">IF($C68="","",IF(INDEX(import_data,$C68,H$9)="","",INDEX(import_data,$C68,H$9)))</f>
        <v/>
      </c>
      <c r="I68" s="300" t="str" cm="1">
        <f t="array" ref="I68">IF($C68="","",IF(INDEX(import_data,$C68,I$9)="","",INDEX(import_data,$C68,I$9)))</f>
        <v/>
      </c>
      <c r="K68" s="312" t="str">
        <f t="shared" si="3"/>
        <v/>
      </c>
      <c r="L68" s="92" t="s">
        <v>0</v>
      </c>
      <c r="M68" s="312" t="str">
        <f t="shared" si="4"/>
        <v/>
      </c>
      <c r="N68" s="92" t="s">
        <v>0</v>
      </c>
      <c r="O68" s="312" t="str">
        <f t="shared" si="5"/>
        <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t="str">
        <f t="shared" si="0"/>
        <v/>
      </c>
      <c r="E69" s="282" t="str" cm="1">
        <f t="array" ref="E69">IF($C69="","",INDEX(import_data,$C69,E$9))</f>
        <v/>
      </c>
      <c r="F69" s="280" t="str" cm="1">
        <f t="array" ref="F69">IF($C69="","",INDEX(import_data,$C69,F$9))</f>
        <v/>
      </c>
      <c r="G69" s="280" t="str" cm="1">
        <f t="array" ref="G69">IF($C69="","",INDEX(import_data,$C69,G$9))</f>
        <v/>
      </c>
      <c r="H69" s="280" t="str" cm="1">
        <f t="array" ref="H69">IF($C69="","",IF(INDEX(import_data,$C69,H$9)="","",INDEX(import_data,$C69,H$9)))</f>
        <v/>
      </c>
      <c r="I69" s="300" t="str" cm="1">
        <f t="array" ref="I69">IF($C69="","",IF(INDEX(import_data,$C69,I$9)="","",INDEX(import_data,$C69,I$9)))</f>
        <v/>
      </c>
      <c r="K69" s="312" t="str">
        <f t="shared" si="3"/>
        <v/>
      </c>
      <c r="L69" s="92" t="s">
        <v>0</v>
      </c>
      <c r="M69" s="312" t="str">
        <f t="shared" si="4"/>
        <v/>
      </c>
      <c r="N69" s="92" t="s">
        <v>0</v>
      </c>
      <c r="O69" s="312" t="str">
        <f t="shared" si="5"/>
        <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t="str">
        <f t="shared" si="0"/>
        <v/>
      </c>
      <c r="E70" s="282" t="str" cm="1">
        <f t="array" ref="E70">IF($C70="","",INDEX(import_data,$C70,E$9))</f>
        <v/>
      </c>
      <c r="F70" s="280" t="str" cm="1">
        <f t="array" ref="F70">IF($C70="","",INDEX(import_data,$C70,F$9))</f>
        <v/>
      </c>
      <c r="G70" s="280" t="str" cm="1">
        <f t="array" ref="G70">IF($C70="","",INDEX(import_data,$C70,G$9))</f>
        <v/>
      </c>
      <c r="H70" s="280" t="str" cm="1">
        <f t="array" ref="H70">IF($C70="","",IF(INDEX(import_data,$C70,H$9)="","",INDEX(import_data,$C70,H$9)))</f>
        <v/>
      </c>
      <c r="I70" s="300" t="str" cm="1">
        <f t="array" ref="I70">IF($C70="","",IF(INDEX(import_data,$C70,I$9)="","",INDEX(import_data,$C70,I$9)))</f>
        <v/>
      </c>
      <c r="K70" s="312" t="str">
        <f t="shared" si="3"/>
        <v/>
      </c>
      <c r="L70" s="92" t="s">
        <v>0</v>
      </c>
      <c r="M70" s="312" t="str">
        <f t="shared" si="4"/>
        <v/>
      </c>
      <c r="N70" s="92" t="s">
        <v>0</v>
      </c>
      <c r="O70" s="312" t="str">
        <f t="shared" si="5"/>
        <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t="str">
        <f t="shared" si="0"/>
        <v/>
      </c>
      <c r="E71" s="282" t="str" cm="1">
        <f t="array" ref="E71">IF($C71="","",INDEX(import_data,$C71,E$9))</f>
        <v/>
      </c>
      <c r="F71" s="280" t="str" cm="1">
        <f t="array" ref="F71">IF($C71="","",INDEX(import_data,$C71,F$9))</f>
        <v/>
      </c>
      <c r="G71" s="280" t="str" cm="1">
        <f t="array" ref="G71">IF($C71="","",INDEX(import_data,$C71,G$9))</f>
        <v/>
      </c>
      <c r="H71" s="280" t="str" cm="1">
        <f t="array" ref="H71">IF($C71="","",IF(INDEX(import_data,$C71,H$9)="","",INDEX(import_data,$C71,H$9)))</f>
        <v/>
      </c>
      <c r="I71" s="300" t="str" cm="1">
        <f t="array" ref="I71">IF($C71="","",IF(INDEX(import_data,$C71,I$9)="","",INDEX(import_data,$C71,I$9)))</f>
        <v/>
      </c>
      <c r="K71" s="312" t="str">
        <f t="shared" si="3"/>
        <v/>
      </c>
      <c r="L71" s="92" t="s">
        <v>0</v>
      </c>
      <c r="M71" s="312" t="str">
        <f t="shared" si="4"/>
        <v/>
      </c>
      <c r="N71" s="92" t="s">
        <v>0</v>
      </c>
      <c r="O71" s="312" t="str">
        <f t="shared" si="5"/>
        <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t="str">
        <f t="shared" si="0"/>
        <v/>
      </c>
      <c r="E72" s="282" t="str" cm="1">
        <f t="array" ref="E72">IF($C72="","",INDEX(import_data,$C72,E$9))</f>
        <v/>
      </c>
      <c r="F72" s="280" t="str" cm="1">
        <f t="array" ref="F72">IF($C72="","",INDEX(import_data,$C72,F$9))</f>
        <v/>
      </c>
      <c r="G72" s="280" t="str" cm="1">
        <f t="array" ref="G72">IF($C72="","",INDEX(import_data,$C72,G$9))</f>
        <v/>
      </c>
      <c r="H72" s="280" t="str" cm="1">
        <f t="array" ref="H72">IF($C72="","",IF(INDEX(import_data,$C72,H$9)="","",INDEX(import_data,$C72,H$9)))</f>
        <v/>
      </c>
      <c r="I72" s="300" t="str" cm="1">
        <f t="array" ref="I72">IF($C72="","",IF(INDEX(import_data,$C72,I$9)="","",INDEX(import_data,$C72,I$9)))</f>
        <v/>
      </c>
      <c r="K72" s="312" t="str">
        <f t="shared" si="3"/>
        <v/>
      </c>
      <c r="L72" s="92" t="s">
        <v>0</v>
      </c>
      <c r="M72" s="312" t="str">
        <f t="shared" si="4"/>
        <v/>
      </c>
      <c r="N72" s="92" t="s">
        <v>0</v>
      </c>
      <c r="O72" s="312" t="str">
        <f t="shared" si="5"/>
        <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t="str">
        <f t="shared" si="0"/>
        <v/>
      </c>
      <c r="E73" s="282" t="str" cm="1">
        <f t="array" ref="E73">IF($C73="","",INDEX(import_data,$C73,E$9))</f>
        <v/>
      </c>
      <c r="F73" s="280" t="str" cm="1">
        <f t="array" ref="F73">IF($C73="","",INDEX(import_data,$C73,F$9))</f>
        <v/>
      </c>
      <c r="G73" s="280" t="str" cm="1">
        <f t="array" ref="G73">IF($C73="","",INDEX(import_data,$C73,G$9))</f>
        <v/>
      </c>
      <c r="H73" s="280" t="str" cm="1">
        <f t="array" ref="H73">IF($C73="","",IF(INDEX(import_data,$C73,H$9)="","",INDEX(import_data,$C73,H$9)))</f>
        <v/>
      </c>
      <c r="I73" s="300" t="str" cm="1">
        <f t="array" ref="I73">IF($C73="","",IF(INDEX(import_data,$C73,I$9)="","",INDEX(import_data,$C73,I$9)))</f>
        <v/>
      </c>
      <c r="K73" s="312" t="str">
        <f t="shared" si="3"/>
        <v/>
      </c>
      <c r="L73" s="92" t="s">
        <v>0</v>
      </c>
      <c r="M73" s="312" t="str">
        <f t="shared" si="4"/>
        <v/>
      </c>
      <c r="N73" s="92" t="s">
        <v>0</v>
      </c>
      <c r="O73" s="312" t="str">
        <f t="shared" si="5"/>
        <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t="str">
        <f t="shared" si="0"/>
        <v/>
      </c>
      <c r="E74" s="282" t="str" cm="1">
        <f t="array" ref="E74">IF($C74="","",INDEX(import_data,$C74,E$9))</f>
        <v/>
      </c>
      <c r="F74" s="280" t="str" cm="1">
        <f t="array" ref="F74">IF($C74="","",INDEX(import_data,$C74,F$9))</f>
        <v/>
      </c>
      <c r="G74" s="280" t="str" cm="1">
        <f t="array" ref="G74">IF($C74="","",INDEX(import_data,$C74,G$9))</f>
        <v/>
      </c>
      <c r="H74" s="280" t="str" cm="1">
        <f t="array" ref="H74">IF($C74="","",IF(INDEX(import_data,$C74,H$9)="","",INDEX(import_data,$C74,H$9)))</f>
        <v/>
      </c>
      <c r="I74" s="300" t="str" cm="1">
        <f t="array" ref="I74">IF($C74="","",IF(INDEX(import_data,$C74,I$9)="","",INDEX(import_data,$C74,I$9)))</f>
        <v/>
      </c>
      <c r="K74" s="312" t="str">
        <f t="shared" si="3"/>
        <v/>
      </c>
      <c r="L74" s="92" t="s">
        <v>0</v>
      </c>
      <c r="M74" s="312" t="str">
        <f t="shared" si="4"/>
        <v/>
      </c>
      <c r="N74" s="92" t="s">
        <v>0</v>
      </c>
      <c r="O74" s="312" t="str">
        <f t="shared" si="5"/>
        <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t="str">
        <f t="shared" si="0"/>
        <v/>
      </c>
      <c r="E75" s="282" t="str" cm="1">
        <f t="array" ref="E75">IF($C75="","",INDEX(import_data,$C75,E$9))</f>
        <v/>
      </c>
      <c r="F75" s="280" t="str" cm="1">
        <f t="array" ref="F75">IF($C75="","",INDEX(import_data,$C75,F$9))</f>
        <v/>
      </c>
      <c r="G75" s="280" t="str" cm="1">
        <f t="array" ref="G75">IF($C75="","",INDEX(import_data,$C75,G$9))</f>
        <v/>
      </c>
      <c r="H75" s="280" t="str" cm="1">
        <f t="array" ref="H75">IF($C75="","",IF(INDEX(import_data,$C75,H$9)="","",INDEX(import_data,$C75,H$9)))</f>
        <v/>
      </c>
      <c r="I75" s="300" t="str" cm="1">
        <f t="array" ref="I75">IF($C75="","",IF(INDEX(import_data,$C75,I$9)="","",INDEX(import_data,$C75,I$9)))</f>
        <v/>
      </c>
      <c r="K75" s="312" t="str">
        <f t="shared" si="3"/>
        <v/>
      </c>
      <c r="L75" s="92" t="s">
        <v>0</v>
      </c>
      <c r="M75" s="312" t="str">
        <f t="shared" si="4"/>
        <v/>
      </c>
      <c r="N75" s="92" t="s">
        <v>0</v>
      </c>
      <c r="O75" s="312" t="str">
        <f t="shared" si="5"/>
        <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t="str">
        <f t="shared" si="0"/>
        <v/>
      </c>
      <c r="E76" s="282" t="str" cm="1">
        <f t="array" ref="E76">IF($C76="","",INDEX(import_data,$C76,E$9))</f>
        <v/>
      </c>
      <c r="F76" s="280" t="str" cm="1">
        <f t="array" ref="F76">IF($C76="","",INDEX(import_data,$C76,F$9))</f>
        <v/>
      </c>
      <c r="G76" s="280" t="str" cm="1">
        <f t="array" ref="G76">IF($C76="","",INDEX(import_data,$C76,G$9))</f>
        <v/>
      </c>
      <c r="H76" s="280" t="str" cm="1">
        <f t="array" ref="H76">IF($C76="","",IF(INDEX(import_data,$C76,H$9)="","",INDEX(import_data,$C76,H$9)))</f>
        <v/>
      </c>
      <c r="I76" s="300" t="str" cm="1">
        <f t="array" ref="I76">IF($C76="","",IF(INDEX(import_data,$C76,I$9)="","",INDEX(import_data,$C76,I$9)))</f>
        <v/>
      </c>
      <c r="K76" s="312" t="str">
        <f t="shared" si="3"/>
        <v/>
      </c>
      <c r="L76" s="92" t="s">
        <v>0</v>
      </c>
      <c r="M76" s="312" t="str">
        <f t="shared" si="4"/>
        <v/>
      </c>
      <c r="N76" s="92" t="s">
        <v>0</v>
      </c>
      <c r="O76" s="312" t="str">
        <f t="shared" si="5"/>
        <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t="str">
        <f t="shared" ref="C77:C140" si="8">IFERROR(MATCH($E$8&amp;"-"&amp;B77,import_key,0),"")</f>
        <v/>
      </c>
      <c r="E77" s="282" t="str" cm="1">
        <f t="array" ref="E77">IF($C77="","",INDEX(import_data,$C77,E$9))</f>
        <v/>
      </c>
      <c r="F77" s="280" t="str" cm="1">
        <f t="array" ref="F77">IF($C77="","",INDEX(import_data,$C77,F$9))</f>
        <v/>
      </c>
      <c r="G77" s="280" t="str" cm="1">
        <f t="array" ref="G77">IF($C77="","",INDEX(import_data,$C77,G$9))</f>
        <v/>
      </c>
      <c r="H77" s="280" t="str" cm="1">
        <f t="array" ref="H77">IF($C77="","",IF(INDEX(import_data,$C77,H$9)="","",INDEX(import_data,$C77,H$9)))</f>
        <v/>
      </c>
      <c r="I77" s="300" t="str" cm="1">
        <f t="array" ref="I77">IF($C77="","",IF(INDEX(import_data,$C77,I$9)="","",INDEX(import_data,$C77,I$9)))</f>
        <v/>
      </c>
      <c r="K77" s="312" t="str">
        <f t="shared" si="3"/>
        <v/>
      </c>
      <c r="L77" s="92" t="s">
        <v>0</v>
      </c>
      <c r="M77" s="312" t="str">
        <f t="shared" si="4"/>
        <v/>
      </c>
      <c r="N77" s="92" t="s">
        <v>0</v>
      </c>
      <c r="O77" s="312" t="str">
        <f t="shared" si="5"/>
        <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t="str">
        <f t="shared" si="8"/>
        <v/>
      </c>
      <c r="E78" s="282" t="str" cm="1">
        <f t="array" ref="E78">IF($C78="","",INDEX(import_data,$C78,E$9))</f>
        <v/>
      </c>
      <c r="F78" s="280" t="str" cm="1">
        <f t="array" ref="F78">IF($C78="","",INDEX(import_data,$C78,F$9))</f>
        <v/>
      </c>
      <c r="G78" s="280" t="str" cm="1">
        <f t="array" ref="G78">IF($C78="","",INDEX(import_data,$C78,G$9))</f>
        <v/>
      </c>
      <c r="H78" s="280" t="str" cm="1">
        <f t="array" ref="H78">IF($C78="","",IF(INDEX(import_data,$C78,H$9)="","",INDEX(import_data,$C78,H$9)))</f>
        <v/>
      </c>
      <c r="I78" s="300" t="str" cm="1">
        <f t="array" ref="I78">IF($C78="","",IF(INDEX(import_data,$C78,I$9)="","",INDEX(import_data,$C78,I$9)))</f>
        <v/>
      </c>
      <c r="K78" s="312" t="str">
        <f t="shared" ref="K78:K141" si="10">IF(F78="","",F78) &amp; IF(G78="",""," – " &amp; G78) &amp; IF(H78="",""," – " &amp; H78) &amp; IF(I78="",""," – " &amp; I78)</f>
        <v/>
      </c>
      <c r="L78" s="92" t="s">
        <v>0</v>
      </c>
      <c r="M78" s="312" t="str">
        <f t="shared" ref="M78:M141" si="11">IF(F78="","",F78) &amp; IF(G78="",""," – " &amp; G78) &amp; IF(H78="",""," – " &amp; H78)</f>
        <v/>
      </c>
      <c r="N78" s="92" t="s">
        <v>0</v>
      </c>
      <c r="O78" s="312" t="str">
        <f t="shared" ref="O78:O141" si="12">IF(F78="","",F78) &amp; IF(G78="",""," – " &amp; G78)</f>
        <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t="str">
        <f t="shared" si="8"/>
        <v/>
      </c>
      <c r="E79" s="282" t="str" cm="1">
        <f t="array" ref="E79">IF($C79="","",INDEX(import_data,$C79,E$9))</f>
        <v/>
      </c>
      <c r="F79" s="280" t="str" cm="1">
        <f t="array" ref="F79">IF($C79="","",INDEX(import_data,$C79,F$9))</f>
        <v/>
      </c>
      <c r="G79" s="280" t="str" cm="1">
        <f t="array" ref="G79">IF($C79="","",INDEX(import_data,$C79,G$9))</f>
        <v/>
      </c>
      <c r="H79" s="280" t="str" cm="1">
        <f t="array" ref="H79">IF($C79="","",IF(INDEX(import_data,$C79,H$9)="","",INDEX(import_data,$C79,H$9)))</f>
        <v/>
      </c>
      <c r="I79" s="300" t="str" cm="1">
        <f t="array" ref="I79">IF($C79="","",IF(INDEX(import_data,$C79,I$9)="","",INDEX(import_data,$C79,I$9)))</f>
        <v/>
      </c>
      <c r="K79" s="312" t="str">
        <f t="shared" si="10"/>
        <v/>
      </c>
      <c r="L79" s="92" t="s">
        <v>0</v>
      </c>
      <c r="M79" s="312" t="str">
        <f t="shared" si="11"/>
        <v/>
      </c>
      <c r="N79" s="92" t="s">
        <v>0</v>
      </c>
      <c r="O79" s="312" t="str">
        <f t="shared" si="12"/>
        <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t="str">
        <f t="shared" si="8"/>
        <v/>
      </c>
      <c r="E80" s="282" t="str" cm="1">
        <f t="array" ref="E80">IF($C80="","",INDEX(import_data,$C80,E$9))</f>
        <v/>
      </c>
      <c r="F80" s="280" t="str" cm="1">
        <f t="array" ref="F80">IF($C80="","",INDEX(import_data,$C80,F$9))</f>
        <v/>
      </c>
      <c r="G80" s="280" t="str" cm="1">
        <f t="array" ref="G80">IF($C80="","",INDEX(import_data,$C80,G$9))</f>
        <v/>
      </c>
      <c r="H80" s="280" t="str" cm="1">
        <f t="array" ref="H80">IF($C80="","",IF(INDEX(import_data,$C80,H$9)="","",INDEX(import_data,$C80,H$9)))</f>
        <v/>
      </c>
      <c r="I80" s="300" t="str" cm="1">
        <f t="array" ref="I80">IF($C80="","",IF(INDEX(import_data,$C80,I$9)="","",INDEX(import_data,$C80,I$9)))</f>
        <v/>
      </c>
      <c r="K80" s="312" t="str">
        <f t="shared" si="10"/>
        <v/>
      </c>
      <c r="L80" s="92" t="s">
        <v>0</v>
      </c>
      <c r="M80" s="312" t="str">
        <f t="shared" si="11"/>
        <v/>
      </c>
      <c r="N80" s="92" t="s">
        <v>0</v>
      </c>
      <c r="O80" s="312" t="str">
        <f t="shared" si="12"/>
        <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t="str">
        <f t="shared" si="8"/>
        <v/>
      </c>
      <c r="E81" s="282" t="str" cm="1">
        <f t="array" ref="E81">IF($C81="","",INDEX(import_data,$C81,E$9))</f>
        <v/>
      </c>
      <c r="F81" s="280" t="str" cm="1">
        <f t="array" ref="F81">IF($C81="","",INDEX(import_data,$C81,F$9))</f>
        <v/>
      </c>
      <c r="G81" s="280" t="str" cm="1">
        <f t="array" ref="G81">IF($C81="","",INDEX(import_data,$C81,G$9))</f>
        <v/>
      </c>
      <c r="H81" s="280" t="str" cm="1">
        <f t="array" ref="H81">IF($C81="","",IF(INDEX(import_data,$C81,H$9)="","",INDEX(import_data,$C81,H$9)))</f>
        <v/>
      </c>
      <c r="I81" s="300" t="str" cm="1">
        <f t="array" ref="I81">IF($C81="","",IF(INDEX(import_data,$C81,I$9)="","",INDEX(import_data,$C81,I$9)))</f>
        <v/>
      </c>
      <c r="K81" s="312" t="str">
        <f t="shared" si="10"/>
        <v/>
      </c>
      <c r="L81" s="92" t="s">
        <v>0</v>
      </c>
      <c r="M81" s="312" t="str">
        <f t="shared" si="11"/>
        <v/>
      </c>
      <c r="N81" s="92" t="s">
        <v>0</v>
      </c>
      <c r="O81" s="312" t="str">
        <f t="shared" si="12"/>
        <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t="str">
        <f t="shared" si="8"/>
        <v/>
      </c>
      <c r="E82" s="282" t="str" cm="1">
        <f t="array" ref="E82">IF($C82="","",INDEX(import_data,$C82,E$9))</f>
        <v/>
      </c>
      <c r="F82" s="280" t="str" cm="1">
        <f t="array" ref="F82">IF($C82="","",INDEX(import_data,$C82,F$9))</f>
        <v/>
      </c>
      <c r="G82" s="280" t="str" cm="1">
        <f t="array" ref="G82">IF($C82="","",INDEX(import_data,$C82,G$9))</f>
        <v/>
      </c>
      <c r="H82" s="280" t="str" cm="1">
        <f t="array" ref="H82">IF($C82="","",IF(INDEX(import_data,$C82,H$9)="","",INDEX(import_data,$C82,H$9)))</f>
        <v/>
      </c>
      <c r="I82" s="300" t="str" cm="1">
        <f t="array" ref="I82">IF($C82="","",IF(INDEX(import_data,$C82,I$9)="","",INDEX(import_data,$C82,I$9)))</f>
        <v/>
      </c>
      <c r="K82" s="312" t="str">
        <f t="shared" si="10"/>
        <v/>
      </c>
      <c r="L82" s="92" t="s">
        <v>0</v>
      </c>
      <c r="M82" s="312" t="str">
        <f t="shared" si="11"/>
        <v/>
      </c>
      <c r="N82" s="92" t="s">
        <v>0</v>
      </c>
      <c r="O82" s="312" t="str">
        <f t="shared" si="12"/>
        <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t="str">
        <f t="shared" si="8"/>
        <v/>
      </c>
      <c r="E83" s="282" t="str" cm="1">
        <f t="array" ref="E83">IF($C83="","",INDEX(import_data,$C83,E$9))</f>
        <v/>
      </c>
      <c r="F83" s="280" t="str" cm="1">
        <f t="array" ref="F83">IF($C83="","",INDEX(import_data,$C83,F$9))</f>
        <v/>
      </c>
      <c r="G83" s="280" t="str" cm="1">
        <f t="array" ref="G83">IF($C83="","",INDEX(import_data,$C83,G$9))</f>
        <v/>
      </c>
      <c r="H83" s="280" t="str" cm="1">
        <f t="array" ref="H83">IF($C83="","",IF(INDEX(import_data,$C83,H$9)="","",INDEX(import_data,$C83,H$9)))</f>
        <v/>
      </c>
      <c r="I83" s="300" t="str" cm="1">
        <f t="array" ref="I83">IF($C83="","",IF(INDEX(import_data,$C83,I$9)="","",INDEX(import_data,$C83,I$9)))</f>
        <v/>
      </c>
      <c r="K83" s="312" t="str">
        <f t="shared" si="10"/>
        <v/>
      </c>
      <c r="L83" s="92" t="s">
        <v>0</v>
      </c>
      <c r="M83" s="312" t="str">
        <f t="shared" si="11"/>
        <v/>
      </c>
      <c r="N83" s="92" t="s">
        <v>0</v>
      </c>
      <c r="O83" s="312" t="str">
        <f t="shared" si="12"/>
        <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t="str">
        <f t="shared" si="8"/>
        <v/>
      </c>
      <c r="E84" s="282" t="str" cm="1">
        <f t="array" ref="E84">IF($C84="","",INDEX(import_data,$C84,E$9))</f>
        <v/>
      </c>
      <c r="F84" s="280" t="str" cm="1">
        <f t="array" ref="F84">IF($C84="","",INDEX(import_data,$C84,F$9))</f>
        <v/>
      </c>
      <c r="G84" s="280" t="str" cm="1">
        <f t="array" ref="G84">IF($C84="","",INDEX(import_data,$C84,G$9))</f>
        <v/>
      </c>
      <c r="H84" s="280" t="str" cm="1">
        <f t="array" ref="H84">IF($C84="","",IF(INDEX(import_data,$C84,H$9)="","",INDEX(import_data,$C84,H$9)))</f>
        <v/>
      </c>
      <c r="I84" s="300" t="str" cm="1">
        <f t="array" ref="I84">IF($C84="","",IF(INDEX(import_data,$C84,I$9)="","",INDEX(import_data,$C84,I$9)))</f>
        <v/>
      </c>
      <c r="K84" s="312" t="str">
        <f t="shared" si="10"/>
        <v/>
      </c>
      <c r="L84" s="92" t="s">
        <v>0</v>
      </c>
      <c r="M84" s="312" t="str">
        <f t="shared" si="11"/>
        <v/>
      </c>
      <c r="N84" s="92" t="s">
        <v>0</v>
      </c>
      <c r="O84" s="312" t="str">
        <f t="shared" si="12"/>
        <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t="str">
        <f t="shared" si="8"/>
        <v/>
      </c>
      <c r="E85" s="282" t="str" cm="1">
        <f t="array" ref="E85">IF($C85="","",INDEX(import_data,$C85,E$9))</f>
        <v/>
      </c>
      <c r="F85" s="280" t="str" cm="1">
        <f t="array" ref="F85">IF($C85="","",INDEX(import_data,$C85,F$9))</f>
        <v/>
      </c>
      <c r="G85" s="280" t="str" cm="1">
        <f t="array" ref="G85">IF($C85="","",INDEX(import_data,$C85,G$9))</f>
        <v/>
      </c>
      <c r="H85" s="280" t="str" cm="1">
        <f t="array" ref="H85">IF($C85="","",IF(INDEX(import_data,$C85,H$9)="","",INDEX(import_data,$C85,H$9)))</f>
        <v/>
      </c>
      <c r="I85" s="300" t="str" cm="1">
        <f t="array" ref="I85">IF($C85="","",IF(INDEX(import_data,$C85,I$9)="","",INDEX(import_data,$C85,I$9)))</f>
        <v/>
      </c>
      <c r="K85" s="312" t="str">
        <f t="shared" si="10"/>
        <v/>
      </c>
      <c r="L85" s="92" t="s">
        <v>0</v>
      </c>
      <c r="M85" s="312" t="str">
        <f t="shared" si="11"/>
        <v/>
      </c>
      <c r="N85" s="92" t="s">
        <v>0</v>
      </c>
      <c r="O85" s="312" t="str">
        <f t="shared" si="12"/>
        <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t="str">
        <f t="shared" si="8"/>
        <v/>
      </c>
      <c r="E86" s="282" t="str" cm="1">
        <f t="array" ref="E86">IF($C86="","",INDEX(import_data,$C86,E$9))</f>
        <v/>
      </c>
      <c r="F86" s="280" t="str" cm="1">
        <f t="array" ref="F86">IF($C86="","",INDEX(import_data,$C86,F$9))</f>
        <v/>
      </c>
      <c r="G86" s="280" t="str" cm="1">
        <f t="array" ref="G86">IF($C86="","",INDEX(import_data,$C86,G$9))</f>
        <v/>
      </c>
      <c r="H86" s="280" t="str" cm="1">
        <f t="array" ref="H86">IF($C86="","",IF(INDEX(import_data,$C86,H$9)="","",INDEX(import_data,$C86,H$9)))</f>
        <v/>
      </c>
      <c r="I86" s="300" t="str" cm="1">
        <f t="array" ref="I86">IF($C86="","",IF(INDEX(import_data,$C86,I$9)="","",INDEX(import_data,$C86,I$9)))</f>
        <v/>
      </c>
      <c r="K86" s="312" t="str">
        <f t="shared" si="10"/>
        <v/>
      </c>
      <c r="L86" s="92" t="s">
        <v>0</v>
      </c>
      <c r="M86" s="312" t="str">
        <f t="shared" si="11"/>
        <v/>
      </c>
      <c r="N86" s="92" t="s">
        <v>0</v>
      </c>
      <c r="O86" s="312" t="str">
        <f t="shared" si="12"/>
        <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t="str">
        <f t="shared" si="8"/>
        <v/>
      </c>
      <c r="E87" s="282" t="str" cm="1">
        <f t="array" ref="E87">IF($C87="","",INDEX(import_data,$C87,E$9))</f>
        <v/>
      </c>
      <c r="F87" s="280" t="str" cm="1">
        <f t="array" ref="F87">IF($C87="","",INDEX(import_data,$C87,F$9))</f>
        <v/>
      </c>
      <c r="G87" s="280" t="str" cm="1">
        <f t="array" ref="G87">IF($C87="","",INDEX(import_data,$C87,G$9))</f>
        <v/>
      </c>
      <c r="H87" s="280" t="str" cm="1">
        <f t="array" ref="H87">IF($C87="","",IF(INDEX(import_data,$C87,H$9)="","",INDEX(import_data,$C87,H$9)))</f>
        <v/>
      </c>
      <c r="I87" s="300" t="str" cm="1">
        <f t="array" ref="I87">IF($C87="","",IF(INDEX(import_data,$C87,I$9)="","",INDEX(import_data,$C87,I$9)))</f>
        <v/>
      </c>
      <c r="K87" s="312" t="str">
        <f t="shared" si="10"/>
        <v/>
      </c>
      <c r="L87" s="92" t="s">
        <v>0</v>
      </c>
      <c r="M87" s="312" t="str">
        <f t="shared" si="11"/>
        <v/>
      </c>
      <c r="N87" s="92" t="s">
        <v>0</v>
      </c>
      <c r="O87" s="312" t="str">
        <f t="shared" si="12"/>
        <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t="str">
        <f t="shared" si="8"/>
        <v/>
      </c>
      <c r="E88" s="282" t="str" cm="1">
        <f t="array" ref="E88">IF($C88="","",INDEX(import_data,$C88,E$9))</f>
        <v/>
      </c>
      <c r="F88" s="280" t="str" cm="1">
        <f t="array" ref="F88">IF($C88="","",INDEX(import_data,$C88,F$9))</f>
        <v/>
      </c>
      <c r="G88" s="280" t="str" cm="1">
        <f t="array" ref="G88">IF($C88="","",INDEX(import_data,$C88,G$9))</f>
        <v/>
      </c>
      <c r="H88" s="280" t="str" cm="1">
        <f t="array" ref="H88">IF($C88="","",IF(INDEX(import_data,$C88,H$9)="","",INDEX(import_data,$C88,H$9)))</f>
        <v/>
      </c>
      <c r="I88" s="300" t="str" cm="1">
        <f t="array" ref="I88">IF($C88="","",IF(INDEX(import_data,$C88,I$9)="","",INDEX(import_data,$C88,I$9)))</f>
        <v/>
      </c>
      <c r="K88" s="312" t="str">
        <f t="shared" si="10"/>
        <v/>
      </c>
      <c r="L88" s="92" t="s">
        <v>0</v>
      </c>
      <c r="M88" s="312" t="str">
        <f t="shared" si="11"/>
        <v/>
      </c>
      <c r="N88" s="92" t="s">
        <v>0</v>
      </c>
      <c r="O88" s="312" t="str">
        <f t="shared" si="12"/>
        <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t="str">
        <f t="shared" si="8"/>
        <v/>
      </c>
      <c r="E89" s="282" t="str" cm="1">
        <f t="array" ref="E89">IF($C89="","",INDEX(import_data,$C89,E$9))</f>
        <v/>
      </c>
      <c r="F89" s="280" t="str" cm="1">
        <f t="array" ref="F89">IF($C89="","",INDEX(import_data,$C89,F$9))</f>
        <v/>
      </c>
      <c r="G89" s="280" t="str" cm="1">
        <f t="array" ref="G89">IF($C89="","",INDEX(import_data,$C89,G$9))</f>
        <v/>
      </c>
      <c r="H89" s="280" t="str" cm="1">
        <f t="array" ref="H89">IF($C89="","",IF(INDEX(import_data,$C89,H$9)="","",INDEX(import_data,$C89,H$9)))</f>
        <v/>
      </c>
      <c r="I89" s="300" t="str" cm="1">
        <f t="array" ref="I89">IF($C89="","",IF(INDEX(import_data,$C89,I$9)="","",INDEX(import_data,$C89,I$9)))</f>
        <v/>
      </c>
      <c r="K89" s="312" t="str">
        <f t="shared" si="10"/>
        <v/>
      </c>
      <c r="L89" s="92" t="s">
        <v>0</v>
      </c>
      <c r="M89" s="312" t="str">
        <f t="shared" si="11"/>
        <v/>
      </c>
      <c r="N89" s="92" t="s">
        <v>0</v>
      </c>
      <c r="O89" s="312" t="str">
        <f t="shared" si="12"/>
        <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t="str">
        <f t="shared" si="8"/>
        <v/>
      </c>
      <c r="E90" s="282" t="str" cm="1">
        <f t="array" ref="E90">IF($C90="","",INDEX(import_data,$C90,E$9))</f>
        <v/>
      </c>
      <c r="F90" s="280" t="str" cm="1">
        <f t="array" ref="F90">IF($C90="","",INDEX(import_data,$C90,F$9))</f>
        <v/>
      </c>
      <c r="G90" s="280" t="str" cm="1">
        <f t="array" ref="G90">IF($C90="","",INDEX(import_data,$C90,G$9))</f>
        <v/>
      </c>
      <c r="H90" s="280" t="str" cm="1">
        <f t="array" ref="H90">IF($C90="","",IF(INDEX(import_data,$C90,H$9)="","",INDEX(import_data,$C90,H$9)))</f>
        <v/>
      </c>
      <c r="I90" s="300" t="str" cm="1">
        <f t="array" ref="I90">IF($C90="","",IF(INDEX(import_data,$C90,I$9)="","",INDEX(import_data,$C90,I$9)))</f>
        <v/>
      </c>
      <c r="K90" s="312" t="str">
        <f t="shared" si="10"/>
        <v/>
      </c>
      <c r="L90" s="92" t="s">
        <v>0</v>
      </c>
      <c r="M90" s="312" t="str">
        <f t="shared" si="11"/>
        <v/>
      </c>
      <c r="N90" s="92" t="s">
        <v>0</v>
      </c>
      <c r="O90" s="312" t="str">
        <f t="shared" si="12"/>
        <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t="str">
        <f t="shared" si="8"/>
        <v/>
      </c>
      <c r="E91" s="282" t="str" cm="1">
        <f t="array" ref="E91">IF($C91="","",INDEX(import_data,$C91,E$9))</f>
        <v/>
      </c>
      <c r="F91" s="280" t="str" cm="1">
        <f t="array" ref="F91">IF($C91="","",INDEX(import_data,$C91,F$9))</f>
        <v/>
      </c>
      <c r="G91" s="280" t="str" cm="1">
        <f t="array" ref="G91">IF($C91="","",INDEX(import_data,$C91,G$9))</f>
        <v/>
      </c>
      <c r="H91" s="280" t="str" cm="1">
        <f t="array" ref="H91">IF($C91="","",IF(INDEX(import_data,$C91,H$9)="","",INDEX(import_data,$C91,H$9)))</f>
        <v/>
      </c>
      <c r="I91" s="300" t="str" cm="1">
        <f t="array" ref="I91">IF($C91="","",IF(INDEX(import_data,$C91,I$9)="","",INDEX(import_data,$C91,I$9)))</f>
        <v/>
      </c>
      <c r="K91" s="312" t="str">
        <f t="shared" si="10"/>
        <v/>
      </c>
      <c r="L91" s="92" t="s">
        <v>0</v>
      </c>
      <c r="M91" s="312" t="str">
        <f t="shared" si="11"/>
        <v/>
      </c>
      <c r="N91" s="92" t="s">
        <v>0</v>
      </c>
      <c r="O91" s="312" t="str">
        <f t="shared" si="12"/>
        <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t="str">
        <f t="shared" si="8"/>
        <v/>
      </c>
      <c r="E92" s="282" t="str" cm="1">
        <f t="array" ref="E92">IF($C92="","",INDEX(import_data,$C92,E$9))</f>
        <v/>
      </c>
      <c r="F92" s="280" t="str" cm="1">
        <f t="array" ref="F92">IF($C92="","",INDEX(import_data,$C92,F$9))</f>
        <v/>
      </c>
      <c r="G92" s="280" t="str" cm="1">
        <f t="array" ref="G92">IF($C92="","",INDEX(import_data,$C92,G$9))</f>
        <v/>
      </c>
      <c r="H92" s="280" t="str" cm="1">
        <f t="array" ref="H92">IF($C92="","",IF(INDEX(import_data,$C92,H$9)="","",INDEX(import_data,$C92,H$9)))</f>
        <v/>
      </c>
      <c r="I92" s="300" t="str" cm="1">
        <f t="array" ref="I92">IF($C92="","",IF(INDEX(import_data,$C92,I$9)="","",INDEX(import_data,$C92,I$9)))</f>
        <v/>
      </c>
      <c r="K92" s="312" t="str">
        <f t="shared" si="10"/>
        <v/>
      </c>
      <c r="L92" s="92" t="s">
        <v>0</v>
      </c>
      <c r="M92" s="312" t="str">
        <f t="shared" si="11"/>
        <v/>
      </c>
      <c r="N92" s="92" t="s">
        <v>0</v>
      </c>
      <c r="O92" s="312" t="str">
        <f t="shared" si="12"/>
        <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t="str">
        <f t="shared" si="8"/>
        <v/>
      </c>
      <c r="E93" s="282" t="str" cm="1">
        <f t="array" ref="E93">IF($C93="","",INDEX(import_data,$C93,E$9))</f>
        <v/>
      </c>
      <c r="F93" s="280" t="str" cm="1">
        <f t="array" ref="F93">IF($C93="","",INDEX(import_data,$C93,F$9))</f>
        <v/>
      </c>
      <c r="G93" s="280" t="str" cm="1">
        <f t="array" ref="G93">IF($C93="","",INDEX(import_data,$C93,G$9))</f>
        <v/>
      </c>
      <c r="H93" s="280" t="str" cm="1">
        <f t="array" ref="H93">IF($C93="","",IF(INDEX(import_data,$C93,H$9)="","",INDEX(import_data,$C93,H$9)))</f>
        <v/>
      </c>
      <c r="I93" s="300" t="str" cm="1">
        <f t="array" ref="I93">IF($C93="","",IF(INDEX(import_data,$C93,I$9)="","",INDEX(import_data,$C93,I$9)))</f>
        <v/>
      </c>
      <c r="K93" s="312" t="str">
        <f t="shared" si="10"/>
        <v/>
      </c>
      <c r="L93" s="92" t="s">
        <v>0</v>
      </c>
      <c r="M93" s="312" t="str">
        <f t="shared" si="11"/>
        <v/>
      </c>
      <c r="N93" s="92" t="s">
        <v>0</v>
      </c>
      <c r="O93" s="312" t="str">
        <f t="shared" si="12"/>
        <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t="str">
        <f t="shared" si="8"/>
        <v/>
      </c>
      <c r="E94" s="282" t="str" cm="1">
        <f t="array" ref="E94">IF($C94="","",INDEX(import_data,$C94,E$9))</f>
        <v/>
      </c>
      <c r="F94" s="280" t="str" cm="1">
        <f t="array" ref="F94">IF($C94="","",INDEX(import_data,$C94,F$9))</f>
        <v/>
      </c>
      <c r="G94" s="280" t="str" cm="1">
        <f t="array" ref="G94">IF($C94="","",INDEX(import_data,$C94,G$9))</f>
        <v/>
      </c>
      <c r="H94" s="280" t="str" cm="1">
        <f t="array" ref="H94">IF($C94="","",IF(INDEX(import_data,$C94,H$9)="","",INDEX(import_data,$C94,H$9)))</f>
        <v/>
      </c>
      <c r="I94" s="300" t="str" cm="1">
        <f t="array" ref="I94">IF($C94="","",IF(INDEX(import_data,$C94,I$9)="","",INDEX(import_data,$C94,I$9)))</f>
        <v/>
      </c>
      <c r="K94" s="312" t="str">
        <f t="shared" si="10"/>
        <v/>
      </c>
      <c r="L94" s="92" t="s">
        <v>0</v>
      </c>
      <c r="M94" s="312" t="str">
        <f t="shared" si="11"/>
        <v/>
      </c>
      <c r="N94" s="92" t="s">
        <v>0</v>
      </c>
      <c r="O94" s="312" t="str">
        <f t="shared" si="12"/>
        <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t="str">
        <f t="shared" si="8"/>
        <v/>
      </c>
      <c r="E95" s="282" t="str" cm="1">
        <f t="array" ref="E95">IF($C95="","",INDEX(import_data,$C95,E$9))</f>
        <v/>
      </c>
      <c r="F95" s="280" t="str" cm="1">
        <f t="array" ref="F95">IF($C95="","",INDEX(import_data,$C95,F$9))</f>
        <v/>
      </c>
      <c r="G95" s="280" t="str" cm="1">
        <f t="array" ref="G95">IF($C95="","",INDEX(import_data,$C95,G$9))</f>
        <v/>
      </c>
      <c r="H95" s="280" t="str" cm="1">
        <f t="array" ref="H95">IF($C95="","",IF(INDEX(import_data,$C95,H$9)="","",INDEX(import_data,$C95,H$9)))</f>
        <v/>
      </c>
      <c r="I95" s="300" t="str" cm="1">
        <f t="array" ref="I95">IF($C95="","",IF(INDEX(import_data,$C95,I$9)="","",INDEX(import_data,$C95,I$9)))</f>
        <v/>
      </c>
      <c r="K95" s="312" t="str">
        <f t="shared" si="10"/>
        <v/>
      </c>
      <c r="L95" s="92" t="s">
        <v>0</v>
      </c>
      <c r="M95" s="312" t="str">
        <f t="shared" si="11"/>
        <v/>
      </c>
      <c r="N95" s="92" t="s">
        <v>0</v>
      </c>
      <c r="O95" s="312" t="str">
        <f t="shared" si="12"/>
        <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t="str">
        <f t="shared" si="8"/>
        <v/>
      </c>
      <c r="E96" s="282" t="str" cm="1">
        <f t="array" ref="E96">IF($C96="","",INDEX(import_data,$C96,E$9))</f>
        <v/>
      </c>
      <c r="F96" s="280" t="str" cm="1">
        <f t="array" ref="F96">IF($C96="","",INDEX(import_data,$C96,F$9))</f>
        <v/>
      </c>
      <c r="G96" s="280" t="str" cm="1">
        <f t="array" ref="G96">IF($C96="","",INDEX(import_data,$C96,G$9))</f>
        <v/>
      </c>
      <c r="H96" s="280" t="str" cm="1">
        <f t="array" ref="H96">IF($C96="","",IF(INDEX(import_data,$C96,H$9)="","",INDEX(import_data,$C96,H$9)))</f>
        <v/>
      </c>
      <c r="I96" s="300" t="str" cm="1">
        <f t="array" ref="I96">IF($C96="","",IF(INDEX(import_data,$C96,I$9)="","",INDEX(import_data,$C96,I$9)))</f>
        <v/>
      </c>
      <c r="K96" s="312" t="str">
        <f t="shared" si="10"/>
        <v/>
      </c>
      <c r="L96" s="92" t="s">
        <v>0</v>
      </c>
      <c r="M96" s="312" t="str">
        <f t="shared" si="11"/>
        <v/>
      </c>
      <c r="N96" s="92" t="s">
        <v>0</v>
      </c>
      <c r="O96" s="312" t="str">
        <f t="shared" si="12"/>
        <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t="str">
        <f t="shared" si="8"/>
        <v/>
      </c>
      <c r="E97" s="282" t="str" cm="1">
        <f t="array" ref="E97">IF($C97="","",INDEX(import_data,$C97,E$9))</f>
        <v/>
      </c>
      <c r="F97" s="280" t="str" cm="1">
        <f t="array" ref="F97">IF($C97="","",INDEX(import_data,$C97,F$9))</f>
        <v/>
      </c>
      <c r="G97" s="280" t="str" cm="1">
        <f t="array" ref="G97">IF($C97="","",INDEX(import_data,$C97,G$9))</f>
        <v/>
      </c>
      <c r="H97" s="280" t="str" cm="1">
        <f t="array" ref="H97">IF($C97="","",IF(INDEX(import_data,$C97,H$9)="","",INDEX(import_data,$C97,H$9)))</f>
        <v/>
      </c>
      <c r="I97" s="300" t="str" cm="1">
        <f t="array" ref="I97">IF($C97="","",IF(INDEX(import_data,$C97,I$9)="","",INDEX(import_data,$C97,I$9)))</f>
        <v/>
      </c>
      <c r="K97" s="312" t="str">
        <f t="shared" si="10"/>
        <v/>
      </c>
      <c r="L97" s="92" t="s">
        <v>0</v>
      </c>
      <c r="M97" s="312" t="str">
        <f t="shared" si="11"/>
        <v/>
      </c>
      <c r="N97" s="92" t="s">
        <v>0</v>
      </c>
      <c r="O97" s="312" t="str">
        <f t="shared" si="12"/>
        <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t="str">
        <f t="shared" si="8"/>
        <v/>
      </c>
      <c r="E98" s="282" t="str" cm="1">
        <f t="array" ref="E98">IF($C98="","",INDEX(import_data,$C98,E$9))</f>
        <v/>
      </c>
      <c r="F98" s="280" t="str" cm="1">
        <f t="array" ref="F98">IF($C98="","",INDEX(import_data,$C98,F$9))</f>
        <v/>
      </c>
      <c r="G98" s="280" t="str" cm="1">
        <f t="array" ref="G98">IF($C98="","",INDEX(import_data,$C98,G$9))</f>
        <v/>
      </c>
      <c r="H98" s="280" t="str" cm="1">
        <f t="array" ref="H98">IF($C98="","",IF(INDEX(import_data,$C98,H$9)="","",INDEX(import_data,$C98,H$9)))</f>
        <v/>
      </c>
      <c r="I98" s="300" t="str" cm="1">
        <f t="array" ref="I98">IF($C98="","",IF(INDEX(import_data,$C98,I$9)="","",INDEX(import_data,$C98,I$9)))</f>
        <v/>
      </c>
      <c r="K98" s="312" t="str">
        <f t="shared" si="10"/>
        <v/>
      </c>
      <c r="L98" s="92" t="s">
        <v>0</v>
      </c>
      <c r="M98" s="312" t="str">
        <f t="shared" si="11"/>
        <v/>
      </c>
      <c r="N98" s="92" t="s">
        <v>0</v>
      </c>
      <c r="O98" s="312" t="str">
        <f t="shared" si="12"/>
        <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t="str">
        <f t="shared" si="8"/>
        <v/>
      </c>
      <c r="E99" s="282" t="str" cm="1">
        <f t="array" ref="E99">IF($C99="","",INDEX(import_data,$C99,E$9))</f>
        <v/>
      </c>
      <c r="F99" s="280" t="str" cm="1">
        <f t="array" ref="F99">IF($C99="","",INDEX(import_data,$C99,F$9))</f>
        <v/>
      </c>
      <c r="G99" s="280" t="str" cm="1">
        <f t="array" ref="G99">IF($C99="","",INDEX(import_data,$C99,G$9))</f>
        <v/>
      </c>
      <c r="H99" s="280" t="str" cm="1">
        <f t="array" ref="H99">IF($C99="","",IF(INDEX(import_data,$C99,H$9)="","",INDEX(import_data,$C99,H$9)))</f>
        <v/>
      </c>
      <c r="I99" s="300" t="str" cm="1">
        <f t="array" ref="I99">IF($C99="","",IF(INDEX(import_data,$C99,I$9)="","",INDEX(import_data,$C99,I$9)))</f>
        <v/>
      </c>
      <c r="K99" s="312" t="str">
        <f t="shared" si="10"/>
        <v/>
      </c>
      <c r="L99" s="92" t="s">
        <v>0</v>
      </c>
      <c r="M99" s="312" t="str">
        <f t="shared" si="11"/>
        <v/>
      </c>
      <c r="N99" s="92" t="s">
        <v>0</v>
      </c>
      <c r="O99" s="312" t="str">
        <f t="shared" si="12"/>
        <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t="str">
        <f t="shared" si="8"/>
        <v/>
      </c>
      <c r="E100" s="282" t="str" cm="1">
        <f t="array" ref="E100">IF($C100="","",INDEX(import_data,$C100,E$9))</f>
        <v/>
      </c>
      <c r="F100" s="280" t="str" cm="1">
        <f t="array" ref="F100">IF($C100="","",INDEX(import_data,$C100,F$9))</f>
        <v/>
      </c>
      <c r="G100" s="280" t="str" cm="1">
        <f t="array" ref="G100">IF($C100="","",INDEX(import_data,$C100,G$9))</f>
        <v/>
      </c>
      <c r="H100" s="280" t="str" cm="1">
        <f t="array" ref="H100">IF($C100="","",IF(INDEX(import_data,$C100,H$9)="","",INDEX(import_data,$C100,H$9)))</f>
        <v/>
      </c>
      <c r="I100" s="300" t="str" cm="1">
        <f t="array" ref="I100">IF($C100="","",IF(INDEX(import_data,$C100,I$9)="","",INDEX(import_data,$C100,I$9)))</f>
        <v/>
      </c>
      <c r="K100" s="312" t="str">
        <f t="shared" si="10"/>
        <v/>
      </c>
      <c r="L100" s="92" t="s">
        <v>0</v>
      </c>
      <c r="M100" s="312" t="str">
        <f t="shared" si="11"/>
        <v/>
      </c>
      <c r="N100" s="92" t="s">
        <v>0</v>
      </c>
      <c r="O100" s="312" t="str">
        <f t="shared" si="12"/>
        <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t="str">
        <f t="shared" si="8"/>
        <v/>
      </c>
      <c r="E101" s="282" t="str" cm="1">
        <f t="array" ref="E101">IF($C101="","",INDEX(import_data,$C101,E$9))</f>
        <v/>
      </c>
      <c r="F101" s="280" t="str" cm="1">
        <f t="array" ref="F101">IF($C101="","",INDEX(import_data,$C101,F$9))</f>
        <v/>
      </c>
      <c r="G101" s="280" t="str" cm="1">
        <f t="array" ref="G101">IF($C101="","",INDEX(import_data,$C101,G$9))</f>
        <v/>
      </c>
      <c r="H101" s="280" t="str" cm="1">
        <f t="array" ref="H101">IF($C101="","",IF(INDEX(import_data,$C101,H$9)="","",INDEX(import_data,$C101,H$9)))</f>
        <v/>
      </c>
      <c r="I101" s="300" t="str" cm="1">
        <f t="array" ref="I101">IF($C101="","",IF(INDEX(import_data,$C101,I$9)="","",INDEX(import_data,$C101,I$9)))</f>
        <v/>
      </c>
      <c r="K101" s="312" t="str">
        <f t="shared" si="10"/>
        <v/>
      </c>
      <c r="L101" s="92" t="s">
        <v>0</v>
      </c>
      <c r="M101" s="312" t="str">
        <f t="shared" si="11"/>
        <v/>
      </c>
      <c r="N101" s="92" t="s">
        <v>0</v>
      </c>
      <c r="O101" s="312" t="str">
        <f t="shared" si="12"/>
        <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t="str">
        <f t="shared" si="8"/>
        <v/>
      </c>
      <c r="E102" s="282" t="str" cm="1">
        <f t="array" ref="E102">IF($C102="","",INDEX(import_data,$C102,E$9))</f>
        <v/>
      </c>
      <c r="F102" s="280" t="str" cm="1">
        <f t="array" ref="F102">IF($C102="","",INDEX(import_data,$C102,F$9))</f>
        <v/>
      </c>
      <c r="G102" s="280" t="str" cm="1">
        <f t="array" ref="G102">IF($C102="","",INDEX(import_data,$C102,G$9))</f>
        <v/>
      </c>
      <c r="H102" s="280" t="str" cm="1">
        <f t="array" ref="H102">IF($C102="","",IF(INDEX(import_data,$C102,H$9)="","",INDEX(import_data,$C102,H$9)))</f>
        <v/>
      </c>
      <c r="I102" s="300" t="str" cm="1">
        <f t="array" ref="I102">IF($C102="","",IF(INDEX(import_data,$C102,I$9)="","",INDEX(import_data,$C102,I$9)))</f>
        <v/>
      </c>
      <c r="K102" s="312" t="str">
        <f t="shared" si="10"/>
        <v/>
      </c>
      <c r="L102" s="92" t="s">
        <v>0</v>
      </c>
      <c r="M102" s="312" t="str">
        <f t="shared" si="11"/>
        <v/>
      </c>
      <c r="N102" s="92" t="s">
        <v>0</v>
      </c>
      <c r="O102" s="312" t="str">
        <f t="shared" si="12"/>
        <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t="str">
        <f t="shared" si="8"/>
        <v/>
      </c>
      <c r="E103" s="282" t="str" cm="1">
        <f t="array" ref="E103">IF($C103="","",INDEX(import_data,$C103,E$9))</f>
        <v/>
      </c>
      <c r="F103" s="280" t="str" cm="1">
        <f t="array" ref="F103">IF($C103="","",INDEX(import_data,$C103,F$9))</f>
        <v/>
      </c>
      <c r="G103" s="280" t="str" cm="1">
        <f t="array" ref="G103">IF($C103="","",INDEX(import_data,$C103,G$9))</f>
        <v/>
      </c>
      <c r="H103" s="280" t="str" cm="1">
        <f t="array" ref="H103">IF($C103="","",IF(INDEX(import_data,$C103,H$9)="","",INDEX(import_data,$C103,H$9)))</f>
        <v/>
      </c>
      <c r="I103" s="300" t="str" cm="1">
        <f t="array" ref="I103">IF($C103="","",IF(INDEX(import_data,$C103,I$9)="","",INDEX(import_data,$C103,I$9)))</f>
        <v/>
      </c>
      <c r="K103" s="312" t="str">
        <f t="shared" si="10"/>
        <v/>
      </c>
      <c r="L103" s="92" t="s">
        <v>0</v>
      </c>
      <c r="M103" s="312" t="str">
        <f t="shared" si="11"/>
        <v/>
      </c>
      <c r="N103" s="92" t="s">
        <v>0</v>
      </c>
      <c r="O103" s="312" t="str">
        <f t="shared" si="12"/>
        <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t="str">
        <f t="shared" si="8"/>
        <v/>
      </c>
      <c r="E104" s="282" t="str" cm="1">
        <f t="array" ref="E104">IF($C104="","",INDEX(import_data,$C104,E$9))</f>
        <v/>
      </c>
      <c r="F104" s="280" t="str" cm="1">
        <f t="array" ref="F104">IF($C104="","",INDEX(import_data,$C104,F$9))</f>
        <v/>
      </c>
      <c r="G104" s="280" t="str" cm="1">
        <f t="array" ref="G104">IF($C104="","",INDEX(import_data,$C104,G$9))</f>
        <v/>
      </c>
      <c r="H104" s="280" t="str" cm="1">
        <f t="array" ref="H104">IF($C104="","",IF(INDEX(import_data,$C104,H$9)="","",INDEX(import_data,$C104,H$9)))</f>
        <v/>
      </c>
      <c r="I104" s="300" t="str" cm="1">
        <f t="array" ref="I104">IF($C104="","",IF(INDEX(import_data,$C104,I$9)="","",INDEX(import_data,$C104,I$9)))</f>
        <v/>
      </c>
      <c r="K104" s="312" t="str">
        <f t="shared" si="10"/>
        <v/>
      </c>
      <c r="L104" s="92" t="s">
        <v>0</v>
      </c>
      <c r="M104" s="312" t="str">
        <f t="shared" si="11"/>
        <v/>
      </c>
      <c r="N104" s="92" t="s">
        <v>0</v>
      </c>
      <c r="O104" s="312" t="str">
        <f t="shared" si="12"/>
        <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t="str">
        <f t="shared" si="8"/>
        <v/>
      </c>
      <c r="E105" s="282" t="str" cm="1">
        <f t="array" ref="E105">IF($C105="","",INDEX(import_data,$C105,E$9))</f>
        <v/>
      </c>
      <c r="F105" s="280" t="str" cm="1">
        <f t="array" ref="F105">IF($C105="","",INDEX(import_data,$C105,F$9))</f>
        <v/>
      </c>
      <c r="G105" s="280" t="str" cm="1">
        <f t="array" ref="G105">IF($C105="","",INDEX(import_data,$C105,G$9))</f>
        <v/>
      </c>
      <c r="H105" s="280" t="str" cm="1">
        <f t="array" ref="H105">IF($C105="","",IF(INDEX(import_data,$C105,H$9)="","",INDEX(import_data,$C105,H$9)))</f>
        <v/>
      </c>
      <c r="I105" s="300" t="str" cm="1">
        <f t="array" ref="I105">IF($C105="","",IF(INDEX(import_data,$C105,I$9)="","",INDEX(import_data,$C105,I$9)))</f>
        <v/>
      </c>
      <c r="K105" s="312" t="str">
        <f t="shared" si="10"/>
        <v/>
      </c>
      <c r="L105" s="92" t="s">
        <v>0</v>
      </c>
      <c r="M105" s="312" t="str">
        <f t="shared" si="11"/>
        <v/>
      </c>
      <c r="N105" s="92" t="s">
        <v>0</v>
      </c>
      <c r="O105" s="312" t="str">
        <f t="shared" si="12"/>
        <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t="str">
        <f t="shared" si="8"/>
        <v/>
      </c>
      <c r="E106" s="282" t="str" cm="1">
        <f t="array" ref="E106">IF($C106="","",INDEX(import_data,$C106,E$9))</f>
        <v/>
      </c>
      <c r="F106" s="280" t="str" cm="1">
        <f t="array" ref="F106">IF($C106="","",INDEX(import_data,$C106,F$9))</f>
        <v/>
      </c>
      <c r="G106" s="280" t="str" cm="1">
        <f t="array" ref="G106">IF($C106="","",INDEX(import_data,$C106,G$9))</f>
        <v/>
      </c>
      <c r="H106" s="280" t="str" cm="1">
        <f t="array" ref="H106">IF($C106="","",IF(INDEX(import_data,$C106,H$9)="","",INDEX(import_data,$C106,H$9)))</f>
        <v/>
      </c>
      <c r="I106" s="300" t="str" cm="1">
        <f t="array" ref="I106">IF($C106="","",IF(INDEX(import_data,$C106,I$9)="","",INDEX(import_data,$C106,I$9)))</f>
        <v/>
      </c>
      <c r="K106" s="312" t="str">
        <f t="shared" si="10"/>
        <v/>
      </c>
      <c r="L106" s="92" t="s">
        <v>0</v>
      </c>
      <c r="M106" s="312" t="str">
        <f t="shared" si="11"/>
        <v/>
      </c>
      <c r="N106" s="92" t="s">
        <v>0</v>
      </c>
      <c r="O106" s="312" t="str">
        <f t="shared" si="12"/>
        <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t="str">
        <f t="shared" si="8"/>
        <v/>
      </c>
      <c r="E107" s="282" t="str" cm="1">
        <f t="array" ref="E107">IF($C107="","",INDEX(import_data,$C107,E$9))</f>
        <v/>
      </c>
      <c r="F107" s="280" t="str" cm="1">
        <f t="array" ref="F107">IF($C107="","",INDEX(import_data,$C107,F$9))</f>
        <v/>
      </c>
      <c r="G107" s="280" t="str" cm="1">
        <f t="array" ref="G107">IF($C107="","",INDEX(import_data,$C107,G$9))</f>
        <v/>
      </c>
      <c r="H107" s="280" t="str" cm="1">
        <f t="array" ref="H107">IF($C107="","",IF(INDEX(import_data,$C107,H$9)="","",INDEX(import_data,$C107,H$9)))</f>
        <v/>
      </c>
      <c r="I107" s="300" t="str" cm="1">
        <f t="array" ref="I107">IF($C107="","",IF(INDEX(import_data,$C107,I$9)="","",INDEX(import_data,$C107,I$9)))</f>
        <v/>
      </c>
      <c r="K107" s="312" t="str">
        <f t="shared" si="10"/>
        <v/>
      </c>
      <c r="L107" s="92" t="s">
        <v>0</v>
      </c>
      <c r="M107" s="312" t="str">
        <f t="shared" si="11"/>
        <v/>
      </c>
      <c r="N107" s="92" t="s">
        <v>0</v>
      </c>
      <c r="O107" s="312" t="str">
        <f t="shared" si="12"/>
        <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t="str">
        <f t="shared" si="8"/>
        <v/>
      </c>
      <c r="E108" s="282" t="str" cm="1">
        <f t="array" ref="E108">IF($C108="","",INDEX(import_data,$C108,E$9))</f>
        <v/>
      </c>
      <c r="F108" s="280" t="str" cm="1">
        <f t="array" ref="F108">IF($C108="","",INDEX(import_data,$C108,F$9))</f>
        <v/>
      </c>
      <c r="G108" s="280" t="str" cm="1">
        <f t="array" ref="G108">IF($C108="","",INDEX(import_data,$C108,G$9))</f>
        <v/>
      </c>
      <c r="H108" s="280" t="str" cm="1">
        <f t="array" ref="H108">IF($C108="","",IF(INDEX(import_data,$C108,H$9)="","",INDEX(import_data,$C108,H$9)))</f>
        <v/>
      </c>
      <c r="I108" s="300" t="str" cm="1">
        <f t="array" ref="I108">IF($C108="","",IF(INDEX(import_data,$C108,I$9)="","",INDEX(import_data,$C108,I$9)))</f>
        <v/>
      </c>
      <c r="K108" s="312" t="str">
        <f t="shared" si="10"/>
        <v/>
      </c>
      <c r="L108" s="92" t="s">
        <v>0</v>
      </c>
      <c r="M108" s="312" t="str">
        <f t="shared" si="11"/>
        <v/>
      </c>
      <c r="N108" s="92" t="s">
        <v>0</v>
      </c>
      <c r="O108" s="312" t="str">
        <f t="shared" si="12"/>
        <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t="str">
        <f t="shared" si="8"/>
        <v/>
      </c>
      <c r="E109" s="282" t="str" cm="1">
        <f t="array" ref="E109">IF($C109="","",INDEX(import_data,$C109,E$9))</f>
        <v/>
      </c>
      <c r="F109" s="280" t="str" cm="1">
        <f t="array" ref="F109">IF($C109="","",INDEX(import_data,$C109,F$9))</f>
        <v/>
      </c>
      <c r="G109" s="280" t="str" cm="1">
        <f t="array" ref="G109">IF($C109="","",INDEX(import_data,$C109,G$9))</f>
        <v/>
      </c>
      <c r="H109" s="280" t="str" cm="1">
        <f t="array" ref="H109">IF($C109="","",IF(INDEX(import_data,$C109,H$9)="","",INDEX(import_data,$C109,H$9)))</f>
        <v/>
      </c>
      <c r="I109" s="300" t="str" cm="1">
        <f t="array" ref="I109">IF($C109="","",IF(INDEX(import_data,$C109,I$9)="","",INDEX(import_data,$C109,I$9)))</f>
        <v/>
      </c>
      <c r="K109" s="312" t="str">
        <f t="shared" si="10"/>
        <v/>
      </c>
      <c r="L109" s="92" t="s">
        <v>0</v>
      </c>
      <c r="M109" s="312" t="str">
        <f t="shared" si="11"/>
        <v/>
      </c>
      <c r="N109" s="92" t="s">
        <v>0</v>
      </c>
      <c r="O109" s="312" t="str">
        <f t="shared" si="12"/>
        <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t="str">
        <f t="shared" si="8"/>
        <v/>
      </c>
      <c r="E110" s="282" t="str" cm="1">
        <f t="array" ref="E110">IF($C110="","",INDEX(import_data,$C110,E$9))</f>
        <v/>
      </c>
      <c r="F110" s="280" t="str" cm="1">
        <f t="array" ref="F110">IF($C110="","",INDEX(import_data,$C110,F$9))</f>
        <v/>
      </c>
      <c r="G110" s="280" t="str" cm="1">
        <f t="array" ref="G110">IF($C110="","",INDEX(import_data,$C110,G$9))</f>
        <v/>
      </c>
      <c r="H110" s="280" t="str" cm="1">
        <f t="array" ref="H110">IF($C110="","",IF(INDEX(import_data,$C110,H$9)="","",INDEX(import_data,$C110,H$9)))</f>
        <v/>
      </c>
      <c r="I110" s="300" t="str" cm="1">
        <f t="array" ref="I110">IF($C110="","",IF(INDEX(import_data,$C110,I$9)="","",INDEX(import_data,$C110,I$9)))</f>
        <v/>
      </c>
      <c r="K110" s="312" t="str">
        <f t="shared" si="10"/>
        <v/>
      </c>
      <c r="L110" s="92" t="s">
        <v>0</v>
      </c>
      <c r="M110" s="312" t="str">
        <f t="shared" si="11"/>
        <v/>
      </c>
      <c r="N110" s="92" t="s">
        <v>0</v>
      </c>
      <c r="O110" s="312" t="str">
        <f t="shared" si="12"/>
        <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t="str">
        <f t="shared" si="8"/>
        <v/>
      </c>
      <c r="E111" s="282" t="str" cm="1">
        <f t="array" ref="E111">IF($C111="","",INDEX(import_data,$C111,E$9))</f>
        <v/>
      </c>
      <c r="F111" s="280" t="str" cm="1">
        <f t="array" ref="F111">IF($C111="","",INDEX(import_data,$C111,F$9))</f>
        <v/>
      </c>
      <c r="G111" s="280" t="str" cm="1">
        <f t="array" ref="G111">IF($C111="","",INDEX(import_data,$C111,G$9))</f>
        <v/>
      </c>
      <c r="H111" s="280" t="str" cm="1">
        <f t="array" ref="H111">IF($C111="","",IF(INDEX(import_data,$C111,H$9)="","",INDEX(import_data,$C111,H$9)))</f>
        <v/>
      </c>
      <c r="I111" s="300" t="str" cm="1">
        <f t="array" ref="I111">IF($C111="","",IF(INDEX(import_data,$C111,I$9)="","",INDEX(import_data,$C111,I$9)))</f>
        <v/>
      </c>
      <c r="K111" s="312" t="str">
        <f t="shared" si="10"/>
        <v/>
      </c>
      <c r="L111" s="92" t="s">
        <v>0</v>
      </c>
      <c r="M111" s="312" t="str">
        <f t="shared" si="11"/>
        <v/>
      </c>
      <c r="N111" s="92" t="s">
        <v>0</v>
      </c>
      <c r="O111" s="312" t="str">
        <f t="shared" si="12"/>
        <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t="str">
        <f t="shared" si="8"/>
        <v/>
      </c>
      <c r="E112" s="282" t="str" cm="1">
        <f t="array" ref="E112">IF($C112="","",INDEX(import_data,$C112,E$9))</f>
        <v/>
      </c>
      <c r="F112" s="280" t="str" cm="1">
        <f t="array" ref="F112">IF($C112="","",INDEX(import_data,$C112,F$9))</f>
        <v/>
      </c>
      <c r="G112" s="280" t="str" cm="1">
        <f t="array" ref="G112">IF($C112="","",INDEX(import_data,$C112,G$9))</f>
        <v/>
      </c>
      <c r="H112" s="280" t="str" cm="1">
        <f t="array" ref="H112">IF($C112="","",IF(INDEX(import_data,$C112,H$9)="","",INDEX(import_data,$C112,H$9)))</f>
        <v/>
      </c>
      <c r="I112" s="300" t="str" cm="1">
        <f t="array" ref="I112">IF($C112="","",IF(INDEX(import_data,$C112,I$9)="","",INDEX(import_data,$C112,I$9)))</f>
        <v/>
      </c>
      <c r="K112" s="312" t="str">
        <f t="shared" si="10"/>
        <v/>
      </c>
      <c r="L112" s="92" t="s">
        <v>0</v>
      </c>
      <c r="M112" s="312" t="str">
        <f t="shared" si="11"/>
        <v/>
      </c>
      <c r="N112" s="92" t="s">
        <v>0</v>
      </c>
      <c r="O112" s="312" t="str">
        <f t="shared" si="12"/>
        <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t="str">
        <f t="shared" si="8"/>
        <v/>
      </c>
      <c r="E113" s="282" t="str" cm="1">
        <f t="array" ref="E113">IF($C113="","",INDEX(import_data,$C113,E$9))</f>
        <v/>
      </c>
      <c r="F113" s="280" t="str" cm="1">
        <f t="array" ref="F113">IF($C113="","",INDEX(import_data,$C113,F$9))</f>
        <v/>
      </c>
      <c r="G113" s="280" t="str" cm="1">
        <f t="array" ref="G113">IF($C113="","",INDEX(import_data,$C113,G$9))</f>
        <v/>
      </c>
      <c r="H113" s="280" t="str" cm="1">
        <f t="array" ref="H113">IF($C113="","",IF(INDEX(import_data,$C113,H$9)="","",INDEX(import_data,$C113,H$9)))</f>
        <v/>
      </c>
      <c r="I113" s="300" t="str" cm="1">
        <f t="array" ref="I113">IF($C113="","",IF(INDEX(import_data,$C113,I$9)="","",INDEX(import_data,$C113,I$9)))</f>
        <v/>
      </c>
      <c r="K113" s="312" t="str">
        <f t="shared" si="10"/>
        <v/>
      </c>
      <c r="L113" s="92" t="s">
        <v>0</v>
      </c>
      <c r="M113" s="312" t="str">
        <f t="shared" si="11"/>
        <v/>
      </c>
      <c r="N113" s="92" t="s">
        <v>0</v>
      </c>
      <c r="O113" s="312" t="str">
        <f t="shared" si="12"/>
        <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t="str">
        <f t="shared" si="8"/>
        <v/>
      </c>
      <c r="E114" s="282" t="str" cm="1">
        <f t="array" ref="E114">IF($C114="","",INDEX(import_data,$C114,E$9))</f>
        <v/>
      </c>
      <c r="F114" s="280" t="str" cm="1">
        <f t="array" ref="F114">IF($C114="","",INDEX(import_data,$C114,F$9))</f>
        <v/>
      </c>
      <c r="G114" s="280" t="str" cm="1">
        <f t="array" ref="G114">IF($C114="","",INDEX(import_data,$C114,G$9))</f>
        <v/>
      </c>
      <c r="H114" s="280" t="str" cm="1">
        <f t="array" ref="H114">IF($C114="","",IF(INDEX(import_data,$C114,H$9)="","",INDEX(import_data,$C114,H$9)))</f>
        <v/>
      </c>
      <c r="I114" s="300" t="str" cm="1">
        <f t="array" ref="I114">IF($C114="","",IF(INDEX(import_data,$C114,I$9)="","",INDEX(import_data,$C114,I$9)))</f>
        <v/>
      </c>
      <c r="K114" s="312" t="str">
        <f t="shared" si="10"/>
        <v/>
      </c>
      <c r="L114" s="92" t="s">
        <v>0</v>
      </c>
      <c r="M114" s="312" t="str">
        <f t="shared" si="11"/>
        <v/>
      </c>
      <c r="N114" s="92" t="s">
        <v>0</v>
      </c>
      <c r="O114" s="312" t="str">
        <f t="shared" si="12"/>
        <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t="str">
        <f t="shared" si="8"/>
        <v/>
      </c>
      <c r="E115" s="282" t="str" cm="1">
        <f t="array" ref="E115">IF($C115="","",INDEX(import_data,$C115,E$9))</f>
        <v/>
      </c>
      <c r="F115" s="280" t="str" cm="1">
        <f t="array" ref="F115">IF($C115="","",INDEX(import_data,$C115,F$9))</f>
        <v/>
      </c>
      <c r="G115" s="280" t="str" cm="1">
        <f t="array" ref="G115">IF($C115="","",INDEX(import_data,$C115,G$9))</f>
        <v/>
      </c>
      <c r="H115" s="280" t="str" cm="1">
        <f t="array" ref="H115">IF($C115="","",IF(INDEX(import_data,$C115,H$9)="","",INDEX(import_data,$C115,H$9)))</f>
        <v/>
      </c>
      <c r="I115" s="300" t="str" cm="1">
        <f t="array" ref="I115">IF($C115="","",IF(INDEX(import_data,$C115,I$9)="","",INDEX(import_data,$C115,I$9)))</f>
        <v/>
      </c>
      <c r="K115" s="312" t="str">
        <f t="shared" si="10"/>
        <v/>
      </c>
      <c r="L115" s="92" t="s">
        <v>0</v>
      </c>
      <c r="M115" s="312" t="str">
        <f t="shared" si="11"/>
        <v/>
      </c>
      <c r="N115" s="92" t="s">
        <v>0</v>
      </c>
      <c r="O115" s="312" t="str">
        <f t="shared" si="12"/>
        <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t="str">
        <f t="shared" si="8"/>
        <v/>
      </c>
      <c r="E116" s="282" t="str" cm="1">
        <f t="array" ref="E116">IF($C116="","",INDEX(import_data,$C116,E$9))</f>
        <v/>
      </c>
      <c r="F116" s="280" t="str" cm="1">
        <f t="array" ref="F116">IF($C116="","",INDEX(import_data,$C116,F$9))</f>
        <v/>
      </c>
      <c r="G116" s="280" t="str" cm="1">
        <f t="array" ref="G116">IF($C116="","",INDEX(import_data,$C116,G$9))</f>
        <v/>
      </c>
      <c r="H116" s="280" t="str" cm="1">
        <f t="array" ref="H116">IF($C116="","",IF(INDEX(import_data,$C116,H$9)="","",INDEX(import_data,$C116,H$9)))</f>
        <v/>
      </c>
      <c r="I116" s="300" t="str" cm="1">
        <f t="array" ref="I116">IF($C116="","",IF(INDEX(import_data,$C116,I$9)="","",INDEX(import_data,$C116,I$9)))</f>
        <v/>
      </c>
      <c r="K116" s="312" t="str">
        <f t="shared" si="10"/>
        <v/>
      </c>
      <c r="L116" s="92" t="s">
        <v>0</v>
      </c>
      <c r="M116" s="312" t="str">
        <f t="shared" si="11"/>
        <v/>
      </c>
      <c r="N116" s="92" t="s">
        <v>0</v>
      </c>
      <c r="O116" s="312" t="str">
        <f t="shared" si="12"/>
        <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t="str">
        <f t="shared" si="8"/>
        <v/>
      </c>
      <c r="E117" s="282" t="str" cm="1">
        <f t="array" ref="E117">IF($C117="","",INDEX(import_data,$C117,E$9))</f>
        <v/>
      </c>
      <c r="F117" s="280" t="str" cm="1">
        <f t="array" ref="F117">IF($C117="","",INDEX(import_data,$C117,F$9))</f>
        <v/>
      </c>
      <c r="G117" s="280" t="str" cm="1">
        <f t="array" ref="G117">IF($C117="","",INDEX(import_data,$C117,G$9))</f>
        <v/>
      </c>
      <c r="H117" s="280" t="str" cm="1">
        <f t="array" ref="H117">IF($C117="","",IF(INDEX(import_data,$C117,H$9)="","",INDEX(import_data,$C117,H$9)))</f>
        <v/>
      </c>
      <c r="I117" s="300" t="str" cm="1">
        <f t="array" ref="I117">IF($C117="","",IF(INDEX(import_data,$C117,I$9)="","",INDEX(import_data,$C117,I$9)))</f>
        <v/>
      </c>
      <c r="K117" s="312" t="str">
        <f t="shared" si="10"/>
        <v/>
      </c>
      <c r="L117" s="92" t="s">
        <v>0</v>
      </c>
      <c r="M117" s="312" t="str">
        <f t="shared" si="11"/>
        <v/>
      </c>
      <c r="N117" s="92" t="s">
        <v>0</v>
      </c>
      <c r="O117" s="312" t="str">
        <f t="shared" si="12"/>
        <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t="str">
        <f t="shared" si="8"/>
        <v/>
      </c>
      <c r="E118" s="282" t="str" cm="1">
        <f t="array" ref="E118">IF($C118="","",INDEX(import_data,$C118,E$9))</f>
        <v/>
      </c>
      <c r="F118" s="280" t="str" cm="1">
        <f t="array" ref="F118">IF($C118="","",INDEX(import_data,$C118,F$9))</f>
        <v/>
      </c>
      <c r="G118" s="280" t="str" cm="1">
        <f t="array" ref="G118">IF($C118="","",INDEX(import_data,$C118,G$9))</f>
        <v/>
      </c>
      <c r="H118" s="280" t="str" cm="1">
        <f t="array" ref="H118">IF($C118="","",IF(INDEX(import_data,$C118,H$9)="","",INDEX(import_data,$C118,H$9)))</f>
        <v/>
      </c>
      <c r="I118" s="300" t="str" cm="1">
        <f t="array" ref="I118">IF($C118="","",IF(INDEX(import_data,$C118,I$9)="","",INDEX(import_data,$C118,I$9)))</f>
        <v/>
      </c>
      <c r="K118" s="312" t="str">
        <f t="shared" si="10"/>
        <v/>
      </c>
      <c r="L118" s="92" t="s">
        <v>0</v>
      </c>
      <c r="M118" s="312" t="str">
        <f t="shared" si="11"/>
        <v/>
      </c>
      <c r="N118" s="92" t="s">
        <v>0</v>
      </c>
      <c r="O118" s="312" t="str">
        <f t="shared" si="12"/>
        <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t="str">
        <f t="shared" si="8"/>
        <v/>
      </c>
      <c r="E119" s="282" t="str" cm="1">
        <f t="array" ref="E119">IF($C119="","",INDEX(import_data,$C119,E$9))</f>
        <v/>
      </c>
      <c r="F119" s="280" t="str" cm="1">
        <f t="array" ref="F119">IF($C119="","",INDEX(import_data,$C119,F$9))</f>
        <v/>
      </c>
      <c r="G119" s="280" t="str" cm="1">
        <f t="array" ref="G119">IF($C119="","",INDEX(import_data,$C119,G$9))</f>
        <v/>
      </c>
      <c r="H119" s="280" t="str" cm="1">
        <f t="array" ref="H119">IF($C119="","",IF(INDEX(import_data,$C119,H$9)="","",INDEX(import_data,$C119,H$9)))</f>
        <v/>
      </c>
      <c r="I119" s="300" t="str" cm="1">
        <f t="array" ref="I119">IF($C119="","",IF(INDEX(import_data,$C119,I$9)="","",INDEX(import_data,$C119,I$9)))</f>
        <v/>
      </c>
      <c r="K119" s="312" t="str">
        <f t="shared" si="10"/>
        <v/>
      </c>
      <c r="L119" s="92" t="s">
        <v>0</v>
      </c>
      <c r="M119" s="312" t="str">
        <f t="shared" si="11"/>
        <v/>
      </c>
      <c r="N119" s="92" t="s">
        <v>0</v>
      </c>
      <c r="O119" s="312" t="str">
        <f t="shared" si="12"/>
        <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t="str">
        <f t="shared" si="8"/>
        <v/>
      </c>
      <c r="E120" s="282" t="str" cm="1">
        <f t="array" ref="E120">IF($C120="","",INDEX(import_data,$C120,E$9))</f>
        <v/>
      </c>
      <c r="F120" s="280" t="str" cm="1">
        <f t="array" ref="F120">IF($C120="","",INDEX(import_data,$C120,F$9))</f>
        <v/>
      </c>
      <c r="G120" s="280" t="str" cm="1">
        <f t="array" ref="G120">IF($C120="","",INDEX(import_data,$C120,G$9))</f>
        <v/>
      </c>
      <c r="H120" s="280" t="str" cm="1">
        <f t="array" ref="H120">IF($C120="","",IF(INDEX(import_data,$C120,H$9)="","",INDEX(import_data,$C120,H$9)))</f>
        <v/>
      </c>
      <c r="I120" s="300" t="str" cm="1">
        <f t="array" ref="I120">IF($C120="","",IF(INDEX(import_data,$C120,I$9)="","",INDEX(import_data,$C120,I$9)))</f>
        <v/>
      </c>
      <c r="K120" s="312" t="str">
        <f t="shared" si="10"/>
        <v/>
      </c>
      <c r="L120" s="92" t="s">
        <v>0</v>
      </c>
      <c r="M120" s="312" t="str">
        <f t="shared" si="11"/>
        <v/>
      </c>
      <c r="N120" s="92" t="s">
        <v>0</v>
      </c>
      <c r="O120" s="312" t="str">
        <f t="shared" si="12"/>
        <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t="str">
        <f t="shared" si="8"/>
        <v/>
      </c>
      <c r="E121" s="282" t="str" cm="1">
        <f t="array" ref="E121">IF($C121="","",INDEX(import_data,$C121,E$9))</f>
        <v/>
      </c>
      <c r="F121" s="280" t="str" cm="1">
        <f t="array" ref="F121">IF($C121="","",INDEX(import_data,$C121,F$9))</f>
        <v/>
      </c>
      <c r="G121" s="280" t="str" cm="1">
        <f t="array" ref="G121">IF($C121="","",INDEX(import_data,$C121,G$9))</f>
        <v/>
      </c>
      <c r="H121" s="280" t="str" cm="1">
        <f t="array" ref="H121">IF($C121="","",IF(INDEX(import_data,$C121,H$9)="","",INDEX(import_data,$C121,H$9)))</f>
        <v/>
      </c>
      <c r="I121" s="300" t="str" cm="1">
        <f t="array" ref="I121">IF($C121="","",IF(INDEX(import_data,$C121,I$9)="","",INDEX(import_data,$C121,I$9)))</f>
        <v/>
      </c>
      <c r="K121" s="312" t="str">
        <f t="shared" si="10"/>
        <v/>
      </c>
      <c r="L121" s="92" t="s">
        <v>0</v>
      </c>
      <c r="M121" s="312" t="str">
        <f t="shared" si="11"/>
        <v/>
      </c>
      <c r="N121" s="92" t="s">
        <v>0</v>
      </c>
      <c r="O121" s="312" t="str">
        <f t="shared" si="12"/>
        <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t="str">
        <f t="shared" si="8"/>
        <v/>
      </c>
      <c r="E122" s="282" t="str" cm="1">
        <f t="array" ref="E122">IF($C122="","",INDEX(import_data,$C122,E$9))</f>
        <v/>
      </c>
      <c r="F122" s="280" t="str" cm="1">
        <f t="array" ref="F122">IF($C122="","",INDEX(import_data,$C122,F$9))</f>
        <v/>
      </c>
      <c r="G122" s="280" t="str" cm="1">
        <f t="array" ref="G122">IF($C122="","",INDEX(import_data,$C122,G$9))</f>
        <v/>
      </c>
      <c r="H122" s="280" t="str" cm="1">
        <f t="array" ref="H122">IF($C122="","",IF(INDEX(import_data,$C122,H$9)="","",INDEX(import_data,$C122,H$9)))</f>
        <v/>
      </c>
      <c r="I122" s="300" t="str" cm="1">
        <f t="array" ref="I122">IF($C122="","",IF(INDEX(import_data,$C122,I$9)="","",INDEX(import_data,$C122,I$9)))</f>
        <v/>
      </c>
      <c r="K122" s="312" t="str">
        <f t="shared" si="10"/>
        <v/>
      </c>
      <c r="L122" s="92" t="s">
        <v>0</v>
      </c>
      <c r="M122" s="312" t="str">
        <f t="shared" si="11"/>
        <v/>
      </c>
      <c r="N122" s="92" t="s">
        <v>0</v>
      </c>
      <c r="O122" s="312" t="str">
        <f t="shared" si="12"/>
        <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t="str">
        <f t="shared" si="8"/>
        <v/>
      </c>
      <c r="E123" s="282" t="str" cm="1">
        <f t="array" ref="E123">IF($C123="","",INDEX(import_data,$C123,E$9))</f>
        <v/>
      </c>
      <c r="F123" s="280" t="str" cm="1">
        <f t="array" ref="F123">IF($C123="","",INDEX(import_data,$C123,F$9))</f>
        <v/>
      </c>
      <c r="G123" s="280" t="str" cm="1">
        <f t="array" ref="G123">IF($C123="","",INDEX(import_data,$C123,G$9))</f>
        <v/>
      </c>
      <c r="H123" s="280" t="str" cm="1">
        <f t="array" ref="H123">IF($C123="","",IF(INDEX(import_data,$C123,H$9)="","",INDEX(import_data,$C123,H$9)))</f>
        <v/>
      </c>
      <c r="I123" s="300" t="str" cm="1">
        <f t="array" ref="I123">IF($C123="","",IF(INDEX(import_data,$C123,I$9)="","",INDEX(import_data,$C123,I$9)))</f>
        <v/>
      </c>
      <c r="K123" s="312" t="str">
        <f t="shared" si="10"/>
        <v/>
      </c>
      <c r="L123" s="92" t="s">
        <v>0</v>
      </c>
      <c r="M123" s="312" t="str">
        <f t="shared" si="11"/>
        <v/>
      </c>
      <c r="N123" s="92" t="s">
        <v>0</v>
      </c>
      <c r="O123" s="312" t="str">
        <f t="shared" si="12"/>
        <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t="str">
        <f t="shared" si="8"/>
        <v/>
      </c>
      <c r="E124" s="282" t="str" cm="1">
        <f t="array" ref="E124">IF($C124="","",INDEX(import_data,$C124,E$9))</f>
        <v/>
      </c>
      <c r="F124" s="280" t="str" cm="1">
        <f t="array" ref="F124">IF($C124="","",INDEX(import_data,$C124,F$9))</f>
        <v/>
      </c>
      <c r="G124" s="280" t="str" cm="1">
        <f t="array" ref="G124">IF($C124="","",INDEX(import_data,$C124,G$9))</f>
        <v/>
      </c>
      <c r="H124" s="280" t="str" cm="1">
        <f t="array" ref="H124">IF($C124="","",IF(INDEX(import_data,$C124,H$9)="","",INDEX(import_data,$C124,H$9)))</f>
        <v/>
      </c>
      <c r="I124" s="300" t="str" cm="1">
        <f t="array" ref="I124">IF($C124="","",IF(INDEX(import_data,$C124,I$9)="","",INDEX(import_data,$C124,I$9)))</f>
        <v/>
      </c>
      <c r="K124" s="312" t="str">
        <f t="shared" si="10"/>
        <v/>
      </c>
      <c r="L124" s="92" t="s">
        <v>0</v>
      </c>
      <c r="M124" s="312" t="str">
        <f t="shared" si="11"/>
        <v/>
      </c>
      <c r="N124" s="92" t="s">
        <v>0</v>
      </c>
      <c r="O124" s="312" t="str">
        <f t="shared" si="12"/>
        <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t="str">
        <f t="shared" si="8"/>
        <v/>
      </c>
      <c r="E125" s="282" t="str" cm="1">
        <f t="array" ref="E125">IF($C125="","",INDEX(import_data,$C125,E$9))</f>
        <v/>
      </c>
      <c r="F125" s="280" t="str" cm="1">
        <f t="array" ref="F125">IF($C125="","",INDEX(import_data,$C125,F$9))</f>
        <v/>
      </c>
      <c r="G125" s="280" t="str" cm="1">
        <f t="array" ref="G125">IF($C125="","",INDEX(import_data,$C125,G$9))</f>
        <v/>
      </c>
      <c r="H125" s="280" t="str" cm="1">
        <f t="array" ref="H125">IF($C125="","",IF(INDEX(import_data,$C125,H$9)="","",INDEX(import_data,$C125,H$9)))</f>
        <v/>
      </c>
      <c r="I125" s="300" t="str" cm="1">
        <f t="array" ref="I125">IF($C125="","",IF(INDEX(import_data,$C125,I$9)="","",INDEX(import_data,$C125,I$9)))</f>
        <v/>
      </c>
      <c r="K125" s="312" t="str">
        <f t="shared" si="10"/>
        <v/>
      </c>
      <c r="L125" s="92" t="s">
        <v>0</v>
      </c>
      <c r="M125" s="312" t="str">
        <f t="shared" si="11"/>
        <v/>
      </c>
      <c r="N125" s="92" t="s">
        <v>0</v>
      </c>
      <c r="O125" s="312" t="str">
        <f t="shared" si="12"/>
        <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t="str">
        <f t="shared" si="8"/>
        <v/>
      </c>
      <c r="E126" s="282" t="str" cm="1">
        <f t="array" ref="E126">IF($C126="","",INDEX(import_data,$C126,E$9))</f>
        <v/>
      </c>
      <c r="F126" s="280" t="str" cm="1">
        <f t="array" ref="F126">IF($C126="","",INDEX(import_data,$C126,F$9))</f>
        <v/>
      </c>
      <c r="G126" s="280" t="str" cm="1">
        <f t="array" ref="G126">IF($C126="","",INDEX(import_data,$C126,G$9))</f>
        <v/>
      </c>
      <c r="H126" s="280" t="str" cm="1">
        <f t="array" ref="H126">IF($C126="","",IF(INDEX(import_data,$C126,H$9)="","",INDEX(import_data,$C126,H$9)))</f>
        <v/>
      </c>
      <c r="I126" s="300" t="str" cm="1">
        <f t="array" ref="I126">IF($C126="","",IF(INDEX(import_data,$C126,I$9)="","",INDEX(import_data,$C126,I$9)))</f>
        <v/>
      </c>
      <c r="K126" s="312" t="str">
        <f t="shared" si="10"/>
        <v/>
      </c>
      <c r="L126" s="92" t="s">
        <v>0</v>
      </c>
      <c r="M126" s="312" t="str">
        <f t="shared" si="11"/>
        <v/>
      </c>
      <c r="N126" s="92" t="s">
        <v>0</v>
      </c>
      <c r="O126" s="312" t="str">
        <f t="shared" si="12"/>
        <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t="str">
        <f t="shared" si="8"/>
        <v/>
      </c>
      <c r="E127" s="282" t="str" cm="1">
        <f t="array" ref="E127">IF($C127="","",INDEX(import_data,$C127,E$9))</f>
        <v/>
      </c>
      <c r="F127" s="280" t="str" cm="1">
        <f t="array" ref="F127">IF($C127="","",INDEX(import_data,$C127,F$9))</f>
        <v/>
      </c>
      <c r="G127" s="280" t="str" cm="1">
        <f t="array" ref="G127">IF($C127="","",INDEX(import_data,$C127,G$9))</f>
        <v/>
      </c>
      <c r="H127" s="280" t="str" cm="1">
        <f t="array" ref="H127">IF($C127="","",IF(INDEX(import_data,$C127,H$9)="","",INDEX(import_data,$C127,H$9)))</f>
        <v/>
      </c>
      <c r="I127" s="300" t="str" cm="1">
        <f t="array" ref="I127">IF($C127="","",IF(INDEX(import_data,$C127,I$9)="","",INDEX(import_data,$C127,I$9)))</f>
        <v/>
      </c>
      <c r="K127" s="312" t="str">
        <f t="shared" si="10"/>
        <v/>
      </c>
      <c r="L127" s="92" t="s">
        <v>0</v>
      </c>
      <c r="M127" s="312" t="str">
        <f t="shared" si="11"/>
        <v/>
      </c>
      <c r="N127" s="92" t="s">
        <v>0</v>
      </c>
      <c r="O127" s="312" t="str">
        <f t="shared" si="12"/>
        <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t="str">
        <f t="shared" si="8"/>
        <v/>
      </c>
      <c r="E128" s="282" t="str" cm="1">
        <f t="array" ref="E128">IF($C128="","",INDEX(import_data,$C128,E$9))</f>
        <v/>
      </c>
      <c r="F128" s="280" t="str" cm="1">
        <f t="array" ref="F128">IF($C128="","",INDEX(import_data,$C128,F$9))</f>
        <v/>
      </c>
      <c r="G128" s="280" t="str" cm="1">
        <f t="array" ref="G128">IF($C128="","",INDEX(import_data,$C128,G$9))</f>
        <v/>
      </c>
      <c r="H128" s="280" t="str" cm="1">
        <f t="array" ref="H128">IF($C128="","",IF(INDEX(import_data,$C128,H$9)="","",INDEX(import_data,$C128,H$9)))</f>
        <v/>
      </c>
      <c r="I128" s="300" t="str" cm="1">
        <f t="array" ref="I128">IF($C128="","",IF(INDEX(import_data,$C128,I$9)="","",INDEX(import_data,$C128,I$9)))</f>
        <v/>
      </c>
      <c r="K128" s="312" t="str">
        <f t="shared" si="10"/>
        <v/>
      </c>
      <c r="L128" s="92" t="s">
        <v>0</v>
      </c>
      <c r="M128" s="312" t="str">
        <f t="shared" si="11"/>
        <v/>
      </c>
      <c r="N128" s="92" t="s">
        <v>0</v>
      </c>
      <c r="O128" s="312" t="str">
        <f t="shared" si="12"/>
        <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t="str">
        <f t="shared" si="8"/>
        <v/>
      </c>
      <c r="E129" s="282" t="str" cm="1">
        <f t="array" ref="E129">IF($C129="","",INDEX(import_data,$C129,E$9))</f>
        <v/>
      </c>
      <c r="F129" s="280" t="str" cm="1">
        <f t="array" ref="F129">IF($C129="","",INDEX(import_data,$C129,F$9))</f>
        <v/>
      </c>
      <c r="G129" s="280" t="str" cm="1">
        <f t="array" ref="G129">IF($C129="","",INDEX(import_data,$C129,G$9))</f>
        <v/>
      </c>
      <c r="H129" s="280" t="str" cm="1">
        <f t="array" ref="H129">IF($C129="","",IF(INDEX(import_data,$C129,H$9)="","",INDEX(import_data,$C129,H$9)))</f>
        <v/>
      </c>
      <c r="I129" s="300" t="str" cm="1">
        <f t="array" ref="I129">IF($C129="","",IF(INDEX(import_data,$C129,I$9)="","",INDEX(import_data,$C129,I$9)))</f>
        <v/>
      </c>
      <c r="K129" s="312" t="str">
        <f t="shared" si="10"/>
        <v/>
      </c>
      <c r="L129" s="92" t="s">
        <v>0</v>
      </c>
      <c r="M129" s="312" t="str">
        <f t="shared" si="11"/>
        <v/>
      </c>
      <c r="N129" s="92" t="s">
        <v>0</v>
      </c>
      <c r="O129" s="312" t="str">
        <f t="shared" si="12"/>
        <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t="str">
        <f t="shared" si="8"/>
        <v/>
      </c>
      <c r="E130" s="282" t="str" cm="1">
        <f t="array" ref="E130">IF($C130="","",INDEX(import_data,$C130,E$9))</f>
        <v/>
      </c>
      <c r="F130" s="280" t="str" cm="1">
        <f t="array" ref="F130">IF($C130="","",INDEX(import_data,$C130,F$9))</f>
        <v/>
      </c>
      <c r="G130" s="280" t="str" cm="1">
        <f t="array" ref="G130">IF($C130="","",INDEX(import_data,$C130,G$9))</f>
        <v/>
      </c>
      <c r="H130" s="280" t="str" cm="1">
        <f t="array" ref="H130">IF($C130="","",IF(INDEX(import_data,$C130,H$9)="","",INDEX(import_data,$C130,H$9)))</f>
        <v/>
      </c>
      <c r="I130" s="300" t="str" cm="1">
        <f t="array" ref="I130">IF($C130="","",IF(INDEX(import_data,$C130,I$9)="","",INDEX(import_data,$C130,I$9)))</f>
        <v/>
      </c>
      <c r="K130" s="312" t="str">
        <f t="shared" si="10"/>
        <v/>
      </c>
      <c r="L130" s="92" t="s">
        <v>0</v>
      </c>
      <c r="M130" s="312" t="str">
        <f t="shared" si="11"/>
        <v/>
      </c>
      <c r="N130" s="92" t="s">
        <v>0</v>
      </c>
      <c r="O130" s="312" t="str">
        <f t="shared" si="12"/>
        <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t="str">
        <f t="shared" si="8"/>
        <v/>
      </c>
      <c r="E131" s="282" t="str" cm="1">
        <f t="array" ref="E131">IF($C131="","",INDEX(import_data,$C131,E$9))</f>
        <v/>
      </c>
      <c r="F131" s="280" t="str" cm="1">
        <f t="array" ref="F131">IF($C131="","",INDEX(import_data,$C131,F$9))</f>
        <v/>
      </c>
      <c r="G131" s="280" t="str" cm="1">
        <f t="array" ref="G131">IF($C131="","",INDEX(import_data,$C131,G$9))</f>
        <v/>
      </c>
      <c r="H131" s="280" t="str" cm="1">
        <f t="array" ref="H131">IF($C131="","",IF(INDEX(import_data,$C131,H$9)="","",INDEX(import_data,$C131,H$9)))</f>
        <v/>
      </c>
      <c r="I131" s="300" t="str" cm="1">
        <f t="array" ref="I131">IF($C131="","",IF(INDEX(import_data,$C131,I$9)="","",INDEX(import_data,$C131,I$9)))</f>
        <v/>
      </c>
      <c r="K131" s="312" t="str">
        <f t="shared" si="10"/>
        <v/>
      </c>
      <c r="L131" s="92" t="s">
        <v>0</v>
      </c>
      <c r="M131" s="312" t="str">
        <f t="shared" si="11"/>
        <v/>
      </c>
      <c r="N131" s="92" t="s">
        <v>0</v>
      </c>
      <c r="O131" s="312" t="str">
        <f t="shared" si="12"/>
        <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t="str">
        <f t="shared" si="8"/>
        <v/>
      </c>
      <c r="E132" s="282" t="str" cm="1">
        <f t="array" ref="E132">IF($C132="","",INDEX(import_data,$C132,E$9))</f>
        <v/>
      </c>
      <c r="F132" s="280" t="str" cm="1">
        <f t="array" ref="F132">IF($C132="","",INDEX(import_data,$C132,F$9))</f>
        <v/>
      </c>
      <c r="G132" s="280" t="str" cm="1">
        <f t="array" ref="G132">IF($C132="","",INDEX(import_data,$C132,G$9))</f>
        <v/>
      </c>
      <c r="H132" s="280" t="str" cm="1">
        <f t="array" ref="H132">IF($C132="","",IF(INDEX(import_data,$C132,H$9)="","",INDEX(import_data,$C132,H$9)))</f>
        <v/>
      </c>
      <c r="I132" s="300" t="str" cm="1">
        <f t="array" ref="I132">IF($C132="","",IF(INDEX(import_data,$C132,I$9)="","",INDEX(import_data,$C132,I$9)))</f>
        <v/>
      </c>
      <c r="K132" s="312" t="str">
        <f t="shared" si="10"/>
        <v/>
      </c>
      <c r="L132" s="92" t="s">
        <v>0</v>
      </c>
      <c r="M132" s="312" t="str">
        <f t="shared" si="11"/>
        <v/>
      </c>
      <c r="N132" s="92" t="s">
        <v>0</v>
      </c>
      <c r="O132" s="312" t="str">
        <f t="shared" si="12"/>
        <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t="str">
        <f t="shared" si="8"/>
        <v/>
      </c>
      <c r="E133" s="282" t="str" cm="1">
        <f t="array" ref="E133">IF($C133="","",INDEX(import_data,$C133,E$9))</f>
        <v/>
      </c>
      <c r="F133" s="280" t="str" cm="1">
        <f t="array" ref="F133">IF($C133="","",INDEX(import_data,$C133,F$9))</f>
        <v/>
      </c>
      <c r="G133" s="280" t="str" cm="1">
        <f t="array" ref="G133">IF($C133="","",INDEX(import_data,$C133,G$9))</f>
        <v/>
      </c>
      <c r="H133" s="280" t="str" cm="1">
        <f t="array" ref="H133">IF($C133="","",IF(INDEX(import_data,$C133,H$9)="","",INDEX(import_data,$C133,H$9)))</f>
        <v/>
      </c>
      <c r="I133" s="300" t="str" cm="1">
        <f t="array" ref="I133">IF($C133="","",IF(INDEX(import_data,$C133,I$9)="","",INDEX(import_data,$C133,I$9)))</f>
        <v/>
      </c>
      <c r="K133" s="312" t="str">
        <f t="shared" si="10"/>
        <v/>
      </c>
      <c r="L133" s="92" t="s">
        <v>0</v>
      </c>
      <c r="M133" s="312" t="str">
        <f t="shared" si="11"/>
        <v/>
      </c>
      <c r="N133" s="92" t="s">
        <v>0</v>
      </c>
      <c r="O133" s="312" t="str">
        <f t="shared" si="12"/>
        <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t="str">
        <f t="shared" si="8"/>
        <v/>
      </c>
      <c r="E134" s="282" t="str" cm="1">
        <f t="array" ref="E134">IF($C134="","",INDEX(import_data,$C134,E$9))</f>
        <v/>
      </c>
      <c r="F134" s="280" t="str" cm="1">
        <f t="array" ref="F134">IF($C134="","",INDEX(import_data,$C134,F$9))</f>
        <v/>
      </c>
      <c r="G134" s="280" t="str" cm="1">
        <f t="array" ref="G134">IF($C134="","",INDEX(import_data,$C134,G$9))</f>
        <v/>
      </c>
      <c r="H134" s="280" t="str" cm="1">
        <f t="array" ref="H134">IF($C134="","",IF(INDEX(import_data,$C134,H$9)="","",INDEX(import_data,$C134,H$9)))</f>
        <v/>
      </c>
      <c r="I134" s="300" t="str" cm="1">
        <f t="array" ref="I134">IF($C134="","",IF(INDEX(import_data,$C134,I$9)="","",INDEX(import_data,$C134,I$9)))</f>
        <v/>
      </c>
      <c r="K134" s="312" t="str">
        <f t="shared" si="10"/>
        <v/>
      </c>
      <c r="L134" s="92" t="s">
        <v>0</v>
      </c>
      <c r="M134" s="312" t="str">
        <f t="shared" si="11"/>
        <v/>
      </c>
      <c r="N134" s="92" t="s">
        <v>0</v>
      </c>
      <c r="O134" s="312" t="str">
        <f t="shared" si="12"/>
        <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t="str">
        <f t="shared" si="8"/>
        <v/>
      </c>
      <c r="E135" s="282" t="str" cm="1">
        <f t="array" ref="E135">IF($C135="","",INDEX(import_data,$C135,E$9))</f>
        <v/>
      </c>
      <c r="F135" s="280" t="str" cm="1">
        <f t="array" ref="F135">IF($C135="","",INDEX(import_data,$C135,F$9))</f>
        <v/>
      </c>
      <c r="G135" s="280" t="str" cm="1">
        <f t="array" ref="G135">IF($C135="","",INDEX(import_data,$C135,G$9))</f>
        <v/>
      </c>
      <c r="H135" s="280" t="str" cm="1">
        <f t="array" ref="H135">IF($C135="","",IF(INDEX(import_data,$C135,H$9)="","",INDEX(import_data,$C135,H$9)))</f>
        <v/>
      </c>
      <c r="I135" s="300" t="str" cm="1">
        <f t="array" ref="I135">IF($C135="","",IF(INDEX(import_data,$C135,I$9)="","",INDEX(import_data,$C135,I$9)))</f>
        <v/>
      </c>
      <c r="K135" s="312" t="str">
        <f t="shared" si="10"/>
        <v/>
      </c>
      <c r="L135" s="92" t="s">
        <v>0</v>
      </c>
      <c r="M135" s="312" t="str">
        <f t="shared" si="11"/>
        <v/>
      </c>
      <c r="N135" s="92" t="s">
        <v>0</v>
      </c>
      <c r="O135" s="312" t="str">
        <f t="shared" si="12"/>
        <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t="str">
        <f t="shared" si="8"/>
        <v/>
      </c>
      <c r="E136" s="282" t="str" cm="1">
        <f t="array" ref="E136">IF($C136="","",INDEX(import_data,$C136,E$9))</f>
        <v/>
      </c>
      <c r="F136" s="280" t="str" cm="1">
        <f t="array" ref="F136">IF($C136="","",INDEX(import_data,$C136,F$9))</f>
        <v/>
      </c>
      <c r="G136" s="280" t="str" cm="1">
        <f t="array" ref="G136">IF($C136="","",INDEX(import_data,$C136,G$9))</f>
        <v/>
      </c>
      <c r="H136" s="280" t="str" cm="1">
        <f t="array" ref="H136">IF($C136="","",IF(INDEX(import_data,$C136,H$9)="","",INDEX(import_data,$C136,H$9)))</f>
        <v/>
      </c>
      <c r="I136" s="300" t="str" cm="1">
        <f t="array" ref="I136">IF($C136="","",IF(INDEX(import_data,$C136,I$9)="","",INDEX(import_data,$C136,I$9)))</f>
        <v/>
      </c>
      <c r="K136" s="312" t="str">
        <f t="shared" si="10"/>
        <v/>
      </c>
      <c r="L136" s="92" t="s">
        <v>0</v>
      </c>
      <c r="M136" s="312" t="str">
        <f t="shared" si="11"/>
        <v/>
      </c>
      <c r="N136" s="92" t="s">
        <v>0</v>
      </c>
      <c r="O136" s="312" t="str">
        <f t="shared" si="12"/>
        <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t="str">
        <f t="shared" si="8"/>
        <v/>
      </c>
      <c r="E137" s="282" t="str" cm="1">
        <f t="array" ref="E137">IF($C137="","",INDEX(import_data,$C137,E$9))</f>
        <v/>
      </c>
      <c r="F137" s="280" t="str" cm="1">
        <f t="array" ref="F137">IF($C137="","",INDEX(import_data,$C137,F$9))</f>
        <v/>
      </c>
      <c r="G137" s="280" t="str" cm="1">
        <f t="array" ref="G137">IF($C137="","",INDEX(import_data,$C137,G$9))</f>
        <v/>
      </c>
      <c r="H137" s="280" t="str" cm="1">
        <f t="array" ref="H137">IF($C137="","",IF(INDEX(import_data,$C137,H$9)="","",INDEX(import_data,$C137,H$9)))</f>
        <v/>
      </c>
      <c r="I137" s="300" t="str" cm="1">
        <f t="array" ref="I137">IF($C137="","",IF(INDEX(import_data,$C137,I$9)="","",INDEX(import_data,$C137,I$9)))</f>
        <v/>
      </c>
      <c r="K137" s="312" t="str">
        <f t="shared" si="10"/>
        <v/>
      </c>
      <c r="L137" s="92" t="s">
        <v>0</v>
      </c>
      <c r="M137" s="312" t="str">
        <f t="shared" si="11"/>
        <v/>
      </c>
      <c r="N137" s="92" t="s">
        <v>0</v>
      </c>
      <c r="O137" s="312" t="str">
        <f t="shared" si="12"/>
        <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t="str">
        <f t="shared" si="8"/>
        <v/>
      </c>
      <c r="E138" s="282" t="str" cm="1">
        <f t="array" ref="E138">IF($C138="","",INDEX(import_data,$C138,E$9))</f>
        <v/>
      </c>
      <c r="F138" s="280" t="str" cm="1">
        <f t="array" ref="F138">IF($C138="","",INDEX(import_data,$C138,F$9))</f>
        <v/>
      </c>
      <c r="G138" s="280" t="str" cm="1">
        <f t="array" ref="G138">IF($C138="","",INDEX(import_data,$C138,G$9))</f>
        <v/>
      </c>
      <c r="H138" s="280" t="str" cm="1">
        <f t="array" ref="H138">IF($C138="","",IF(INDEX(import_data,$C138,H$9)="","",INDEX(import_data,$C138,H$9)))</f>
        <v/>
      </c>
      <c r="I138" s="300" t="str" cm="1">
        <f t="array" ref="I138">IF($C138="","",IF(INDEX(import_data,$C138,I$9)="","",INDEX(import_data,$C138,I$9)))</f>
        <v/>
      </c>
      <c r="K138" s="312" t="str">
        <f t="shared" si="10"/>
        <v/>
      </c>
      <c r="L138" s="92" t="s">
        <v>0</v>
      </c>
      <c r="M138" s="312" t="str">
        <f t="shared" si="11"/>
        <v/>
      </c>
      <c r="N138" s="92" t="s">
        <v>0</v>
      </c>
      <c r="O138" s="312" t="str">
        <f t="shared" si="12"/>
        <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t="str">
        <f t="shared" si="8"/>
        <v/>
      </c>
      <c r="E139" s="282" t="str" cm="1">
        <f t="array" ref="E139">IF($C139="","",INDEX(import_data,$C139,E$9))</f>
        <v/>
      </c>
      <c r="F139" s="280" t="str" cm="1">
        <f t="array" ref="F139">IF($C139="","",INDEX(import_data,$C139,F$9))</f>
        <v/>
      </c>
      <c r="G139" s="280" t="str" cm="1">
        <f t="array" ref="G139">IF($C139="","",INDEX(import_data,$C139,G$9))</f>
        <v/>
      </c>
      <c r="H139" s="280" t="str" cm="1">
        <f t="array" ref="H139">IF($C139="","",IF(INDEX(import_data,$C139,H$9)="","",INDEX(import_data,$C139,H$9)))</f>
        <v/>
      </c>
      <c r="I139" s="300" t="str" cm="1">
        <f t="array" ref="I139">IF($C139="","",IF(INDEX(import_data,$C139,I$9)="","",INDEX(import_data,$C139,I$9)))</f>
        <v/>
      </c>
      <c r="K139" s="312" t="str">
        <f t="shared" si="10"/>
        <v/>
      </c>
      <c r="L139" s="92" t="s">
        <v>0</v>
      </c>
      <c r="M139" s="312" t="str">
        <f t="shared" si="11"/>
        <v/>
      </c>
      <c r="N139" s="92" t="s">
        <v>0</v>
      </c>
      <c r="O139" s="312" t="str">
        <f t="shared" si="12"/>
        <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t="str">
        <f t="shared" si="8"/>
        <v/>
      </c>
      <c r="E140" s="282" t="str" cm="1">
        <f t="array" ref="E140">IF($C140="","",INDEX(import_data,$C140,E$9))</f>
        <v/>
      </c>
      <c r="F140" s="280" t="str" cm="1">
        <f t="array" ref="F140">IF($C140="","",INDEX(import_data,$C140,F$9))</f>
        <v/>
      </c>
      <c r="G140" s="280" t="str" cm="1">
        <f t="array" ref="G140">IF($C140="","",INDEX(import_data,$C140,G$9))</f>
        <v/>
      </c>
      <c r="H140" s="280" t="str" cm="1">
        <f t="array" ref="H140">IF($C140="","",IF(INDEX(import_data,$C140,H$9)="","",INDEX(import_data,$C140,H$9)))</f>
        <v/>
      </c>
      <c r="I140" s="300" t="str" cm="1">
        <f t="array" ref="I140">IF($C140="","",IF(INDEX(import_data,$C140,I$9)="","",INDEX(import_data,$C140,I$9)))</f>
        <v/>
      </c>
      <c r="K140" s="312" t="str">
        <f t="shared" si="10"/>
        <v/>
      </c>
      <c r="L140" s="92" t="s">
        <v>0</v>
      </c>
      <c r="M140" s="312" t="str">
        <f t="shared" si="11"/>
        <v/>
      </c>
      <c r="N140" s="92" t="s">
        <v>0</v>
      </c>
      <c r="O140" s="312" t="str">
        <f t="shared" si="12"/>
        <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t="str">
        <f t="shared" ref="C141:C204" si="15">IFERROR(MATCH($E$8&amp;"-"&amp;B141,import_key,0),"")</f>
        <v/>
      </c>
      <c r="E141" s="282" t="str" cm="1">
        <f t="array" ref="E141">IF($C141="","",INDEX(import_data,$C141,E$9))</f>
        <v/>
      </c>
      <c r="F141" s="280" t="str" cm="1">
        <f t="array" ref="F141">IF($C141="","",INDEX(import_data,$C141,F$9))</f>
        <v/>
      </c>
      <c r="G141" s="280" t="str" cm="1">
        <f t="array" ref="G141">IF($C141="","",INDEX(import_data,$C141,G$9))</f>
        <v/>
      </c>
      <c r="H141" s="280" t="str" cm="1">
        <f t="array" ref="H141">IF($C141="","",IF(INDEX(import_data,$C141,H$9)="","",INDEX(import_data,$C141,H$9)))</f>
        <v/>
      </c>
      <c r="I141" s="300" t="str" cm="1">
        <f t="array" ref="I141">IF($C141="","",IF(INDEX(import_data,$C141,I$9)="","",INDEX(import_data,$C141,I$9)))</f>
        <v/>
      </c>
      <c r="K141" s="312" t="str">
        <f t="shared" si="10"/>
        <v/>
      </c>
      <c r="L141" s="92" t="s">
        <v>0</v>
      </c>
      <c r="M141" s="312" t="str">
        <f t="shared" si="11"/>
        <v/>
      </c>
      <c r="N141" s="92" t="s">
        <v>0</v>
      </c>
      <c r="O141" s="312" t="str">
        <f t="shared" si="12"/>
        <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t="str">
        <f t="shared" si="15"/>
        <v/>
      </c>
      <c r="E142" s="282" t="str" cm="1">
        <f t="array" ref="E142">IF($C142="","",INDEX(import_data,$C142,E$9))</f>
        <v/>
      </c>
      <c r="F142" s="280" t="str" cm="1">
        <f t="array" ref="F142">IF($C142="","",INDEX(import_data,$C142,F$9))</f>
        <v/>
      </c>
      <c r="G142" s="280" t="str" cm="1">
        <f t="array" ref="G142">IF($C142="","",INDEX(import_data,$C142,G$9))</f>
        <v/>
      </c>
      <c r="H142" s="280" t="str" cm="1">
        <f t="array" ref="H142">IF($C142="","",IF(INDEX(import_data,$C142,H$9)="","",INDEX(import_data,$C142,H$9)))</f>
        <v/>
      </c>
      <c r="I142" s="300" t="str" cm="1">
        <f t="array" ref="I142">IF($C142="","",IF(INDEX(import_data,$C142,I$9)="","",INDEX(import_data,$C142,I$9)))</f>
        <v/>
      </c>
      <c r="K142" s="312" t="str">
        <f t="shared" ref="K142:K205" si="17">IF(F142="","",F142) &amp; IF(G142="",""," – " &amp; G142) &amp; IF(H142="",""," – " &amp; H142) &amp; IF(I142="",""," – " &amp; I142)</f>
        <v/>
      </c>
      <c r="L142" s="92" t="s">
        <v>0</v>
      </c>
      <c r="M142" s="312" t="str">
        <f t="shared" ref="M142:M205" si="18">IF(F142="","",F142) &amp; IF(G142="",""," – " &amp; G142) &amp; IF(H142="",""," – " &amp; H142)</f>
        <v/>
      </c>
      <c r="N142" s="92" t="s">
        <v>0</v>
      </c>
      <c r="O142" s="312" t="str">
        <f t="shared" ref="O142:O205" si="19">IF(F142="","",F142) &amp; IF(G142="",""," – " &amp; G142)</f>
        <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t="str">
        <f t="shared" si="15"/>
        <v/>
      </c>
      <c r="E143" s="282" t="str" cm="1">
        <f t="array" ref="E143">IF($C143="","",INDEX(import_data,$C143,E$9))</f>
        <v/>
      </c>
      <c r="F143" s="280" t="str" cm="1">
        <f t="array" ref="F143">IF($C143="","",INDEX(import_data,$C143,F$9))</f>
        <v/>
      </c>
      <c r="G143" s="280" t="str" cm="1">
        <f t="array" ref="G143">IF($C143="","",INDEX(import_data,$C143,G$9))</f>
        <v/>
      </c>
      <c r="H143" s="280" t="str" cm="1">
        <f t="array" ref="H143">IF($C143="","",IF(INDEX(import_data,$C143,H$9)="","",INDEX(import_data,$C143,H$9)))</f>
        <v/>
      </c>
      <c r="I143" s="300" t="str" cm="1">
        <f t="array" ref="I143">IF($C143="","",IF(INDEX(import_data,$C143,I$9)="","",INDEX(import_data,$C143,I$9)))</f>
        <v/>
      </c>
      <c r="K143" s="312" t="str">
        <f t="shared" si="17"/>
        <v/>
      </c>
      <c r="L143" s="92" t="s">
        <v>0</v>
      </c>
      <c r="M143" s="312" t="str">
        <f t="shared" si="18"/>
        <v/>
      </c>
      <c r="N143" s="92" t="s">
        <v>0</v>
      </c>
      <c r="O143" s="312" t="str">
        <f t="shared" si="19"/>
        <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t="str">
        <f t="shared" si="15"/>
        <v/>
      </c>
      <c r="E144" s="282" t="str" cm="1">
        <f t="array" ref="E144">IF($C144="","",INDEX(import_data,$C144,E$9))</f>
        <v/>
      </c>
      <c r="F144" s="280" t="str" cm="1">
        <f t="array" ref="F144">IF($C144="","",INDEX(import_data,$C144,F$9))</f>
        <v/>
      </c>
      <c r="G144" s="280" t="str" cm="1">
        <f t="array" ref="G144">IF($C144="","",INDEX(import_data,$C144,G$9))</f>
        <v/>
      </c>
      <c r="H144" s="280" t="str" cm="1">
        <f t="array" ref="H144">IF($C144="","",IF(INDEX(import_data,$C144,H$9)="","",INDEX(import_data,$C144,H$9)))</f>
        <v/>
      </c>
      <c r="I144" s="300" t="str" cm="1">
        <f t="array" ref="I144">IF($C144="","",IF(INDEX(import_data,$C144,I$9)="","",INDEX(import_data,$C144,I$9)))</f>
        <v/>
      </c>
      <c r="K144" s="312" t="str">
        <f t="shared" si="17"/>
        <v/>
      </c>
      <c r="L144" s="92" t="s">
        <v>0</v>
      </c>
      <c r="M144" s="312" t="str">
        <f t="shared" si="18"/>
        <v/>
      </c>
      <c r="N144" s="92" t="s">
        <v>0</v>
      </c>
      <c r="O144" s="312" t="str">
        <f t="shared" si="19"/>
        <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t="str">
        <f t="shared" si="15"/>
        <v/>
      </c>
      <c r="E145" s="282" t="str" cm="1">
        <f t="array" ref="E145">IF($C145="","",INDEX(import_data,$C145,E$9))</f>
        <v/>
      </c>
      <c r="F145" s="280" t="str" cm="1">
        <f t="array" ref="F145">IF($C145="","",INDEX(import_data,$C145,F$9))</f>
        <v/>
      </c>
      <c r="G145" s="280" t="str" cm="1">
        <f t="array" ref="G145">IF($C145="","",INDEX(import_data,$C145,G$9))</f>
        <v/>
      </c>
      <c r="H145" s="280" t="str" cm="1">
        <f t="array" ref="H145">IF($C145="","",IF(INDEX(import_data,$C145,H$9)="","",INDEX(import_data,$C145,H$9)))</f>
        <v/>
      </c>
      <c r="I145" s="300" t="str" cm="1">
        <f t="array" ref="I145">IF($C145="","",IF(INDEX(import_data,$C145,I$9)="","",INDEX(import_data,$C145,I$9)))</f>
        <v/>
      </c>
      <c r="K145" s="312" t="str">
        <f t="shared" si="17"/>
        <v/>
      </c>
      <c r="L145" s="92" t="s">
        <v>0</v>
      </c>
      <c r="M145" s="312" t="str">
        <f t="shared" si="18"/>
        <v/>
      </c>
      <c r="N145" s="92" t="s">
        <v>0</v>
      </c>
      <c r="O145" s="312" t="str">
        <f t="shared" si="19"/>
        <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t="str">
        <f t="shared" si="15"/>
        <v/>
      </c>
      <c r="E146" s="282" t="str" cm="1">
        <f t="array" ref="E146">IF($C146="","",INDEX(import_data,$C146,E$9))</f>
        <v/>
      </c>
      <c r="F146" s="280" t="str" cm="1">
        <f t="array" ref="F146">IF($C146="","",INDEX(import_data,$C146,F$9))</f>
        <v/>
      </c>
      <c r="G146" s="280" t="str" cm="1">
        <f t="array" ref="G146">IF($C146="","",INDEX(import_data,$C146,G$9))</f>
        <v/>
      </c>
      <c r="H146" s="280" t="str" cm="1">
        <f t="array" ref="H146">IF($C146="","",IF(INDEX(import_data,$C146,H$9)="","",INDEX(import_data,$C146,H$9)))</f>
        <v/>
      </c>
      <c r="I146" s="300" t="str" cm="1">
        <f t="array" ref="I146">IF($C146="","",IF(INDEX(import_data,$C146,I$9)="","",INDEX(import_data,$C146,I$9)))</f>
        <v/>
      </c>
      <c r="K146" s="312" t="str">
        <f t="shared" si="17"/>
        <v/>
      </c>
      <c r="L146" s="92" t="s">
        <v>0</v>
      </c>
      <c r="M146" s="312" t="str">
        <f t="shared" si="18"/>
        <v/>
      </c>
      <c r="N146" s="92" t="s">
        <v>0</v>
      </c>
      <c r="O146" s="312" t="str">
        <f t="shared" si="19"/>
        <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t="str">
        <f t="shared" si="15"/>
        <v/>
      </c>
      <c r="E147" s="282" t="str" cm="1">
        <f t="array" ref="E147">IF($C147="","",INDEX(import_data,$C147,E$9))</f>
        <v/>
      </c>
      <c r="F147" s="280" t="str" cm="1">
        <f t="array" ref="F147">IF($C147="","",INDEX(import_data,$C147,F$9))</f>
        <v/>
      </c>
      <c r="G147" s="280" t="str" cm="1">
        <f t="array" ref="G147">IF($C147="","",INDEX(import_data,$C147,G$9))</f>
        <v/>
      </c>
      <c r="H147" s="280" t="str" cm="1">
        <f t="array" ref="H147">IF($C147="","",IF(INDEX(import_data,$C147,H$9)="","",INDEX(import_data,$C147,H$9)))</f>
        <v/>
      </c>
      <c r="I147" s="300" t="str" cm="1">
        <f t="array" ref="I147">IF($C147="","",IF(INDEX(import_data,$C147,I$9)="","",INDEX(import_data,$C147,I$9)))</f>
        <v/>
      </c>
      <c r="K147" s="312" t="str">
        <f t="shared" si="17"/>
        <v/>
      </c>
      <c r="L147" s="92" t="s">
        <v>0</v>
      </c>
      <c r="M147" s="312" t="str">
        <f t="shared" si="18"/>
        <v/>
      </c>
      <c r="N147" s="92" t="s">
        <v>0</v>
      </c>
      <c r="O147" s="312" t="str">
        <f t="shared" si="19"/>
        <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t="str">
        <f t="shared" si="15"/>
        <v/>
      </c>
      <c r="E148" s="282" t="str" cm="1">
        <f t="array" ref="E148">IF($C148="","",INDEX(import_data,$C148,E$9))</f>
        <v/>
      </c>
      <c r="F148" s="280" t="str" cm="1">
        <f t="array" ref="F148">IF($C148="","",INDEX(import_data,$C148,F$9))</f>
        <v/>
      </c>
      <c r="G148" s="280" t="str" cm="1">
        <f t="array" ref="G148">IF($C148="","",INDEX(import_data,$C148,G$9))</f>
        <v/>
      </c>
      <c r="H148" s="280" t="str" cm="1">
        <f t="array" ref="H148">IF($C148="","",IF(INDEX(import_data,$C148,H$9)="","",INDEX(import_data,$C148,H$9)))</f>
        <v/>
      </c>
      <c r="I148" s="300" t="str" cm="1">
        <f t="array" ref="I148">IF($C148="","",IF(INDEX(import_data,$C148,I$9)="","",INDEX(import_data,$C148,I$9)))</f>
        <v/>
      </c>
      <c r="K148" s="312" t="str">
        <f t="shared" si="17"/>
        <v/>
      </c>
      <c r="L148" s="92" t="s">
        <v>0</v>
      </c>
      <c r="M148" s="312" t="str">
        <f t="shared" si="18"/>
        <v/>
      </c>
      <c r="N148" s="92" t="s">
        <v>0</v>
      </c>
      <c r="O148" s="312" t="str">
        <f t="shared" si="19"/>
        <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t="str">
        <f t="shared" si="15"/>
        <v/>
      </c>
      <c r="E149" s="282" t="str" cm="1">
        <f t="array" ref="E149">IF($C149="","",INDEX(import_data,$C149,E$9))</f>
        <v/>
      </c>
      <c r="F149" s="280" t="str" cm="1">
        <f t="array" ref="F149">IF($C149="","",INDEX(import_data,$C149,F$9))</f>
        <v/>
      </c>
      <c r="G149" s="280" t="str" cm="1">
        <f t="array" ref="G149">IF($C149="","",INDEX(import_data,$C149,G$9))</f>
        <v/>
      </c>
      <c r="H149" s="280" t="str" cm="1">
        <f t="array" ref="H149">IF($C149="","",IF(INDEX(import_data,$C149,H$9)="","",INDEX(import_data,$C149,H$9)))</f>
        <v/>
      </c>
      <c r="I149" s="300" t="str" cm="1">
        <f t="array" ref="I149">IF($C149="","",IF(INDEX(import_data,$C149,I$9)="","",INDEX(import_data,$C149,I$9)))</f>
        <v/>
      </c>
      <c r="K149" s="312" t="str">
        <f t="shared" si="17"/>
        <v/>
      </c>
      <c r="L149" s="92" t="s">
        <v>0</v>
      </c>
      <c r="M149" s="312" t="str">
        <f t="shared" si="18"/>
        <v/>
      </c>
      <c r="N149" s="92" t="s">
        <v>0</v>
      </c>
      <c r="O149" s="312" t="str">
        <f t="shared" si="19"/>
        <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t="str">
        <f t="shared" si="15"/>
        <v/>
      </c>
      <c r="E150" s="282" t="str" cm="1">
        <f t="array" ref="E150">IF($C150="","",INDEX(import_data,$C150,E$9))</f>
        <v/>
      </c>
      <c r="F150" s="280" t="str" cm="1">
        <f t="array" ref="F150">IF($C150="","",INDEX(import_data,$C150,F$9))</f>
        <v/>
      </c>
      <c r="G150" s="280" t="str" cm="1">
        <f t="array" ref="G150">IF($C150="","",INDEX(import_data,$C150,G$9))</f>
        <v/>
      </c>
      <c r="H150" s="280" t="str" cm="1">
        <f t="array" ref="H150">IF($C150="","",IF(INDEX(import_data,$C150,H$9)="","",INDEX(import_data,$C150,H$9)))</f>
        <v/>
      </c>
      <c r="I150" s="300" t="str" cm="1">
        <f t="array" ref="I150">IF($C150="","",IF(INDEX(import_data,$C150,I$9)="","",INDEX(import_data,$C150,I$9)))</f>
        <v/>
      </c>
      <c r="K150" s="312" t="str">
        <f t="shared" si="17"/>
        <v/>
      </c>
      <c r="L150" s="92" t="s">
        <v>0</v>
      </c>
      <c r="M150" s="312" t="str">
        <f t="shared" si="18"/>
        <v/>
      </c>
      <c r="N150" s="92" t="s">
        <v>0</v>
      </c>
      <c r="O150" s="312" t="str">
        <f t="shared" si="19"/>
        <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t="str">
        <f t="shared" si="15"/>
        <v/>
      </c>
      <c r="E151" s="282" t="str" cm="1">
        <f t="array" ref="E151">IF($C151="","",INDEX(import_data,$C151,E$9))</f>
        <v/>
      </c>
      <c r="F151" s="280" t="str" cm="1">
        <f t="array" ref="F151">IF($C151="","",INDEX(import_data,$C151,F$9))</f>
        <v/>
      </c>
      <c r="G151" s="280" t="str" cm="1">
        <f t="array" ref="G151">IF($C151="","",INDEX(import_data,$C151,G$9))</f>
        <v/>
      </c>
      <c r="H151" s="280" t="str" cm="1">
        <f t="array" ref="H151">IF($C151="","",IF(INDEX(import_data,$C151,H$9)="","",INDEX(import_data,$C151,H$9)))</f>
        <v/>
      </c>
      <c r="I151" s="300" t="str" cm="1">
        <f t="array" ref="I151">IF($C151="","",IF(INDEX(import_data,$C151,I$9)="","",INDEX(import_data,$C151,I$9)))</f>
        <v/>
      </c>
      <c r="K151" s="312" t="str">
        <f t="shared" si="17"/>
        <v/>
      </c>
      <c r="L151" s="92" t="s">
        <v>0</v>
      </c>
      <c r="M151" s="312" t="str">
        <f t="shared" si="18"/>
        <v/>
      </c>
      <c r="N151" s="92" t="s">
        <v>0</v>
      </c>
      <c r="O151" s="312" t="str">
        <f t="shared" si="19"/>
        <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t="str">
        <f t="shared" si="15"/>
        <v/>
      </c>
      <c r="E152" s="282" t="str" cm="1">
        <f t="array" ref="E152">IF($C152="","",INDEX(import_data,$C152,E$9))</f>
        <v/>
      </c>
      <c r="F152" s="280" t="str" cm="1">
        <f t="array" ref="F152">IF($C152="","",INDEX(import_data,$C152,F$9))</f>
        <v/>
      </c>
      <c r="G152" s="280" t="str" cm="1">
        <f t="array" ref="G152">IF($C152="","",INDEX(import_data,$C152,G$9))</f>
        <v/>
      </c>
      <c r="H152" s="280" t="str" cm="1">
        <f t="array" ref="H152">IF($C152="","",IF(INDEX(import_data,$C152,H$9)="","",INDEX(import_data,$C152,H$9)))</f>
        <v/>
      </c>
      <c r="I152" s="300" t="str" cm="1">
        <f t="array" ref="I152">IF($C152="","",IF(INDEX(import_data,$C152,I$9)="","",INDEX(import_data,$C152,I$9)))</f>
        <v/>
      </c>
      <c r="K152" s="312" t="str">
        <f t="shared" si="17"/>
        <v/>
      </c>
      <c r="L152" s="92" t="s">
        <v>0</v>
      </c>
      <c r="M152" s="312" t="str">
        <f t="shared" si="18"/>
        <v/>
      </c>
      <c r="N152" s="92" t="s">
        <v>0</v>
      </c>
      <c r="O152" s="312" t="str">
        <f t="shared" si="19"/>
        <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t="str">
        <f t="shared" si="15"/>
        <v/>
      </c>
      <c r="E153" s="282" t="str" cm="1">
        <f t="array" ref="E153">IF($C153="","",INDEX(import_data,$C153,E$9))</f>
        <v/>
      </c>
      <c r="F153" s="280" t="str" cm="1">
        <f t="array" ref="F153">IF($C153="","",INDEX(import_data,$C153,F$9))</f>
        <v/>
      </c>
      <c r="G153" s="280" t="str" cm="1">
        <f t="array" ref="G153">IF($C153="","",INDEX(import_data,$C153,G$9))</f>
        <v/>
      </c>
      <c r="H153" s="280" t="str" cm="1">
        <f t="array" ref="H153">IF($C153="","",IF(INDEX(import_data,$C153,H$9)="","",INDEX(import_data,$C153,H$9)))</f>
        <v/>
      </c>
      <c r="I153" s="300" t="str" cm="1">
        <f t="array" ref="I153">IF($C153="","",IF(INDEX(import_data,$C153,I$9)="","",INDEX(import_data,$C153,I$9)))</f>
        <v/>
      </c>
      <c r="K153" s="312" t="str">
        <f t="shared" si="17"/>
        <v/>
      </c>
      <c r="L153" s="92" t="s">
        <v>0</v>
      </c>
      <c r="M153" s="312" t="str">
        <f t="shared" si="18"/>
        <v/>
      </c>
      <c r="N153" s="92" t="s">
        <v>0</v>
      </c>
      <c r="O153" s="312" t="str">
        <f t="shared" si="19"/>
        <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t="str">
        <f t="shared" si="15"/>
        <v/>
      </c>
      <c r="E154" s="282" t="str" cm="1">
        <f t="array" ref="E154">IF($C154="","",INDEX(import_data,$C154,E$9))</f>
        <v/>
      </c>
      <c r="F154" s="280" t="str" cm="1">
        <f t="array" ref="F154">IF($C154="","",INDEX(import_data,$C154,F$9))</f>
        <v/>
      </c>
      <c r="G154" s="280" t="str" cm="1">
        <f t="array" ref="G154">IF($C154="","",INDEX(import_data,$C154,G$9))</f>
        <v/>
      </c>
      <c r="H154" s="280" t="str" cm="1">
        <f t="array" ref="H154">IF($C154="","",IF(INDEX(import_data,$C154,H$9)="","",INDEX(import_data,$C154,H$9)))</f>
        <v/>
      </c>
      <c r="I154" s="300" t="str" cm="1">
        <f t="array" ref="I154">IF($C154="","",IF(INDEX(import_data,$C154,I$9)="","",INDEX(import_data,$C154,I$9)))</f>
        <v/>
      </c>
      <c r="K154" s="312" t="str">
        <f t="shared" si="17"/>
        <v/>
      </c>
      <c r="L154" s="92" t="s">
        <v>0</v>
      </c>
      <c r="M154" s="312" t="str">
        <f t="shared" si="18"/>
        <v/>
      </c>
      <c r="N154" s="92" t="s">
        <v>0</v>
      </c>
      <c r="O154" s="312" t="str">
        <f t="shared" si="19"/>
        <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t="str">
        <f t="shared" si="15"/>
        <v/>
      </c>
      <c r="E155" s="282" t="str" cm="1">
        <f t="array" ref="E155">IF($C155="","",INDEX(import_data,$C155,E$9))</f>
        <v/>
      </c>
      <c r="F155" s="280" t="str" cm="1">
        <f t="array" ref="F155">IF($C155="","",INDEX(import_data,$C155,F$9))</f>
        <v/>
      </c>
      <c r="G155" s="280" t="str" cm="1">
        <f t="array" ref="G155">IF($C155="","",INDEX(import_data,$C155,G$9))</f>
        <v/>
      </c>
      <c r="H155" s="280" t="str" cm="1">
        <f t="array" ref="H155">IF($C155="","",IF(INDEX(import_data,$C155,H$9)="","",INDEX(import_data,$C155,H$9)))</f>
        <v/>
      </c>
      <c r="I155" s="300" t="str" cm="1">
        <f t="array" ref="I155">IF($C155="","",IF(INDEX(import_data,$C155,I$9)="","",INDEX(import_data,$C155,I$9)))</f>
        <v/>
      </c>
      <c r="K155" s="312" t="str">
        <f t="shared" si="17"/>
        <v/>
      </c>
      <c r="L155" s="92" t="s">
        <v>0</v>
      </c>
      <c r="M155" s="312" t="str">
        <f t="shared" si="18"/>
        <v/>
      </c>
      <c r="N155" s="92" t="s">
        <v>0</v>
      </c>
      <c r="O155" s="312" t="str">
        <f t="shared" si="19"/>
        <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t="str">
        <f t="shared" si="15"/>
        <v/>
      </c>
      <c r="E156" s="282" t="str" cm="1">
        <f t="array" ref="E156">IF($C156="","",INDEX(import_data,$C156,E$9))</f>
        <v/>
      </c>
      <c r="F156" s="280" t="str" cm="1">
        <f t="array" ref="F156">IF($C156="","",INDEX(import_data,$C156,F$9))</f>
        <v/>
      </c>
      <c r="G156" s="280" t="str" cm="1">
        <f t="array" ref="G156">IF($C156="","",INDEX(import_data,$C156,G$9))</f>
        <v/>
      </c>
      <c r="H156" s="280" t="str" cm="1">
        <f t="array" ref="H156">IF($C156="","",IF(INDEX(import_data,$C156,H$9)="","",INDEX(import_data,$C156,H$9)))</f>
        <v/>
      </c>
      <c r="I156" s="300" t="str" cm="1">
        <f t="array" ref="I156">IF($C156="","",IF(INDEX(import_data,$C156,I$9)="","",INDEX(import_data,$C156,I$9)))</f>
        <v/>
      </c>
      <c r="K156" s="312" t="str">
        <f t="shared" si="17"/>
        <v/>
      </c>
      <c r="L156" s="92" t="s">
        <v>0</v>
      </c>
      <c r="M156" s="312" t="str">
        <f t="shared" si="18"/>
        <v/>
      </c>
      <c r="N156" s="92" t="s">
        <v>0</v>
      </c>
      <c r="O156" s="312" t="str">
        <f t="shared" si="19"/>
        <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t="str">
        <f t="shared" si="15"/>
        <v/>
      </c>
      <c r="E157" s="282" t="str" cm="1">
        <f t="array" ref="E157">IF($C157="","",INDEX(import_data,$C157,E$9))</f>
        <v/>
      </c>
      <c r="F157" s="280" t="str" cm="1">
        <f t="array" ref="F157">IF($C157="","",INDEX(import_data,$C157,F$9))</f>
        <v/>
      </c>
      <c r="G157" s="280" t="str" cm="1">
        <f t="array" ref="G157">IF($C157="","",INDEX(import_data,$C157,G$9))</f>
        <v/>
      </c>
      <c r="H157" s="280" t="str" cm="1">
        <f t="array" ref="H157">IF($C157="","",IF(INDEX(import_data,$C157,H$9)="","",INDEX(import_data,$C157,H$9)))</f>
        <v/>
      </c>
      <c r="I157" s="300" t="str" cm="1">
        <f t="array" ref="I157">IF($C157="","",IF(INDEX(import_data,$C157,I$9)="","",INDEX(import_data,$C157,I$9)))</f>
        <v/>
      </c>
      <c r="K157" s="312" t="str">
        <f t="shared" si="17"/>
        <v/>
      </c>
      <c r="L157" s="92" t="s">
        <v>0</v>
      </c>
      <c r="M157" s="312" t="str">
        <f t="shared" si="18"/>
        <v/>
      </c>
      <c r="N157" s="92" t="s">
        <v>0</v>
      </c>
      <c r="O157" s="312" t="str">
        <f t="shared" si="19"/>
        <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t="str">
        <f t="shared" si="15"/>
        <v/>
      </c>
      <c r="E158" s="282" t="str" cm="1">
        <f t="array" ref="E158">IF($C158="","",INDEX(import_data,$C158,E$9))</f>
        <v/>
      </c>
      <c r="F158" s="280" t="str" cm="1">
        <f t="array" ref="F158">IF($C158="","",INDEX(import_data,$C158,F$9))</f>
        <v/>
      </c>
      <c r="G158" s="280" t="str" cm="1">
        <f t="array" ref="G158">IF($C158="","",INDEX(import_data,$C158,G$9))</f>
        <v/>
      </c>
      <c r="H158" s="280" t="str" cm="1">
        <f t="array" ref="H158">IF($C158="","",IF(INDEX(import_data,$C158,H$9)="","",INDEX(import_data,$C158,H$9)))</f>
        <v/>
      </c>
      <c r="I158" s="300" t="str" cm="1">
        <f t="array" ref="I158">IF($C158="","",IF(INDEX(import_data,$C158,I$9)="","",INDEX(import_data,$C158,I$9)))</f>
        <v/>
      </c>
      <c r="K158" s="312" t="str">
        <f t="shared" si="17"/>
        <v/>
      </c>
      <c r="L158" s="92" t="s">
        <v>0</v>
      </c>
      <c r="M158" s="312" t="str">
        <f t="shared" si="18"/>
        <v/>
      </c>
      <c r="N158" s="92" t="s">
        <v>0</v>
      </c>
      <c r="O158" s="312" t="str">
        <f t="shared" si="19"/>
        <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t="str">
        <f t="shared" si="15"/>
        <v/>
      </c>
      <c r="E159" s="282" t="str" cm="1">
        <f t="array" ref="E159">IF($C159="","",INDEX(import_data,$C159,E$9))</f>
        <v/>
      </c>
      <c r="F159" s="280" t="str" cm="1">
        <f t="array" ref="F159">IF($C159="","",INDEX(import_data,$C159,F$9))</f>
        <v/>
      </c>
      <c r="G159" s="280" t="str" cm="1">
        <f t="array" ref="G159">IF($C159="","",INDEX(import_data,$C159,G$9))</f>
        <v/>
      </c>
      <c r="H159" s="280" t="str" cm="1">
        <f t="array" ref="H159">IF($C159="","",IF(INDEX(import_data,$C159,H$9)="","",INDEX(import_data,$C159,H$9)))</f>
        <v/>
      </c>
      <c r="I159" s="300" t="str" cm="1">
        <f t="array" ref="I159">IF($C159="","",IF(INDEX(import_data,$C159,I$9)="","",INDEX(import_data,$C159,I$9)))</f>
        <v/>
      </c>
      <c r="K159" s="312" t="str">
        <f t="shared" si="17"/>
        <v/>
      </c>
      <c r="L159" s="92" t="s">
        <v>0</v>
      </c>
      <c r="M159" s="312" t="str">
        <f t="shared" si="18"/>
        <v/>
      </c>
      <c r="N159" s="92" t="s">
        <v>0</v>
      </c>
      <c r="O159" s="312" t="str">
        <f t="shared" si="19"/>
        <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t="str">
        <f t="shared" si="15"/>
        <v/>
      </c>
      <c r="E160" s="282" t="str" cm="1">
        <f t="array" ref="E160">IF($C160="","",INDEX(import_data,$C160,E$9))</f>
        <v/>
      </c>
      <c r="F160" s="280" t="str" cm="1">
        <f t="array" ref="F160">IF($C160="","",INDEX(import_data,$C160,F$9))</f>
        <v/>
      </c>
      <c r="G160" s="280" t="str" cm="1">
        <f t="array" ref="G160">IF($C160="","",INDEX(import_data,$C160,G$9))</f>
        <v/>
      </c>
      <c r="H160" s="280" t="str" cm="1">
        <f t="array" ref="H160">IF($C160="","",IF(INDEX(import_data,$C160,H$9)="","",INDEX(import_data,$C160,H$9)))</f>
        <v/>
      </c>
      <c r="I160" s="300" t="str" cm="1">
        <f t="array" ref="I160">IF($C160="","",IF(INDEX(import_data,$C160,I$9)="","",INDEX(import_data,$C160,I$9)))</f>
        <v/>
      </c>
      <c r="K160" s="312" t="str">
        <f t="shared" si="17"/>
        <v/>
      </c>
      <c r="L160" s="92" t="s">
        <v>0</v>
      </c>
      <c r="M160" s="312" t="str">
        <f t="shared" si="18"/>
        <v/>
      </c>
      <c r="N160" s="92" t="s">
        <v>0</v>
      </c>
      <c r="O160" s="312" t="str">
        <f t="shared" si="19"/>
        <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t="str">
        <f t="shared" si="15"/>
        <v/>
      </c>
      <c r="E161" s="282" t="str" cm="1">
        <f t="array" ref="E161">IF($C161="","",INDEX(import_data,$C161,E$9))</f>
        <v/>
      </c>
      <c r="F161" s="280" t="str" cm="1">
        <f t="array" ref="F161">IF($C161="","",INDEX(import_data,$C161,F$9))</f>
        <v/>
      </c>
      <c r="G161" s="280" t="str" cm="1">
        <f t="array" ref="G161">IF($C161="","",INDEX(import_data,$C161,G$9))</f>
        <v/>
      </c>
      <c r="H161" s="280" t="str" cm="1">
        <f t="array" ref="H161">IF($C161="","",IF(INDEX(import_data,$C161,H$9)="","",INDEX(import_data,$C161,H$9)))</f>
        <v/>
      </c>
      <c r="I161" s="300" t="str" cm="1">
        <f t="array" ref="I161">IF($C161="","",IF(INDEX(import_data,$C161,I$9)="","",INDEX(import_data,$C161,I$9)))</f>
        <v/>
      </c>
      <c r="K161" s="312" t="str">
        <f t="shared" si="17"/>
        <v/>
      </c>
      <c r="L161" s="92" t="s">
        <v>0</v>
      </c>
      <c r="M161" s="312" t="str">
        <f t="shared" si="18"/>
        <v/>
      </c>
      <c r="N161" s="92" t="s">
        <v>0</v>
      </c>
      <c r="O161" s="312" t="str">
        <f t="shared" si="19"/>
        <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t="str">
        <f t="shared" si="15"/>
        <v/>
      </c>
      <c r="E162" s="282" t="str" cm="1">
        <f t="array" ref="E162">IF($C162="","",INDEX(import_data,$C162,E$9))</f>
        <v/>
      </c>
      <c r="F162" s="280" t="str" cm="1">
        <f t="array" ref="F162">IF($C162="","",INDEX(import_data,$C162,F$9))</f>
        <v/>
      </c>
      <c r="G162" s="280" t="str" cm="1">
        <f t="array" ref="G162">IF($C162="","",INDEX(import_data,$C162,G$9))</f>
        <v/>
      </c>
      <c r="H162" s="280" t="str" cm="1">
        <f t="array" ref="H162">IF($C162="","",IF(INDEX(import_data,$C162,H$9)="","",INDEX(import_data,$C162,H$9)))</f>
        <v/>
      </c>
      <c r="I162" s="300" t="str" cm="1">
        <f t="array" ref="I162">IF($C162="","",IF(INDEX(import_data,$C162,I$9)="","",INDEX(import_data,$C162,I$9)))</f>
        <v/>
      </c>
      <c r="K162" s="312" t="str">
        <f t="shared" si="17"/>
        <v/>
      </c>
      <c r="L162" s="92" t="s">
        <v>0</v>
      </c>
      <c r="M162" s="312" t="str">
        <f t="shared" si="18"/>
        <v/>
      </c>
      <c r="N162" s="92" t="s">
        <v>0</v>
      </c>
      <c r="O162" s="312" t="str">
        <f t="shared" si="19"/>
        <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t="str">
        <f t="shared" si="15"/>
        <v/>
      </c>
      <c r="E163" s="282" t="str" cm="1">
        <f t="array" ref="E163">IF($C163="","",INDEX(import_data,$C163,E$9))</f>
        <v/>
      </c>
      <c r="F163" s="280" t="str" cm="1">
        <f t="array" ref="F163">IF($C163="","",INDEX(import_data,$C163,F$9))</f>
        <v/>
      </c>
      <c r="G163" s="280" t="str" cm="1">
        <f t="array" ref="G163">IF($C163="","",INDEX(import_data,$C163,G$9))</f>
        <v/>
      </c>
      <c r="H163" s="280" t="str" cm="1">
        <f t="array" ref="H163">IF($C163="","",IF(INDEX(import_data,$C163,H$9)="","",INDEX(import_data,$C163,H$9)))</f>
        <v/>
      </c>
      <c r="I163" s="300" t="str" cm="1">
        <f t="array" ref="I163">IF($C163="","",IF(INDEX(import_data,$C163,I$9)="","",INDEX(import_data,$C163,I$9)))</f>
        <v/>
      </c>
      <c r="K163" s="312" t="str">
        <f t="shared" si="17"/>
        <v/>
      </c>
      <c r="L163" s="92" t="s">
        <v>0</v>
      </c>
      <c r="M163" s="312" t="str">
        <f t="shared" si="18"/>
        <v/>
      </c>
      <c r="N163" s="92" t="s">
        <v>0</v>
      </c>
      <c r="O163" s="312" t="str">
        <f t="shared" si="19"/>
        <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t="str">
        <f t="shared" si="15"/>
        <v/>
      </c>
      <c r="E164" s="282" t="str" cm="1">
        <f t="array" ref="E164">IF($C164="","",INDEX(import_data,$C164,E$9))</f>
        <v/>
      </c>
      <c r="F164" s="280" t="str" cm="1">
        <f t="array" ref="F164">IF($C164="","",INDEX(import_data,$C164,F$9))</f>
        <v/>
      </c>
      <c r="G164" s="280" t="str" cm="1">
        <f t="array" ref="G164">IF($C164="","",INDEX(import_data,$C164,G$9))</f>
        <v/>
      </c>
      <c r="H164" s="280" t="str" cm="1">
        <f t="array" ref="H164">IF($C164="","",IF(INDEX(import_data,$C164,H$9)="","",INDEX(import_data,$C164,H$9)))</f>
        <v/>
      </c>
      <c r="I164" s="300" t="str" cm="1">
        <f t="array" ref="I164">IF($C164="","",IF(INDEX(import_data,$C164,I$9)="","",INDEX(import_data,$C164,I$9)))</f>
        <v/>
      </c>
      <c r="K164" s="312" t="str">
        <f t="shared" si="17"/>
        <v/>
      </c>
      <c r="L164" s="92" t="s">
        <v>0</v>
      </c>
      <c r="M164" s="312" t="str">
        <f t="shared" si="18"/>
        <v/>
      </c>
      <c r="N164" s="92" t="s">
        <v>0</v>
      </c>
      <c r="O164" s="312" t="str">
        <f t="shared" si="19"/>
        <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t="str">
        <f t="shared" si="15"/>
        <v/>
      </c>
      <c r="E165" s="282" t="str" cm="1">
        <f t="array" ref="E165">IF($C165="","",INDEX(import_data,$C165,E$9))</f>
        <v/>
      </c>
      <c r="F165" s="280" t="str" cm="1">
        <f t="array" ref="F165">IF($C165="","",INDEX(import_data,$C165,F$9))</f>
        <v/>
      </c>
      <c r="G165" s="280" t="str" cm="1">
        <f t="array" ref="G165">IF($C165="","",INDEX(import_data,$C165,G$9))</f>
        <v/>
      </c>
      <c r="H165" s="280" t="str" cm="1">
        <f t="array" ref="H165">IF($C165="","",IF(INDEX(import_data,$C165,H$9)="","",INDEX(import_data,$C165,H$9)))</f>
        <v/>
      </c>
      <c r="I165" s="300" t="str" cm="1">
        <f t="array" ref="I165">IF($C165="","",IF(INDEX(import_data,$C165,I$9)="","",INDEX(import_data,$C165,I$9)))</f>
        <v/>
      </c>
      <c r="K165" s="312" t="str">
        <f t="shared" si="17"/>
        <v/>
      </c>
      <c r="L165" s="92" t="s">
        <v>0</v>
      </c>
      <c r="M165" s="312" t="str">
        <f t="shared" si="18"/>
        <v/>
      </c>
      <c r="N165" s="92" t="s">
        <v>0</v>
      </c>
      <c r="O165" s="312" t="str">
        <f t="shared" si="19"/>
        <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t="str">
        <f t="shared" si="15"/>
        <v/>
      </c>
      <c r="E166" s="282" t="str" cm="1">
        <f t="array" ref="E166">IF($C166="","",INDEX(import_data,$C166,E$9))</f>
        <v/>
      </c>
      <c r="F166" s="280" t="str" cm="1">
        <f t="array" ref="F166">IF($C166="","",INDEX(import_data,$C166,F$9))</f>
        <v/>
      </c>
      <c r="G166" s="280" t="str" cm="1">
        <f t="array" ref="G166">IF($C166="","",INDEX(import_data,$C166,G$9))</f>
        <v/>
      </c>
      <c r="H166" s="280" t="str" cm="1">
        <f t="array" ref="H166">IF($C166="","",IF(INDEX(import_data,$C166,H$9)="","",INDEX(import_data,$C166,H$9)))</f>
        <v/>
      </c>
      <c r="I166" s="300" t="str" cm="1">
        <f t="array" ref="I166">IF($C166="","",IF(INDEX(import_data,$C166,I$9)="","",INDEX(import_data,$C166,I$9)))</f>
        <v/>
      </c>
      <c r="K166" s="312" t="str">
        <f t="shared" si="17"/>
        <v/>
      </c>
      <c r="L166" s="92" t="s">
        <v>0</v>
      </c>
      <c r="M166" s="312" t="str">
        <f t="shared" si="18"/>
        <v/>
      </c>
      <c r="N166" s="92" t="s">
        <v>0</v>
      </c>
      <c r="O166" s="312" t="str">
        <f t="shared" si="19"/>
        <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t="str">
        <f t="shared" si="15"/>
        <v/>
      </c>
      <c r="E167" s="282" t="str" cm="1">
        <f t="array" ref="E167">IF($C167="","",INDEX(import_data,$C167,E$9))</f>
        <v/>
      </c>
      <c r="F167" s="280" t="str" cm="1">
        <f t="array" ref="F167">IF($C167="","",INDEX(import_data,$C167,F$9))</f>
        <v/>
      </c>
      <c r="G167" s="280" t="str" cm="1">
        <f t="array" ref="G167">IF($C167="","",INDEX(import_data,$C167,G$9))</f>
        <v/>
      </c>
      <c r="H167" s="280" t="str" cm="1">
        <f t="array" ref="H167">IF($C167="","",IF(INDEX(import_data,$C167,H$9)="","",INDEX(import_data,$C167,H$9)))</f>
        <v/>
      </c>
      <c r="I167" s="300" t="str" cm="1">
        <f t="array" ref="I167">IF($C167="","",IF(INDEX(import_data,$C167,I$9)="","",INDEX(import_data,$C167,I$9)))</f>
        <v/>
      </c>
      <c r="K167" s="312" t="str">
        <f t="shared" si="17"/>
        <v/>
      </c>
      <c r="L167" s="92" t="s">
        <v>0</v>
      </c>
      <c r="M167" s="312" t="str">
        <f t="shared" si="18"/>
        <v/>
      </c>
      <c r="N167" s="92" t="s">
        <v>0</v>
      </c>
      <c r="O167" s="312" t="str">
        <f t="shared" si="19"/>
        <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t="str">
        <f t="shared" si="15"/>
        <v/>
      </c>
      <c r="E168" s="282" t="str" cm="1">
        <f t="array" ref="E168">IF($C168="","",INDEX(import_data,$C168,E$9))</f>
        <v/>
      </c>
      <c r="F168" s="280" t="str" cm="1">
        <f t="array" ref="F168">IF($C168="","",INDEX(import_data,$C168,F$9))</f>
        <v/>
      </c>
      <c r="G168" s="280" t="str" cm="1">
        <f t="array" ref="G168">IF($C168="","",INDEX(import_data,$C168,G$9))</f>
        <v/>
      </c>
      <c r="H168" s="280" t="str" cm="1">
        <f t="array" ref="H168">IF($C168="","",IF(INDEX(import_data,$C168,H$9)="","",INDEX(import_data,$C168,H$9)))</f>
        <v/>
      </c>
      <c r="I168" s="300" t="str" cm="1">
        <f t="array" ref="I168">IF($C168="","",IF(INDEX(import_data,$C168,I$9)="","",INDEX(import_data,$C168,I$9)))</f>
        <v/>
      </c>
      <c r="K168" s="312" t="str">
        <f t="shared" si="17"/>
        <v/>
      </c>
      <c r="L168" s="92" t="s">
        <v>0</v>
      </c>
      <c r="M168" s="312" t="str">
        <f t="shared" si="18"/>
        <v/>
      </c>
      <c r="N168" s="92" t="s">
        <v>0</v>
      </c>
      <c r="O168" s="312" t="str">
        <f t="shared" si="19"/>
        <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t="str">
        <f t="shared" si="15"/>
        <v/>
      </c>
      <c r="E169" s="282" t="str" cm="1">
        <f t="array" ref="E169">IF($C169="","",INDEX(import_data,$C169,E$9))</f>
        <v/>
      </c>
      <c r="F169" s="280" t="str" cm="1">
        <f t="array" ref="F169">IF($C169="","",INDEX(import_data,$C169,F$9))</f>
        <v/>
      </c>
      <c r="G169" s="280" t="str" cm="1">
        <f t="array" ref="G169">IF($C169="","",INDEX(import_data,$C169,G$9))</f>
        <v/>
      </c>
      <c r="H169" s="280" t="str" cm="1">
        <f t="array" ref="H169">IF($C169="","",IF(INDEX(import_data,$C169,H$9)="","",INDEX(import_data,$C169,H$9)))</f>
        <v/>
      </c>
      <c r="I169" s="300" t="str" cm="1">
        <f t="array" ref="I169">IF($C169="","",IF(INDEX(import_data,$C169,I$9)="","",INDEX(import_data,$C169,I$9)))</f>
        <v/>
      </c>
      <c r="K169" s="312" t="str">
        <f t="shared" si="17"/>
        <v/>
      </c>
      <c r="L169" s="92" t="s">
        <v>0</v>
      </c>
      <c r="M169" s="312" t="str">
        <f t="shared" si="18"/>
        <v/>
      </c>
      <c r="N169" s="92" t="s">
        <v>0</v>
      </c>
      <c r="O169" s="312" t="str">
        <f t="shared" si="19"/>
        <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t="str">
        <f t="shared" si="15"/>
        <v/>
      </c>
      <c r="E170" s="282" t="str" cm="1">
        <f t="array" ref="E170">IF($C170="","",INDEX(import_data,$C170,E$9))</f>
        <v/>
      </c>
      <c r="F170" s="280" t="str" cm="1">
        <f t="array" ref="F170">IF($C170="","",INDEX(import_data,$C170,F$9))</f>
        <v/>
      </c>
      <c r="G170" s="280" t="str" cm="1">
        <f t="array" ref="G170">IF($C170="","",INDEX(import_data,$C170,G$9))</f>
        <v/>
      </c>
      <c r="H170" s="280" t="str" cm="1">
        <f t="array" ref="H170">IF($C170="","",IF(INDEX(import_data,$C170,H$9)="","",INDEX(import_data,$C170,H$9)))</f>
        <v/>
      </c>
      <c r="I170" s="300" t="str" cm="1">
        <f t="array" ref="I170">IF($C170="","",IF(INDEX(import_data,$C170,I$9)="","",INDEX(import_data,$C170,I$9)))</f>
        <v/>
      </c>
      <c r="K170" s="312" t="str">
        <f t="shared" si="17"/>
        <v/>
      </c>
      <c r="L170" s="92" t="s">
        <v>0</v>
      </c>
      <c r="M170" s="312" t="str">
        <f t="shared" si="18"/>
        <v/>
      </c>
      <c r="N170" s="92" t="s">
        <v>0</v>
      </c>
      <c r="O170" s="312" t="str">
        <f t="shared" si="19"/>
        <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t="str">
        <f t="shared" si="15"/>
        <v/>
      </c>
      <c r="E171" s="282" t="str" cm="1">
        <f t="array" ref="E171">IF($C171="","",INDEX(import_data,$C171,E$9))</f>
        <v/>
      </c>
      <c r="F171" s="280" t="str" cm="1">
        <f t="array" ref="F171">IF($C171="","",INDEX(import_data,$C171,F$9))</f>
        <v/>
      </c>
      <c r="G171" s="280" t="str" cm="1">
        <f t="array" ref="G171">IF($C171="","",INDEX(import_data,$C171,G$9))</f>
        <v/>
      </c>
      <c r="H171" s="280" t="str" cm="1">
        <f t="array" ref="H171">IF($C171="","",IF(INDEX(import_data,$C171,H$9)="","",INDEX(import_data,$C171,H$9)))</f>
        <v/>
      </c>
      <c r="I171" s="300" t="str" cm="1">
        <f t="array" ref="I171">IF($C171="","",IF(INDEX(import_data,$C171,I$9)="","",INDEX(import_data,$C171,I$9)))</f>
        <v/>
      </c>
      <c r="K171" s="312" t="str">
        <f t="shared" si="17"/>
        <v/>
      </c>
      <c r="L171" s="92" t="s">
        <v>0</v>
      </c>
      <c r="M171" s="312" t="str">
        <f t="shared" si="18"/>
        <v/>
      </c>
      <c r="N171" s="92" t="s">
        <v>0</v>
      </c>
      <c r="O171" s="312" t="str">
        <f t="shared" si="19"/>
        <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t="str">
        <f t="shared" si="15"/>
        <v/>
      </c>
      <c r="E172" s="282" t="str" cm="1">
        <f t="array" ref="E172">IF($C172="","",INDEX(import_data,$C172,E$9))</f>
        <v/>
      </c>
      <c r="F172" s="280" t="str" cm="1">
        <f t="array" ref="F172">IF($C172="","",INDEX(import_data,$C172,F$9))</f>
        <v/>
      </c>
      <c r="G172" s="280" t="str" cm="1">
        <f t="array" ref="G172">IF($C172="","",INDEX(import_data,$C172,G$9))</f>
        <v/>
      </c>
      <c r="H172" s="280" t="str" cm="1">
        <f t="array" ref="H172">IF($C172="","",IF(INDEX(import_data,$C172,H$9)="","",INDEX(import_data,$C172,H$9)))</f>
        <v/>
      </c>
      <c r="I172" s="300" t="str" cm="1">
        <f t="array" ref="I172">IF($C172="","",IF(INDEX(import_data,$C172,I$9)="","",INDEX(import_data,$C172,I$9)))</f>
        <v/>
      </c>
      <c r="K172" s="312" t="str">
        <f t="shared" si="17"/>
        <v/>
      </c>
      <c r="L172" s="92" t="s">
        <v>0</v>
      </c>
      <c r="M172" s="312" t="str">
        <f t="shared" si="18"/>
        <v/>
      </c>
      <c r="N172" s="92" t="s">
        <v>0</v>
      </c>
      <c r="O172" s="312" t="str">
        <f t="shared" si="19"/>
        <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t="str">
        <f t="shared" si="15"/>
        <v/>
      </c>
      <c r="E173" s="282" t="str" cm="1">
        <f t="array" ref="E173">IF($C173="","",INDEX(import_data,$C173,E$9))</f>
        <v/>
      </c>
      <c r="F173" s="280" t="str" cm="1">
        <f t="array" ref="F173">IF($C173="","",INDEX(import_data,$C173,F$9))</f>
        <v/>
      </c>
      <c r="G173" s="280" t="str" cm="1">
        <f t="array" ref="G173">IF($C173="","",INDEX(import_data,$C173,G$9))</f>
        <v/>
      </c>
      <c r="H173" s="280" t="str" cm="1">
        <f t="array" ref="H173">IF($C173="","",IF(INDEX(import_data,$C173,H$9)="","",INDEX(import_data,$C173,H$9)))</f>
        <v/>
      </c>
      <c r="I173" s="300" t="str" cm="1">
        <f t="array" ref="I173">IF($C173="","",IF(INDEX(import_data,$C173,I$9)="","",INDEX(import_data,$C173,I$9)))</f>
        <v/>
      </c>
      <c r="K173" s="312" t="str">
        <f t="shared" si="17"/>
        <v/>
      </c>
      <c r="L173" s="92" t="s">
        <v>0</v>
      </c>
      <c r="M173" s="312" t="str">
        <f t="shared" si="18"/>
        <v/>
      </c>
      <c r="N173" s="92" t="s">
        <v>0</v>
      </c>
      <c r="O173" s="312" t="str">
        <f t="shared" si="19"/>
        <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t="str">
        <f t="shared" si="15"/>
        <v/>
      </c>
      <c r="E174" s="282" t="str" cm="1">
        <f t="array" ref="E174">IF($C174="","",INDEX(import_data,$C174,E$9))</f>
        <v/>
      </c>
      <c r="F174" s="280" t="str" cm="1">
        <f t="array" ref="F174">IF($C174="","",INDEX(import_data,$C174,F$9))</f>
        <v/>
      </c>
      <c r="G174" s="280" t="str" cm="1">
        <f t="array" ref="G174">IF($C174="","",INDEX(import_data,$C174,G$9))</f>
        <v/>
      </c>
      <c r="H174" s="280" t="str" cm="1">
        <f t="array" ref="H174">IF($C174="","",IF(INDEX(import_data,$C174,H$9)="","",INDEX(import_data,$C174,H$9)))</f>
        <v/>
      </c>
      <c r="I174" s="300" t="str" cm="1">
        <f t="array" ref="I174">IF($C174="","",IF(INDEX(import_data,$C174,I$9)="","",INDEX(import_data,$C174,I$9)))</f>
        <v/>
      </c>
      <c r="K174" s="312" t="str">
        <f t="shared" si="17"/>
        <v/>
      </c>
      <c r="L174" s="92" t="s">
        <v>0</v>
      </c>
      <c r="M174" s="312" t="str">
        <f t="shared" si="18"/>
        <v/>
      </c>
      <c r="N174" s="92" t="s">
        <v>0</v>
      </c>
      <c r="O174" s="312" t="str">
        <f t="shared" si="19"/>
        <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t="str">
        <f t="shared" si="15"/>
        <v/>
      </c>
      <c r="E175" s="282" t="str" cm="1">
        <f t="array" ref="E175">IF($C175="","",INDEX(import_data,$C175,E$9))</f>
        <v/>
      </c>
      <c r="F175" s="280" t="str" cm="1">
        <f t="array" ref="F175">IF($C175="","",INDEX(import_data,$C175,F$9))</f>
        <v/>
      </c>
      <c r="G175" s="280" t="str" cm="1">
        <f t="array" ref="G175">IF($C175="","",INDEX(import_data,$C175,G$9))</f>
        <v/>
      </c>
      <c r="H175" s="280" t="str" cm="1">
        <f t="array" ref="H175">IF($C175="","",IF(INDEX(import_data,$C175,H$9)="","",INDEX(import_data,$C175,H$9)))</f>
        <v/>
      </c>
      <c r="I175" s="300" t="str" cm="1">
        <f t="array" ref="I175">IF($C175="","",IF(INDEX(import_data,$C175,I$9)="","",INDEX(import_data,$C175,I$9)))</f>
        <v/>
      </c>
      <c r="K175" s="312" t="str">
        <f t="shared" si="17"/>
        <v/>
      </c>
      <c r="L175" s="92" t="s">
        <v>0</v>
      </c>
      <c r="M175" s="312" t="str">
        <f t="shared" si="18"/>
        <v/>
      </c>
      <c r="N175" s="92" t="s">
        <v>0</v>
      </c>
      <c r="O175" s="312" t="str">
        <f t="shared" si="19"/>
        <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t="str">
        <f t="shared" si="15"/>
        <v/>
      </c>
      <c r="E176" s="282" t="str" cm="1">
        <f t="array" ref="E176">IF($C176="","",INDEX(import_data,$C176,E$9))</f>
        <v/>
      </c>
      <c r="F176" s="280" t="str" cm="1">
        <f t="array" ref="F176">IF($C176="","",INDEX(import_data,$C176,F$9))</f>
        <v/>
      </c>
      <c r="G176" s="280" t="str" cm="1">
        <f t="array" ref="G176">IF($C176="","",INDEX(import_data,$C176,G$9))</f>
        <v/>
      </c>
      <c r="H176" s="280" t="str" cm="1">
        <f t="array" ref="H176">IF($C176="","",IF(INDEX(import_data,$C176,H$9)="","",INDEX(import_data,$C176,H$9)))</f>
        <v/>
      </c>
      <c r="I176" s="300" t="str" cm="1">
        <f t="array" ref="I176">IF($C176="","",IF(INDEX(import_data,$C176,I$9)="","",INDEX(import_data,$C176,I$9)))</f>
        <v/>
      </c>
      <c r="K176" s="312" t="str">
        <f t="shared" si="17"/>
        <v/>
      </c>
      <c r="L176" s="92" t="s">
        <v>0</v>
      </c>
      <c r="M176" s="312" t="str">
        <f t="shared" si="18"/>
        <v/>
      </c>
      <c r="N176" s="92" t="s">
        <v>0</v>
      </c>
      <c r="O176" s="312" t="str">
        <f t="shared" si="19"/>
        <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t="str">
        <f t="shared" si="15"/>
        <v/>
      </c>
      <c r="E177" s="282" t="str" cm="1">
        <f t="array" ref="E177">IF($C177="","",INDEX(import_data,$C177,E$9))</f>
        <v/>
      </c>
      <c r="F177" s="280" t="str" cm="1">
        <f t="array" ref="F177">IF($C177="","",INDEX(import_data,$C177,F$9))</f>
        <v/>
      </c>
      <c r="G177" s="280" t="str" cm="1">
        <f t="array" ref="G177">IF($C177="","",INDEX(import_data,$C177,G$9))</f>
        <v/>
      </c>
      <c r="H177" s="280" t="str" cm="1">
        <f t="array" ref="H177">IF($C177="","",IF(INDEX(import_data,$C177,H$9)="","",INDEX(import_data,$C177,H$9)))</f>
        <v/>
      </c>
      <c r="I177" s="300" t="str" cm="1">
        <f t="array" ref="I177">IF($C177="","",IF(INDEX(import_data,$C177,I$9)="","",INDEX(import_data,$C177,I$9)))</f>
        <v/>
      </c>
      <c r="K177" s="312" t="str">
        <f t="shared" si="17"/>
        <v/>
      </c>
      <c r="L177" s="92" t="s">
        <v>0</v>
      </c>
      <c r="M177" s="312" t="str">
        <f t="shared" si="18"/>
        <v/>
      </c>
      <c r="N177" s="92" t="s">
        <v>0</v>
      </c>
      <c r="O177" s="312" t="str">
        <f t="shared" si="19"/>
        <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t="str">
        <f t="shared" si="15"/>
        <v/>
      </c>
      <c r="E178" s="282" t="str" cm="1">
        <f t="array" ref="E178">IF($C178="","",INDEX(import_data,$C178,E$9))</f>
        <v/>
      </c>
      <c r="F178" s="280" t="str" cm="1">
        <f t="array" ref="F178">IF($C178="","",INDEX(import_data,$C178,F$9))</f>
        <v/>
      </c>
      <c r="G178" s="280" t="str" cm="1">
        <f t="array" ref="G178">IF($C178="","",INDEX(import_data,$C178,G$9))</f>
        <v/>
      </c>
      <c r="H178" s="280" t="str" cm="1">
        <f t="array" ref="H178">IF($C178="","",IF(INDEX(import_data,$C178,H$9)="","",INDEX(import_data,$C178,H$9)))</f>
        <v/>
      </c>
      <c r="I178" s="300" t="str" cm="1">
        <f t="array" ref="I178">IF($C178="","",IF(INDEX(import_data,$C178,I$9)="","",INDEX(import_data,$C178,I$9)))</f>
        <v/>
      </c>
      <c r="K178" s="312" t="str">
        <f t="shared" si="17"/>
        <v/>
      </c>
      <c r="L178" s="92" t="s">
        <v>0</v>
      </c>
      <c r="M178" s="312" t="str">
        <f t="shared" si="18"/>
        <v/>
      </c>
      <c r="N178" s="92" t="s">
        <v>0</v>
      </c>
      <c r="O178" s="312" t="str">
        <f t="shared" si="19"/>
        <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t="str">
        <f t="shared" si="15"/>
        <v/>
      </c>
      <c r="E179" s="282" t="str" cm="1">
        <f t="array" ref="E179">IF($C179="","",INDEX(import_data,$C179,E$9))</f>
        <v/>
      </c>
      <c r="F179" s="280" t="str" cm="1">
        <f t="array" ref="F179">IF($C179="","",INDEX(import_data,$C179,F$9))</f>
        <v/>
      </c>
      <c r="G179" s="280" t="str" cm="1">
        <f t="array" ref="G179">IF($C179="","",INDEX(import_data,$C179,G$9))</f>
        <v/>
      </c>
      <c r="H179" s="280" t="str" cm="1">
        <f t="array" ref="H179">IF($C179="","",IF(INDEX(import_data,$C179,H$9)="","",INDEX(import_data,$C179,H$9)))</f>
        <v/>
      </c>
      <c r="I179" s="300" t="str" cm="1">
        <f t="array" ref="I179">IF($C179="","",IF(INDEX(import_data,$C179,I$9)="","",INDEX(import_data,$C179,I$9)))</f>
        <v/>
      </c>
      <c r="K179" s="312" t="str">
        <f t="shared" si="17"/>
        <v/>
      </c>
      <c r="L179" s="92" t="s">
        <v>0</v>
      </c>
      <c r="M179" s="312" t="str">
        <f t="shared" si="18"/>
        <v/>
      </c>
      <c r="N179" s="92" t="s">
        <v>0</v>
      </c>
      <c r="O179" s="312" t="str">
        <f t="shared" si="19"/>
        <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t="str">
        <f t="shared" si="15"/>
        <v/>
      </c>
      <c r="E180" s="282" t="str" cm="1">
        <f t="array" ref="E180">IF($C180="","",INDEX(import_data,$C180,E$9))</f>
        <v/>
      </c>
      <c r="F180" s="280" t="str" cm="1">
        <f t="array" ref="F180">IF($C180="","",INDEX(import_data,$C180,F$9))</f>
        <v/>
      </c>
      <c r="G180" s="280" t="str" cm="1">
        <f t="array" ref="G180">IF($C180="","",INDEX(import_data,$C180,G$9))</f>
        <v/>
      </c>
      <c r="H180" s="280" t="str" cm="1">
        <f t="array" ref="H180">IF($C180="","",IF(INDEX(import_data,$C180,H$9)="","",INDEX(import_data,$C180,H$9)))</f>
        <v/>
      </c>
      <c r="I180" s="300" t="str" cm="1">
        <f t="array" ref="I180">IF($C180="","",IF(INDEX(import_data,$C180,I$9)="","",INDEX(import_data,$C180,I$9)))</f>
        <v/>
      </c>
      <c r="K180" s="312" t="str">
        <f t="shared" si="17"/>
        <v/>
      </c>
      <c r="L180" s="92" t="s">
        <v>0</v>
      </c>
      <c r="M180" s="312" t="str">
        <f t="shared" si="18"/>
        <v/>
      </c>
      <c r="N180" s="92" t="s">
        <v>0</v>
      </c>
      <c r="O180" s="312" t="str">
        <f t="shared" si="19"/>
        <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t="str">
        <f t="shared" si="15"/>
        <v/>
      </c>
      <c r="E181" s="282" t="str" cm="1">
        <f t="array" ref="E181">IF($C181="","",INDEX(import_data,$C181,E$9))</f>
        <v/>
      </c>
      <c r="F181" s="280" t="str" cm="1">
        <f t="array" ref="F181">IF($C181="","",INDEX(import_data,$C181,F$9))</f>
        <v/>
      </c>
      <c r="G181" s="280" t="str" cm="1">
        <f t="array" ref="G181">IF($C181="","",INDEX(import_data,$C181,G$9))</f>
        <v/>
      </c>
      <c r="H181" s="280" t="str" cm="1">
        <f t="array" ref="H181">IF($C181="","",IF(INDEX(import_data,$C181,H$9)="","",INDEX(import_data,$C181,H$9)))</f>
        <v/>
      </c>
      <c r="I181" s="300" t="str" cm="1">
        <f t="array" ref="I181">IF($C181="","",IF(INDEX(import_data,$C181,I$9)="","",INDEX(import_data,$C181,I$9)))</f>
        <v/>
      </c>
      <c r="K181" s="312" t="str">
        <f t="shared" si="17"/>
        <v/>
      </c>
      <c r="L181" s="92" t="s">
        <v>0</v>
      </c>
      <c r="M181" s="312" t="str">
        <f t="shared" si="18"/>
        <v/>
      </c>
      <c r="N181" s="92" t="s">
        <v>0</v>
      </c>
      <c r="O181" s="312" t="str">
        <f t="shared" si="19"/>
        <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t="str">
        <f t="shared" si="15"/>
        <v/>
      </c>
      <c r="E182" s="282" t="str" cm="1">
        <f t="array" ref="E182">IF($C182="","",INDEX(import_data,$C182,E$9))</f>
        <v/>
      </c>
      <c r="F182" s="280" t="str" cm="1">
        <f t="array" ref="F182">IF($C182="","",INDEX(import_data,$C182,F$9))</f>
        <v/>
      </c>
      <c r="G182" s="280" t="str" cm="1">
        <f t="array" ref="G182">IF($C182="","",INDEX(import_data,$C182,G$9))</f>
        <v/>
      </c>
      <c r="H182" s="280" t="str" cm="1">
        <f t="array" ref="H182">IF($C182="","",IF(INDEX(import_data,$C182,H$9)="","",INDEX(import_data,$C182,H$9)))</f>
        <v/>
      </c>
      <c r="I182" s="300" t="str" cm="1">
        <f t="array" ref="I182">IF($C182="","",IF(INDEX(import_data,$C182,I$9)="","",INDEX(import_data,$C182,I$9)))</f>
        <v/>
      </c>
      <c r="K182" s="312" t="str">
        <f t="shared" si="17"/>
        <v/>
      </c>
      <c r="L182" s="92" t="s">
        <v>0</v>
      </c>
      <c r="M182" s="312" t="str">
        <f t="shared" si="18"/>
        <v/>
      </c>
      <c r="N182" s="92" t="s">
        <v>0</v>
      </c>
      <c r="O182" s="312" t="str">
        <f t="shared" si="19"/>
        <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t="str">
        <f t="shared" si="15"/>
        <v/>
      </c>
      <c r="E183" s="282" t="str" cm="1">
        <f t="array" ref="E183">IF($C183="","",INDEX(import_data,$C183,E$9))</f>
        <v/>
      </c>
      <c r="F183" s="280" t="str" cm="1">
        <f t="array" ref="F183">IF($C183="","",INDEX(import_data,$C183,F$9))</f>
        <v/>
      </c>
      <c r="G183" s="280" t="str" cm="1">
        <f t="array" ref="G183">IF($C183="","",INDEX(import_data,$C183,G$9))</f>
        <v/>
      </c>
      <c r="H183" s="280" t="str" cm="1">
        <f t="array" ref="H183">IF($C183="","",IF(INDEX(import_data,$C183,H$9)="","",INDEX(import_data,$C183,H$9)))</f>
        <v/>
      </c>
      <c r="I183" s="300" t="str" cm="1">
        <f t="array" ref="I183">IF($C183="","",IF(INDEX(import_data,$C183,I$9)="","",INDEX(import_data,$C183,I$9)))</f>
        <v/>
      </c>
      <c r="K183" s="312" t="str">
        <f t="shared" si="17"/>
        <v/>
      </c>
      <c r="L183" s="92" t="s">
        <v>0</v>
      </c>
      <c r="M183" s="312" t="str">
        <f t="shared" si="18"/>
        <v/>
      </c>
      <c r="N183" s="92" t="s">
        <v>0</v>
      </c>
      <c r="O183" s="312" t="str">
        <f t="shared" si="19"/>
        <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t="str">
        <f t="shared" si="15"/>
        <v/>
      </c>
      <c r="E184" s="282" t="str" cm="1">
        <f t="array" ref="E184">IF($C184="","",INDEX(import_data,$C184,E$9))</f>
        <v/>
      </c>
      <c r="F184" s="280" t="str" cm="1">
        <f t="array" ref="F184">IF($C184="","",INDEX(import_data,$C184,F$9))</f>
        <v/>
      </c>
      <c r="G184" s="280" t="str" cm="1">
        <f t="array" ref="G184">IF($C184="","",INDEX(import_data,$C184,G$9))</f>
        <v/>
      </c>
      <c r="H184" s="280" t="str" cm="1">
        <f t="array" ref="H184">IF($C184="","",IF(INDEX(import_data,$C184,H$9)="","",INDEX(import_data,$C184,H$9)))</f>
        <v/>
      </c>
      <c r="I184" s="300" t="str" cm="1">
        <f t="array" ref="I184">IF($C184="","",IF(INDEX(import_data,$C184,I$9)="","",INDEX(import_data,$C184,I$9)))</f>
        <v/>
      </c>
      <c r="K184" s="312" t="str">
        <f t="shared" si="17"/>
        <v/>
      </c>
      <c r="L184" s="92" t="s">
        <v>0</v>
      </c>
      <c r="M184" s="312" t="str">
        <f t="shared" si="18"/>
        <v/>
      </c>
      <c r="N184" s="92" t="s">
        <v>0</v>
      </c>
      <c r="O184" s="312" t="str">
        <f t="shared" si="19"/>
        <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t="str">
        <f t="shared" si="15"/>
        <v/>
      </c>
      <c r="E185" s="282" t="str" cm="1">
        <f t="array" ref="E185">IF($C185="","",INDEX(import_data,$C185,E$9))</f>
        <v/>
      </c>
      <c r="F185" s="280" t="str" cm="1">
        <f t="array" ref="F185">IF($C185="","",INDEX(import_data,$C185,F$9))</f>
        <v/>
      </c>
      <c r="G185" s="280" t="str" cm="1">
        <f t="array" ref="G185">IF($C185="","",INDEX(import_data,$C185,G$9))</f>
        <v/>
      </c>
      <c r="H185" s="280" t="str" cm="1">
        <f t="array" ref="H185">IF($C185="","",IF(INDEX(import_data,$C185,H$9)="","",INDEX(import_data,$C185,H$9)))</f>
        <v/>
      </c>
      <c r="I185" s="300" t="str" cm="1">
        <f t="array" ref="I185">IF($C185="","",IF(INDEX(import_data,$C185,I$9)="","",INDEX(import_data,$C185,I$9)))</f>
        <v/>
      </c>
      <c r="K185" s="312" t="str">
        <f t="shared" si="17"/>
        <v/>
      </c>
      <c r="L185" s="92" t="s">
        <v>0</v>
      </c>
      <c r="M185" s="312" t="str">
        <f t="shared" si="18"/>
        <v/>
      </c>
      <c r="N185" s="92" t="s">
        <v>0</v>
      </c>
      <c r="O185" s="312" t="str">
        <f t="shared" si="19"/>
        <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t="str">
        <f t="shared" si="15"/>
        <v/>
      </c>
      <c r="E186" s="282" t="str" cm="1">
        <f t="array" ref="E186">IF($C186="","",INDEX(import_data,$C186,E$9))</f>
        <v/>
      </c>
      <c r="F186" s="280" t="str" cm="1">
        <f t="array" ref="F186">IF($C186="","",INDEX(import_data,$C186,F$9))</f>
        <v/>
      </c>
      <c r="G186" s="280" t="str" cm="1">
        <f t="array" ref="G186">IF($C186="","",INDEX(import_data,$C186,G$9))</f>
        <v/>
      </c>
      <c r="H186" s="280" t="str" cm="1">
        <f t="array" ref="H186">IF($C186="","",IF(INDEX(import_data,$C186,H$9)="","",INDEX(import_data,$C186,H$9)))</f>
        <v/>
      </c>
      <c r="I186" s="300" t="str" cm="1">
        <f t="array" ref="I186">IF($C186="","",IF(INDEX(import_data,$C186,I$9)="","",INDEX(import_data,$C186,I$9)))</f>
        <v/>
      </c>
      <c r="K186" s="312" t="str">
        <f t="shared" si="17"/>
        <v/>
      </c>
      <c r="L186" s="92" t="s">
        <v>0</v>
      </c>
      <c r="M186" s="312" t="str">
        <f t="shared" si="18"/>
        <v/>
      </c>
      <c r="N186" s="92" t="s">
        <v>0</v>
      </c>
      <c r="O186" s="312" t="str">
        <f t="shared" si="19"/>
        <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t="str">
        <f t="shared" si="15"/>
        <v/>
      </c>
      <c r="E187" s="282" t="str" cm="1">
        <f t="array" ref="E187">IF($C187="","",INDEX(import_data,$C187,E$9))</f>
        <v/>
      </c>
      <c r="F187" s="280" t="str" cm="1">
        <f t="array" ref="F187">IF($C187="","",INDEX(import_data,$C187,F$9))</f>
        <v/>
      </c>
      <c r="G187" s="280" t="str" cm="1">
        <f t="array" ref="G187">IF($C187="","",INDEX(import_data,$C187,G$9))</f>
        <v/>
      </c>
      <c r="H187" s="280" t="str" cm="1">
        <f t="array" ref="H187">IF($C187="","",IF(INDEX(import_data,$C187,H$9)="","",INDEX(import_data,$C187,H$9)))</f>
        <v/>
      </c>
      <c r="I187" s="300" t="str" cm="1">
        <f t="array" ref="I187">IF($C187="","",IF(INDEX(import_data,$C187,I$9)="","",INDEX(import_data,$C187,I$9)))</f>
        <v/>
      </c>
      <c r="K187" s="312" t="str">
        <f t="shared" si="17"/>
        <v/>
      </c>
      <c r="L187" s="92" t="s">
        <v>0</v>
      </c>
      <c r="M187" s="312" t="str">
        <f t="shared" si="18"/>
        <v/>
      </c>
      <c r="N187" s="92" t="s">
        <v>0</v>
      </c>
      <c r="O187" s="312" t="str">
        <f t="shared" si="19"/>
        <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t="str">
        <f t="shared" si="15"/>
        <v/>
      </c>
      <c r="E188" s="282" t="str" cm="1">
        <f t="array" ref="E188">IF($C188="","",INDEX(import_data,$C188,E$9))</f>
        <v/>
      </c>
      <c r="F188" s="280" t="str" cm="1">
        <f t="array" ref="F188">IF($C188="","",INDEX(import_data,$C188,F$9))</f>
        <v/>
      </c>
      <c r="G188" s="280" t="str" cm="1">
        <f t="array" ref="G188">IF($C188="","",INDEX(import_data,$C188,G$9))</f>
        <v/>
      </c>
      <c r="H188" s="280" t="str" cm="1">
        <f t="array" ref="H188">IF($C188="","",IF(INDEX(import_data,$C188,H$9)="","",INDEX(import_data,$C188,H$9)))</f>
        <v/>
      </c>
      <c r="I188" s="300" t="str" cm="1">
        <f t="array" ref="I188">IF($C188="","",IF(INDEX(import_data,$C188,I$9)="","",INDEX(import_data,$C188,I$9)))</f>
        <v/>
      </c>
      <c r="K188" s="312" t="str">
        <f t="shared" si="17"/>
        <v/>
      </c>
      <c r="L188" s="92" t="s">
        <v>0</v>
      </c>
      <c r="M188" s="312" t="str">
        <f t="shared" si="18"/>
        <v/>
      </c>
      <c r="N188" s="92" t="s">
        <v>0</v>
      </c>
      <c r="O188" s="312" t="str">
        <f t="shared" si="19"/>
        <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t="str">
        <f t="shared" si="15"/>
        <v/>
      </c>
      <c r="E189" s="282" t="str" cm="1">
        <f t="array" ref="E189">IF($C189="","",INDEX(import_data,$C189,E$9))</f>
        <v/>
      </c>
      <c r="F189" s="280" t="str" cm="1">
        <f t="array" ref="F189">IF($C189="","",INDEX(import_data,$C189,F$9))</f>
        <v/>
      </c>
      <c r="G189" s="280" t="str" cm="1">
        <f t="array" ref="G189">IF($C189="","",INDEX(import_data,$C189,G$9))</f>
        <v/>
      </c>
      <c r="H189" s="280" t="str" cm="1">
        <f t="array" ref="H189">IF($C189="","",IF(INDEX(import_data,$C189,H$9)="","",INDEX(import_data,$C189,H$9)))</f>
        <v/>
      </c>
      <c r="I189" s="300" t="str" cm="1">
        <f t="array" ref="I189">IF($C189="","",IF(INDEX(import_data,$C189,I$9)="","",INDEX(import_data,$C189,I$9)))</f>
        <v/>
      </c>
      <c r="K189" s="312" t="str">
        <f t="shared" si="17"/>
        <v/>
      </c>
      <c r="L189" s="92" t="s">
        <v>0</v>
      </c>
      <c r="M189" s="312" t="str">
        <f t="shared" si="18"/>
        <v/>
      </c>
      <c r="N189" s="92" t="s">
        <v>0</v>
      </c>
      <c r="O189" s="312" t="str">
        <f t="shared" si="19"/>
        <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t="str">
        <f t="shared" si="15"/>
        <v/>
      </c>
      <c r="E190" s="282" t="str" cm="1">
        <f t="array" ref="E190">IF($C190="","",INDEX(import_data,$C190,E$9))</f>
        <v/>
      </c>
      <c r="F190" s="280" t="str" cm="1">
        <f t="array" ref="F190">IF($C190="","",INDEX(import_data,$C190,F$9))</f>
        <v/>
      </c>
      <c r="G190" s="280" t="str" cm="1">
        <f t="array" ref="G190">IF($C190="","",INDEX(import_data,$C190,G$9))</f>
        <v/>
      </c>
      <c r="H190" s="280" t="str" cm="1">
        <f t="array" ref="H190">IF($C190="","",IF(INDEX(import_data,$C190,H$9)="","",INDEX(import_data,$C190,H$9)))</f>
        <v/>
      </c>
      <c r="I190" s="300" t="str" cm="1">
        <f t="array" ref="I190">IF($C190="","",IF(INDEX(import_data,$C190,I$9)="","",INDEX(import_data,$C190,I$9)))</f>
        <v/>
      </c>
      <c r="K190" s="312" t="str">
        <f t="shared" si="17"/>
        <v/>
      </c>
      <c r="L190" s="92" t="s">
        <v>0</v>
      </c>
      <c r="M190" s="312" t="str">
        <f t="shared" si="18"/>
        <v/>
      </c>
      <c r="N190" s="92" t="s">
        <v>0</v>
      </c>
      <c r="O190" s="312" t="str">
        <f t="shared" si="19"/>
        <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t="str">
        <f t="shared" si="15"/>
        <v/>
      </c>
      <c r="E191" s="282" t="str" cm="1">
        <f t="array" ref="E191">IF($C191="","",INDEX(import_data,$C191,E$9))</f>
        <v/>
      </c>
      <c r="F191" s="280" t="str" cm="1">
        <f t="array" ref="F191">IF($C191="","",INDEX(import_data,$C191,F$9))</f>
        <v/>
      </c>
      <c r="G191" s="280" t="str" cm="1">
        <f t="array" ref="G191">IF($C191="","",INDEX(import_data,$C191,G$9))</f>
        <v/>
      </c>
      <c r="H191" s="280" t="str" cm="1">
        <f t="array" ref="H191">IF($C191="","",IF(INDEX(import_data,$C191,H$9)="","",INDEX(import_data,$C191,H$9)))</f>
        <v/>
      </c>
      <c r="I191" s="300" t="str" cm="1">
        <f t="array" ref="I191">IF($C191="","",IF(INDEX(import_data,$C191,I$9)="","",INDEX(import_data,$C191,I$9)))</f>
        <v/>
      </c>
      <c r="K191" s="312" t="str">
        <f t="shared" si="17"/>
        <v/>
      </c>
      <c r="L191" s="92" t="s">
        <v>0</v>
      </c>
      <c r="M191" s="312" t="str">
        <f t="shared" si="18"/>
        <v/>
      </c>
      <c r="N191" s="92" t="s">
        <v>0</v>
      </c>
      <c r="O191" s="312" t="str">
        <f t="shared" si="19"/>
        <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t="str">
        <f t="shared" si="15"/>
        <v/>
      </c>
      <c r="E192" s="282" t="str" cm="1">
        <f t="array" ref="E192">IF($C192="","",INDEX(import_data,$C192,E$9))</f>
        <v/>
      </c>
      <c r="F192" s="280" t="str" cm="1">
        <f t="array" ref="F192">IF($C192="","",INDEX(import_data,$C192,F$9))</f>
        <v/>
      </c>
      <c r="G192" s="280" t="str" cm="1">
        <f t="array" ref="G192">IF($C192="","",INDEX(import_data,$C192,G$9))</f>
        <v/>
      </c>
      <c r="H192" s="280" t="str" cm="1">
        <f t="array" ref="H192">IF($C192="","",IF(INDEX(import_data,$C192,H$9)="","",INDEX(import_data,$C192,H$9)))</f>
        <v/>
      </c>
      <c r="I192" s="300" t="str" cm="1">
        <f t="array" ref="I192">IF($C192="","",IF(INDEX(import_data,$C192,I$9)="","",INDEX(import_data,$C192,I$9)))</f>
        <v/>
      </c>
      <c r="K192" s="312" t="str">
        <f t="shared" si="17"/>
        <v/>
      </c>
      <c r="L192" s="92" t="s">
        <v>0</v>
      </c>
      <c r="M192" s="312" t="str">
        <f t="shared" si="18"/>
        <v/>
      </c>
      <c r="N192" s="92" t="s">
        <v>0</v>
      </c>
      <c r="O192" s="312" t="str">
        <f t="shared" si="19"/>
        <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t="str">
        <f t="shared" si="15"/>
        <v/>
      </c>
      <c r="E193" s="282" t="str" cm="1">
        <f t="array" ref="E193">IF($C193="","",INDEX(import_data,$C193,E$9))</f>
        <v/>
      </c>
      <c r="F193" s="280" t="str" cm="1">
        <f t="array" ref="F193">IF($C193="","",INDEX(import_data,$C193,F$9))</f>
        <v/>
      </c>
      <c r="G193" s="280" t="str" cm="1">
        <f t="array" ref="G193">IF($C193="","",INDEX(import_data,$C193,G$9))</f>
        <v/>
      </c>
      <c r="H193" s="280" t="str" cm="1">
        <f t="array" ref="H193">IF($C193="","",IF(INDEX(import_data,$C193,H$9)="","",INDEX(import_data,$C193,H$9)))</f>
        <v/>
      </c>
      <c r="I193" s="300" t="str" cm="1">
        <f t="array" ref="I193">IF($C193="","",IF(INDEX(import_data,$C193,I$9)="","",INDEX(import_data,$C193,I$9)))</f>
        <v/>
      </c>
      <c r="K193" s="312" t="str">
        <f t="shared" si="17"/>
        <v/>
      </c>
      <c r="L193" s="92" t="s">
        <v>0</v>
      </c>
      <c r="M193" s="312" t="str">
        <f t="shared" si="18"/>
        <v/>
      </c>
      <c r="N193" s="92" t="s">
        <v>0</v>
      </c>
      <c r="O193" s="312" t="str">
        <f t="shared" si="19"/>
        <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t="str">
        <f t="shared" si="15"/>
        <v/>
      </c>
      <c r="E194" s="282" t="str" cm="1">
        <f t="array" ref="E194">IF($C194="","",INDEX(import_data,$C194,E$9))</f>
        <v/>
      </c>
      <c r="F194" s="280" t="str" cm="1">
        <f t="array" ref="F194">IF($C194="","",INDEX(import_data,$C194,F$9))</f>
        <v/>
      </c>
      <c r="G194" s="280" t="str" cm="1">
        <f t="array" ref="G194">IF($C194="","",INDEX(import_data,$C194,G$9))</f>
        <v/>
      </c>
      <c r="H194" s="280" t="str" cm="1">
        <f t="array" ref="H194">IF($C194="","",IF(INDEX(import_data,$C194,H$9)="","",INDEX(import_data,$C194,H$9)))</f>
        <v/>
      </c>
      <c r="I194" s="300" t="str" cm="1">
        <f t="array" ref="I194">IF($C194="","",IF(INDEX(import_data,$C194,I$9)="","",INDEX(import_data,$C194,I$9)))</f>
        <v/>
      </c>
      <c r="K194" s="312" t="str">
        <f t="shared" si="17"/>
        <v/>
      </c>
      <c r="L194" s="92" t="s">
        <v>0</v>
      </c>
      <c r="M194" s="312" t="str">
        <f t="shared" si="18"/>
        <v/>
      </c>
      <c r="N194" s="92" t="s">
        <v>0</v>
      </c>
      <c r="O194" s="312" t="str">
        <f t="shared" si="19"/>
        <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t="str">
        <f t="shared" si="15"/>
        <v/>
      </c>
      <c r="E195" s="282" t="str" cm="1">
        <f t="array" ref="E195">IF($C195="","",INDEX(import_data,$C195,E$9))</f>
        <v/>
      </c>
      <c r="F195" s="280" t="str" cm="1">
        <f t="array" ref="F195">IF($C195="","",INDEX(import_data,$C195,F$9))</f>
        <v/>
      </c>
      <c r="G195" s="280" t="str" cm="1">
        <f t="array" ref="G195">IF($C195="","",INDEX(import_data,$C195,G$9))</f>
        <v/>
      </c>
      <c r="H195" s="280" t="str" cm="1">
        <f t="array" ref="H195">IF($C195="","",IF(INDEX(import_data,$C195,H$9)="","",INDEX(import_data,$C195,H$9)))</f>
        <v/>
      </c>
      <c r="I195" s="300" t="str" cm="1">
        <f t="array" ref="I195">IF($C195="","",IF(INDEX(import_data,$C195,I$9)="","",INDEX(import_data,$C195,I$9)))</f>
        <v/>
      </c>
      <c r="K195" s="312" t="str">
        <f t="shared" si="17"/>
        <v/>
      </c>
      <c r="L195" s="92" t="s">
        <v>0</v>
      </c>
      <c r="M195" s="312" t="str">
        <f t="shared" si="18"/>
        <v/>
      </c>
      <c r="N195" s="92" t="s">
        <v>0</v>
      </c>
      <c r="O195" s="312" t="str">
        <f t="shared" si="19"/>
        <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t="str">
        <f t="shared" si="15"/>
        <v/>
      </c>
      <c r="E196" s="282" t="str" cm="1">
        <f t="array" ref="E196">IF($C196="","",INDEX(import_data,$C196,E$9))</f>
        <v/>
      </c>
      <c r="F196" s="280" t="str" cm="1">
        <f t="array" ref="F196">IF($C196="","",INDEX(import_data,$C196,F$9))</f>
        <v/>
      </c>
      <c r="G196" s="280" t="str" cm="1">
        <f t="array" ref="G196">IF($C196="","",INDEX(import_data,$C196,G$9))</f>
        <v/>
      </c>
      <c r="H196" s="280" t="str" cm="1">
        <f t="array" ref="H196">IF($C196="","",IF(INDEX(import_data,$C196,H$9)="","",INDEX(import_data,$C196,H$9)))</f>
        <v/>
      </c>
      <c r="I196" s="300" t="str" cm="1">
        <f t="array" ref="I196">IF($C196="","",IF(INDEX(import_data,$C196,I$9)="","",INDEX(import_data,$C196,I$9)))</f>
        <v/>
      </c>
      <c r="K196" s="312" t="str">
        <f t="shared" si="17"/>
        <v/>
      </c>
      <c r="L196" s="92" t="s">
        <v>0</v>
      </c>
      <c r="M196" s="312" t="str">
        <f t="shared" si="18"/>
        <v/>
      </c>
      <c r="N196" s="92" t="s">
        <v>0</v>
      </c>
      <c r="O196" s="312" t="str">
        <f t="shared" si="19"/>
        <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t="str">
        <f t="shared" si="15"/>
        <v/>
      </c>
      <c r="E197" s="282" t="str" cm="1">
        <f t="array" ref="E197">IF($C197="","",INDEX(import_data,$C197,E$9))</f>
        <v/>
      </c>
      <c r="F197" s="280" t="str" cm="1">
        <f t="array" ref="F197">IF($C197="","",INDEX(import_data,$C197,F$9))</f>
        <v/>
      </c>
      <c r="G197" s="280" t="str" cm="1">
        <f t="array" ref="G197">IF($C197="","",INDEX(import_data,$C197,G$9))</f>
        <v/>
      </c>
      <c r="H197" s="280" t="str" cm="1">
        <f t="array" ref="H197">IF($C197="","",IF(INDEX(import_data,$C197,H$9)="","",INDEX(import_data,$C197,H$9)))</f>
        <v/>
      </c>
      <c r="I197" s="300" t="str" cm="1">
        <f t="array" ref="I197">IF($C197="","",IF(INDEX(import_data,$C197,I$9)="","",INDEX(import_data,$C197,I$9)))</f>
        <v/>
      </c>
      <c r="K197" s="312" t="str">
        <f t="shared" si="17"/>
        <v/>
      </c>
      <c r="L197" s="92" t="s">
        <v>0</v>
      </c>
      <c r="M197" s="312" t="str">
        <f t="shared" si="18"/>
        <v/>
      </c>
      <c r="N197" s="92" t="s">
        <v>0</v>
      </c>
      <c r="O197" s="312" t="str">
        <f t="shared" si="19"/>
        <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t="str">
        <f t="shared" si="15"/>
        <v/>
      </c>
      <c r="E198" s="282" t="str" cm="1">
        <f t="array" ref="E198">IF($C198="","",INDEX(import_data,$C198,E$9))</f>
        <v/>
      </c>
      <c r="F198" s="280" t="str" cm="1">
        <f t="array" ref="F198">IF($C198="","",INDEX(import_data,$C198,F$9))</f>
        <v/>
      </c>
      <c r="G198" s="280" t="str" cm="1">
        <f t="array" ref="G198">IF($C198="","",INDEX(import_data,$C198,G$9))</f>
        <v/>
      </c>
      <c r="H198" s="280" t="str" cm="1">
        <f t="array" ref="H198">IF($C198="","",IF(INDEX(import_data,$C198,H$9)="","",INDEX(import_data,$C198,H$9)))</f>
        <v/>
      </c>
      <c r="I198" s="300" t="str" cm="1">
        <f t="array" ref="I198">IF($C198="","",IF(INDEX(import_data,$C198,I$9)="","",INDEX(import_data,$C198,I$9)))</f>
        <v/>
      </c>
      <c r="K198" s="312" t="str">
        <f t="shared" si="17"/>
        <v/>
      </c>
      <c r="L198" s="92" t="s">
        <v>0</v>
      </c>
      <c r="M198" s="312" t="str">
        <f t="shared" si="18"/>
        <v/>
      </c>
      <c r="N198" s="92" t="s">
        <v>0</v>
      </c>
      <c r="O198" s="312" t="str">
        <f t="shared" si="19"/>
        <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t="str">
        <f t="shared" si="15"/>
        <v/>
      </c>
      <c r="E199" s="282" t="str" cm="1">
        <f t="array" ref="E199">IF($C199="","",INDEX(import_data,$C199,E$9))</f>
        <v/>
      </c>
      <c r="F199" s="280" t="str" cm="1">
        <f t="array" ref="F199">IF($C199="","",INDEX(import_data,$C199,F$9))</f>
        <v/>
      </c>
      <c r="G199" s="280" t="str" cm="1">
        <f t="array" ref="G199">IF($C199="","",INDEX(import_data,$C199,G$9))</f>
        <v/>
      </c>
      <c r="H199" s="280" t="str" cm="1">
        <f t="array" ref="H199">IF($C199="","",IF(INDEX(import_data,$C199,H$9)="","",INDEX(import_data,$C199,H$9)))</f>
        <v/>
      </c>
      <c r="I199" s="300" t="str" cm="1">
        <f t="array" ref="I199">IF($C199="","",IF(INDEX(import_data,$C199,I$9)="","",INDEX(import_data,$C199,I$9)))</f>
        <v/>
      </c>
      <c r="K199" s="312" t="str">
        <f t="shared" si="17"/>
        <v/>
      </c>
      <c r="L199" s="92" t="s">
        <v>0</v>
      </c>
      <c r="M199" s="312" t="str">
        <f t="shared" si="18"/>
        <v/>
      </c>
      <c r="N199" s="92" t="s">
        <v>0</v>
      </c>
      <c r="O199" s="312" t="str">
        <f t="shared" si="19"/>
        <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t="str">
        <f t="shared" si="15"/>
        <v/>
      </c>
      <c r="E200" s="282" t="str" cm="1">
        <f t="array" ref="E200">IF($C200="","",INDEX(import_data,$C200,E$9))</f>
        <v/>
      </c>
      <c r="F200" s="280" t="str" cm="1">
        <f t="array" ref="F200">IF($C200="","",INDEX(import_data,$C200,F$9))</f>
        <v/>
      </c>
      <c r="G200" s="280" t="str" cm="1">
        <f t="array" ref="G200">IF($C200="","",INDEX(import_data,$C200,G$9))</f>
        <v/>
      </c>
      <c r="H200" s="280" t="str" cm="1">
        <f t="array" ref="H200">IF($C200="","",IF(INDEX(import_data,$C200,H$9)="","",INDEX(import_data,$C200,H$9)))</f>
        <v/>
      </c>
      <c r="I200" s="300" t="str" cm="1">
        <f t="array" ref="I200">IF($C200="","",IF(INDEX(import_data,$C200,I$9)="","",INDEX(import_data,$C200,I$9)))</f>
        <v/>
      </c>
      <c r="K200" s="312" t="str">
        <f t="shared" si="17"/>
        <v/>
      </c>
      <c r="L200" s="92" t="s">
        <v>0</v>
      </c>
      <c r="M200" s="312" t="str">
        <f t="shared" si="18"/>
        <v/>
      </c>
      <c r="N200" s="92" t="s">
        <v>0</v>
      </c>
      <c r="O200" s="312" t="str">
        <f t="shared" si="19"/>
        <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t="str">
        <f t="shared" si="15"/>
        <v/>
      </c>
      <c r="E201" s="282" t="str" cm="1">
        <f t="array" ref="E201">IF($C201="","",INDEX(import_data,$C201,E$9))</f>
        <v/>
      </c>
      <c r="F201" s="280" t="str" cm="1">
        <f t="array" ref="F201">IF($C201="","",INDEX(import_data,$C201,F$9))</f>
        <v/>
      </c>
      <c r="G201" s="280" t="str" cm="1">
        <f t="array" ref="G201">IF($C201="","",INDEX(import_data,$C201,G$9))</f>
        <v/>
      </c>
      <c r="H201" s="280" t="str" cm="1">
        <f t="array" ref="H201">IF($C201="","",IF(INDEX(import_data,$C201,H$9)="","",INDEX(import_data,$C201,H$9)))</f>
        <v/>
      </c>
      <c r="I201" s="300" t="str" cm="1">
        <f t="array" ref="I201">IF($C201="","",IF(INDEX(import_data,$C201,I$9)="","",INDEX(import_data,$C201,I$9)))</f>
        <v/>
      </c>
      <c r="K201" s="312" t="str">
        <f t="shared" si="17"/>
        <v/>
      </c>
      <c r="L201" s="92" t="s">
        <v>0</v>
      </c>
      <c r="M201" s="312" t="str">
        <f t="shared" si="18"/>
        <v/>
      </c>
      <c r="N201" s="92" t="s">
        <v>0</v>
      </c>
      <c r="O201" s="312" t="str">
        <f t="shared" si="19"/>
        <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t="str">
        <f t="shared" si="15"/>
        <v/>
      </c>
      <c r="E202" s="282" t="str" cm="1">
        <f t="array" ref="E202">IF($C202="","",INDEX(import_data,$C202,E$9))</f>
        <v/>
      </c>
      <c r="F202" s="280" t="str" cm="1">
        <f t="array" ref="F202">IF($C202="","",INDEX(import_data,$C202,F$9))</f>
        <v/>
      </c>
      <c r="G202" s="280" t="str" cm="1">
        <f t="array" ref="G202">IF($C202="","",INDEX(import_data,$C202,G$9))</f>
        <v/>
      </c>
      <c r="H202" s="280" t="str" cm="1">
        <f t="array" ref="H202">IF($C202="","",IF(INDEX(import_data,$C202,H$9)="","",INDEX(import_data,$C202,H$9)))</f>
        <v/>
      </c>
      <c r="I202" s="300" t="str" cm="1">
        <f t="array" ref="I202">IF($C202="","",IF(INDEX(import_data,$C202,I$9)="","",INDEX(import_data,$C202,I$9)))</f>
        <v/>
      </c>
      <c r="K202" s="312" t="str">
        <f t="shared" si="17"/>
        <v/>
      </c>
      <c r="L202" s="92" t="s">
        <v>0</v>
      </c>
      <c r="M202" s="312" t="str">
        <f t="shared" si="18"/>
        <v/>
      </c>
      <c r="N202" s="92" t="s">
        <v>0</v>
      </c>
      <c r="O202" s="312" t="str">
        <f t="shared" si="19"/>
        <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t="str">
        <f t="shared" si="15"/>
        <v/>
      </c>
      <c r="E203" s="282" t="str" cm="1">
        <f t="array" ref="E203">IF($C203="","",INDEX(import_data,$C203,E$9))</f>
        <v/>
      </c>
      <c r="F203" s="280" t="str" cm="1">
        <f t="array" ref="F203">IF($C203="","",INDEX(import_data,$C203,F$9))</f>
        <v/>
      </c>
      <c r="G203" s="280" t="str" cm="1">
        <f t="array" ref="G203">IF($C203="","",INDEX(import_data,$C203,G$9))</f>
        <v/>
      </c>
      <c r="H203" s="280" t="str" cm="1">
        <f t="array" ref="H203">IF($C203="","",IF(INDEX(import_data,$C203,H$9)="","",INDEX(import_data,$C203,H$9)))</f>
        <v/>
      </c>
      <c r="I203" s="300" t="str" cm="1">
        <f t="array" ref="I203">IF($C203="","",IF(INDEX(import_data,$C203,I$9)="","",INDEX(import_data,$C203,I$9)))</f>
        <v/>
      </c>
      <c r="K203" s="312" t="str">
        <f t="shared" si="17"/>
        <v/>
      </c>
      <c r="L203" s="92" t="s">
        <v>0</v>
      </c>
      <c r="M203" s="312" t="str">
        <f t="shared" si="18"/>
        <v/>
      </c>
      <c r="N203" s="92" t="s">
        <v>0</v>
      </c>
      <c r="O203" s="312" t="str">
        <f t="shared" si="19"/>
        <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t="str">
        <f t="shared" si="15"/>
        <v/>
      </c>
      <c r="E204" s="282" t="str" cm="1">
        <f t="array" ref="E204">IF($C204="","",INDEX(import_data,$C204,E$9))</f>
        <v/>
      </c>
      <c r="F204" s="280" t="str" cm="1">
        <f t="array" ref="F204">IF($C204="","",INDEX(import_data,$C204,F$9))</f>
        <v/>
      </c>
      <c r="G204" s="280" t="str" cm="1">
        <f t="array" ref="G204">IF($C204="","",INDEX(import_data,$C204,G$9))</f>
        <v/>
      </c>
      <c r="H204" s="280" t="str" cm="1">
        <f t="array" ref="H204">IF($C204="","",IF(INDEX(import_data,$C204,H$9)="","",INDEX(import_data,$C204,H$9)))</f>
        <v/>
      </c>
      <c r="I204" s="300" t="str" cm="1">
        <f t="array" ref="I204">IF($C204="","",IF(INDEX(import_data,$C204,I$9)="","",INDEX(import_data,$C204,I$9)))</f>
        <v/>
      </c>
      <c r="K204" s="312" t="str">
        <f t="shared" si="17"/>
        <v/>
      </c>
      <c r="L204" s="92" t="s">
        <v>0</v>
      </c>
      <c r="M204" s="312" t="str">
        <f t="shared" si="18"/>
        <v/>
      </c>
      <c r="N204" s="92" t="s">
        <v>0</v>
      </c>
      <c r="O204" s="312" t="str">
        <f t="shared" si="19"/>
        <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t="str">
        <f t="shared" ref="C205:C268" si="22">IFERROR(MATCH($E$8&amp;"-"&amp;B205,import_key,0),"")</f>
        <v/>
      </c>
      <c r="E205" s="282" t="str" cm="1">
        <f t="array" ref="E205">IF($C205="","",INDEX(import_data,$C205,E$9))</f>
        <v/>
      </c>
      <c r="F205" s="280" t="str" cm="1">
        <f t="array" ref="F205">IF($C205="","",INDEX(import_data,$C205,F$9))</f>
        <v/>
      </c>
      <c r="G205" s="280" t="str" cm="1">
        <f t="array" ref="G205">IF($C205="","",INDEX(import_data,$C205,G$9))</f>
        <v/>
      </c>
      <c r="H205" s="280" t="str" cm="1">
        <f t="array" ref="H205">IF($C205="","",IF(INDEX(import_data,$C205,H$9)="","",INDEX(import_data,$C205,H$9)))</f>
        <v/>
      </c>
      <c r="I205" s="300" t="str" cm="1">
        <f t="array" ref="I205">IF($C205="","",IF(INDEX(import_data,$C205,I$9)="","",INDEX(import_data,$C205,I$9)))</f>
        <v/>
      </c>
      <c r="K205" s="312" t="str">
        <f t="shared" si="17"/>
        <v/>
      </c>
      <c r="L205" s="92" t="s">
        <v>0</v>
      </c>
      <c r="M205" s="312" t="str">
        <f t="shared" si="18"/>
        <v/>
      </c>
      <c r="N205" s="92" t="s">
        <v>0</v>
      </c>
      <c r="O205" s="312" t="str">
        <f t="shared" si="19"/>
        <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t="str">
        <f t="shared" si="22"/>
        <v/>
      </c>
      <c r="E206" s="282" t="str" cm="1">
        <f t="array" ref="E206">IF($C206="","",INDEX(import_data,$C206,E$9))</f>
        <v/>
      </c>
      <c r="F206" s="280" t="str" cm="1">
        <f t="array" ref="F206">IF($C206="","",INDEX(import_data,$C206,F$9))</f>
        <v/>
      </c>
      <c r="G206" s="280" t="str" cm="1">
        <f t="array" ref="G206">IF($C206="","",INDEX(import_data,$C206,G$9))</f>
        <v/>
      </c>
      <c r="H206" s="280" t="str" cm="1">
        <f t="array" ref="H206">IF($C206="","",IF(INDEX(import_data,$C206,H$9)="","",INDEX(import_data,$C206,H$9)))</f>
        <v/>
      </c>
      <c r="I206" s="300" t="str" cm="1">
        <f t="array" ref="I206">IF($C206="","",IF(INDEX(import_data,$C206,I$9)="","",INDEX(import_data,$C206,I$9)))</f>
        <v/>
      </c>
      <c r="K206" s="312" t="str">
        <f t="shared" ref="K206:K269" si="24">IF(F206="","",F206) &amp; IF(G206="",""," – " &amp; G206) &amp; IF(H206="",""," – " &amp; H206) &amp; IF(I206="",""," – " &amp; I206)</f>
        <v/>
      </c>
      <c r="L206" s="92" t="s">
        <v>0</v>
      </c>
      <c r="M206" s="312" t="str">
        <f t="shared" ref="M206:M269" si="25">IF(F206="","",F206) &amp; IF(G206="",""," – " &amp; G206) &amp; IF(H206="",""," – " &amp; H206)</f>
        <v/>
      </c>
      <c r="N206" s="92" t="s">
        <v>0</v>
      </c>
      <c r="O206" s="312" t="str">
        <f t="shared" ref="O206:O269" si="26">IF(F206="","",F206) &amp; IF(G206="",""," – " &amp; G206)</f>
        <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t="str">
        <f t="shared" si="22"/>
        <v/>
      </c>
      <c r="E207" s="282" t="str" cm="1">
        <f t="array" ref="E207">IF($C207="","",INDEX(import_data,$C207,E$9))</f>
        <v/>
      </c>
      <c r="F207" s="280" t="str" cm="1">
        <f t="array" ref="F207">IF($C207="","",INDEX(import_data,$C207,F$9))</f>
        <v/>
      </c>
      <c r="G207" s="280" t="str" cm="1">
        <f t="array" ref="G207">IF($C207="","",INDEX(import_data,$C207,G$9))</f>
        <v/>
      </c>
      <c r="H207" s="280" t="str" cm="1">
        <f t="array" ref="H207">IF($C207="","",IF(INDEX(import_data,$C207,H$9)="","",INDEX(import_data,$C207,H$9)))</f>
        <v/>
      </c>
      <c r="I207" s="300" t="str" cm="1">
        <f t="array" ref="I207">IF($C207="","",IF(INDEX(import_data,$C207,I$9)="","",INDEX(import_data,$C207,I$9)))</f>
        <v/>
      </c>
      <c r="K207" s="312" t="str">
        <f t="shared" si="24"/>
        <v/>
      </c>
      <c r="L207" s="92" t="s">
        <v>0</v>
      </c>
      <c r="M207" s="312" t="str">
        <f t="shared" si="25"/>
        <v/>
      </c>
      <c r="N207" s="92" t="s">
        <v>0</v>
      </c>
      <c r="O207" s="312" t="str">
        <f t="shared" si="26"/>
        <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t="str">
        <f t="shared" si="22"/>
        <v/>
      </c>
      <c r="E208" s="282" t="str" cm="1">
        <f t="array" ref="E208">IF($C208="","",INDEX(import_data,$C208,E$9))</f>
        <v/>
      </c>
      <c r="F208" s="280" t="str" cm="1">
        <f t="array" ref="F208">IF($C208="","",INDEX(import_data,$C208,F$9))</f>
        <v/>
      </c>
      <c r="G208" s="280" t="str" cm="1">
        <f t="array" ref="G208">IF($C208="","",INDEX(import_data,$C208,G$9))</f>
        <v/>
      </c>
      <c r="H208" s="280" t="str" cm="1">
        <f t="array" ref="H208">IF($C208="","",IF(INDEX(import_data,$C208,H$9)="","",INDEX(import_data,$C208,H$9)))</f>
        <v/>
      </c>
      <c r="I208" s="300" t="str" cm="1">
        <f t="array" ref="I208">IF($C208="","",IF(INDEX(import_data,$C208,I$9)="","",INDEX(import_data,$C208,I$9)))</f>
        <v/>
      </c>
      <c r="K208" s="312" t="str">
        <f t="shared" si="24"/>
        <v/>
      </c>
      <c r="L208" s="92" t="s">
        <v>0</v>
      </c>
      <c r="M208" s="312" t="str">
        <f t="shared" si="25"/>
        <v/>
      </c>
      <c r="N208" s="92" t="s">
        <v>0</v>
      </c>
      <c r="O208" s="312" t="str">
        <f t="shared" si="26"/>
        <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t="str">
        <f t="shared" si="22"/>
        <v/>
      </c>
      <c r="E209" s="282" t="str" cm="1">
        <f t="array" ref="E209">IF($C209="","",INDEX(import_data,$C209,E$9))</f>
        <v/>
      </c>
      <c r="F209" s="280" t="str" cm="1">
        <f t="array" ref="F209">IF($C209="","",INDEX(import_data,$C209,F$9))</f>
        <v/>
      </c>
      <c r="G209" s="280" t="str" cm="1">
        <f t="array" ref="G209">IF($C209="","",INDEX(import_data,$C209,G$9))</f>
        <v/>
      </c>
      <c r="H209" s="280" t="str" cm="1">
        <f t="array" ref="H209">IF($C209="","",IF(INDEX(import_data,$C209,H$9)="","",INDEX(import_data,$C209,H$9)))</f>
        <v/>
      </c>
      <c r="I209" s="300" t="str" cm="1">
        <f t="array" ref="I209">IF($C209="","",IF(INDEX(import_data,$C209,I$9)="","",INDEX(import_data,$C209,I$9)))</f>
        <v/>
      </c>
      <c r="K209" s="312" t="str">
        <f t="shared" si="24"/>
        <v/>
      </c>
      <c r="L209" s="92" t="s">
        <v>0</v>
      </c>
      <c r="M209" s="312" t="str">
        <f t="shared" si="25"/>
        <v/>
      </c>
      <c r="N209" s="92" t="s">
        <v>0</v>
      </c>
      <c r="O209" s="312" t="str">
        <f t="shared" si="26"/>
        <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t="str">
        <f t="shared" si="22"/>
        <v/>
      </c>
      <c r="E210" s="282" t="str" cm="1">
        <f t="array" ref="E210">IF($C210="","",INDEX(import_data,$C210,E$9))</f>
        <v/>
      </c>
      <c r="F210" s="280" t="str" cm="1">
        <f t="array" ref="F210">IF($C210="","",INDEX(import_data,$C210,F$9))</f>
        <v/>
      </c>
      <c r="G210" s="280" t="str" cm="1">
        <f t="array" ref="G210">IF($C210="","",INDEX(import_data,$C210,G$9))</f>
        <v/>
      </c>
      <c r="H210" s="280" t="str" cm="1">
        <f t="array" ref="H210">IF($C210="","",IF(INDEX(import_data,$C210,H$9)="","",INDEX(import_data,$C210,H$9)))</f>
        <v/>
      </c>
      <c r="I210" s="300" t="str" cm="1">
        <f t="array" ref="I210">IF($C210="","",IF(INDEX(import_data,$C210,I$9)="","",INDEX(import_data,$C210,I$9)))</f>
        <v/>
      </c>
      <c r="K210" s="312" t="str">
        <f t="shared" si="24"/>
        <v/>
      </c>
      <c r="L210" s="92" t="s">
        <v>0</v>
      </c>
      <c r="M210" s="312" t="str">
        <f t="shared" si="25"/>
        <v/>
      </c>
      <c r="N210" s="92" t="s">
        <v>0</v>
      </c>
      <c r="O210" s="312" t="str">
        <f t="shared" si="26"/>
        <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t="str">
        <f t="shared" si="22"/>
        <v/>
      </c>
      <c r="E211" s="282" t="str" cm="1">
        <f t="array" ref="E211">IF($C211="","",INDEX(import_data,$C211,E$9))</f>
        <v/>
      </c>
      <c r="F211" s="280" t="str" cm="1">
        <f t="array" ref="F211">IF($C211="","",INDEX(import_data,$C211,F$9))</f>
        <v/>
      </c>
      <c r="G211" s="280" t="str" cm="1">
        <f t="array" ref="G211">IF($C211="","",INDEX(import_data,$C211,G$9))</f>
        <v/>
      </c>
      <c r="H211" s="280" t="str" cm="1">
        <f t="array" ref="H211">IF($C211="","",IF(INDEX(import_data,$C211,H$9)="","",INDEX(import_data,$C211,H$9)))</f>
        <v/>
      </c>
      <c r="I211" s="300" t="str" cm="1">
        <f t="array" ref="I211">IF($C211="","",IF(INDEX(import_data,$C211,I$9)="","",INDEX(import_data,$C211,I$9)))</f>
        <v/>
      </c>
      <c r="K211" s="312" t="str">
        <f t="shared" si="24"/>
        <v/>
      </c>
      <c r="L211" s="92" t="s">
        <v>0</v>
      </c>
      <c r="M211" s="312" t="str">
        <f t="shared" si="25"/>
        <v/>
      </c>
      <c r="N211" s="92" t="s">
        <v>0</v>
      </c>
      <c r="O211" s="312" t="str">
        <f t="shared" si="26"/>
        <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t="str">
        <f t="shared" si="22"/>
        <v/>
      </c>
      <c r="E212" s="282" t="str" cm="1">
        <f t="array" ref="E212">IF($C212="","",INDEX(import_data,$C212,E$9))</f>
        <v/>
      </c>
      <c r="F212" s="280" t="str" cm="1">
        <f t="array" ref="F212">IF($C212="","",INDEX(import_data,$C212,F$9))</f>
        <v/>
      </c>
      <c r="G212" s="280" t="str" cm="1">
        <f t="array" ref="G212">IF($C212="","",INDEX(import_data,$C212,G$9))</f>
        <v/>
      </c>
      <c r="H212" s="280" t="str" cm="1">
        <f t="array" ref="H212">IF($C212="","",IF(INDEX(import_data,$C212,H$9)="","",INDEX(import_data,$C212,H$9)))</f>
        <v/>
      </c>
      <c r="I212" s="300" t="str" cm="1">
        <f t="array" ref="I212">IF($C212="","",IF(INDEX(import_data,$C212,I$9)="","",INDEX(import_data,$C212,I$9)))</f>
        <v/>
      </c>
      <c r="K212" s="312" t="str">
        <f t="shared" si="24"/>
        <v/>
      </c>
      <c r="L212" s="92" t="s">
        <v>0</v>
      </c>
      <c r="M212" s="312" t="str">
        <f t="shared" si="25"/>
        <v/>
      </c>
      <c r="N212" s="92" t="s">
        <v>0</v>
      </c>
      <c r="O212" s="312" t="str">
        <f t="shared" si="26"/>
        <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t="str">
        <f t="shared" si="22"/>
        <v/>
      </c>
      <c r="E213" s="282" t="str" cm="1">
        <f t="array" ref="E213">IF($C213="","",INDEX(import_data,$C213,E$9))</f>
        <v/>
      </c>
      <c r="F213" s="280" t="str" cm="1">
        <f t="array" ref="F213">IF($C213="","",INDEX(import_data,$C213,F$9))</f>
        <v/>
      </c>
      <c r="G213" s="280" t="str" cm="1">
        <f t="array" ref="G213">IF($C213="","",INDEX(import_data,$C213,G$9))</f>
        <v/>
      </c>
      <c r="H213" s="280" t="str" cm="1">
        <f t="array" ref="H213">IF($C213="","",IF(INDEX(import_data,$C213,H$9)="","",INDEX(import_data,$C213,H$9)))</f>
        <v/>
      </c>
      <c r="I213" s="300" t="str" cm="1">
        <f t="array" ref="I213">IF($C213="","",IF(INDEX(import_data,$C213,I$9)="","",INDEX(import_data,$C213,I$9)))</f>
        <v/>
      </c>
      <c r="K213" s="312" t="str">
        <f t="shared" si="24"/>
        <v/>
      </c>
      <c r="L213" s="92" t="s">
        <v>0</v>
      </c>
      <c r="M213" s="312" t="str">
        <f t="shared" si="25"/>
        <v/>
      </c>
      <c r="N213" s="92" t="s">
        <v>0</v>
      </c>
      <c r="O213" s="312" t="str">
        <f t="shared" si="26"/>
        <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t="str">
        <f t="shared" si="22"/>
        <v/>
      </c>
      <c r="E214" s="282" t="str" cm="1">
        <f t="array" ref="E214">IF($C214="","",INDEX(import_data,$C214,E$9))</f>
        <v/>
      </c>
      <c r="F214" s="280" t="str" cm="1">
        <f t="array" ref="F214">IF($C214="","",INDEX(import_data,$C214,F$9))</f>
        <v/>
      </c>
      <c r="G214" s="280" t="str" cm="1">
        <f t="array" ref="G214">IF($C214="","",INDEX(import_data,$C214,G$9))</f>
        <v/>
      </c>
      <c r="H214" s="280" t="str" cm="1">
        <f t="array" ref="H214">IF($C214="","",IF(INDEX(import_data,$C214,H$9)="","",INDEX(import_data,$C214,H$9)))</f>
        <v/>
      </c>
      <c r="I214" s="300" t="str" cm="1">
        <f t="array" ref="I214">IF($C214="","",IF(INDEX(import_data,$C214,I$9)="","",INDEX(import_data,$C214,I$9)))</f>
        <v/>
      </c>
      <c r="K214" s="312" t="str">
        <f t="shared" si="24"/>
        <v/>
      </c>
      <c r="L214" s="92" t="s">
        <v>0</v>
      </c>
      <c r="M214" s="312" t="str">
        <f t="shared" si="25"/>
        <v/>
      </c>
      <c r="N214" s="92" t="s">
        <v>0</v>
      </c>
      <c r="O214" s="312" t="str">
        <f t="shared" si="26"/>
        <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t="str">
        <f t="shared" si="22"/>
        <v/>
      </c>
      <c r="E215" s="282" t="str" cm="1">
        <f t="array" ref="E215">IF($C215="","",INDEX(import_data,$C215,E$9))</f>
        <v/>
      </c>
      <c r="F215" s="280" t="str" cm="1">
        <f t="array" ref="F215">IF($C215="","",INDEX(import_data,$C215,F$9))</f>
        <v/>
      </c>
      <c r="G215" s="280" t="str" cm="1">
        <f t="array" ref="G215">IF($C215="","",INDEX(import_data,$C215,G$9))</f>
        <v/>
      </c>
      <c r="H215" s="280" t="str" cm="1">
        <f t="array" ref="H215">IF($C215="","",IF(INDEX(import_data,$C215,H$9)="","",INDEX(import_data,$C215,H$9)))</f>
        <v/>
      </c>
      <c r="I215" s="300" t="str" cm="1">
        <f t="array" ref="I215">IF($C215="","",IF(INDEX(import_data,$C215,I$9)="","",INDEX(import_data,$C215,I$9)))</f>
        <v/>
      </c>
      <c r="K215" s="312" t="str">
        <f t="shared" si="24"/>
        <v/>
      </c>
      <c r="L215" s="92" t="s">
        <v>0</v>
      </c>
      <c r="M215" s="312" t="str">
        <f t="shared" si="25"/>
        <v/>
      </c>
      <c r="N215" s="92" t="s">
        <v>0</v>
      </c>
      <c r="O215" s="312" t="str">
        <f t="shared" si="26"/>
        <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t="str">
        <f t="shared" si="22"/>
        <v/>
      </c>
      <c r="E216" s="282" t="str" cm="1">
        <f t="array" ref="E216">IF($C216="","",INDEX(import_data,$C216,E$9))</f>
        <v/>
      </c>
      <c r="F216" s="280" t="str" cm="1">
        <f t="array" ref="F216">IF($C216="","",INDEX(import_data,$C216,F$9))</f>
        <v/>
      </c>
      <c r="G216" s="280" t="str" cm="1">
        <f t="array" ref="G216">IF($C216="","",INDEX(import_data,$C216,G$9))</f>
        <v/>
      </c>
      <c r="H216" s="280" t="str" cm="1">
        <f t="array" ref="H216">IF($C216="","",IF(INDEX(import_data,$C216,H$9)="","",INDEX(import_data,$C216,H$9)))</f>
        <v/>
      </c>
      <c r="I216" s="300" t="str" cm="1">
        <f t="array" ref="I216">IF($C216="","",IF(INDEX(import_data,$C216,I$9)="","",INDEX(import_data,$C216,I$9)))</f>
        <v/>
      </c>
      <c r="K216" s="312" t="str">
        <f t="shared" si="24"/>
        <v/>
      </c>
      <c r="L216" s="92" t="s">
        <v>0</v>
      </c>
      <c r="M216" s="312" t="str">
        <f t="shared" si="25"/>
        <v/>
      </c>
      <c r="N216" s="92" t="s">
        <v>0</v>
      </c>
      <c r="O216" s="312" t="str">
        <f t="shared" si="26"/>
        <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t="str">
        <f t="shared" si="22"/>
        <v/>
      </c>
      <c r="E217" s="282" t="str" cm="1">
        <f t="array" ref="E217">IF($C217="","",INDEX(import_data,$C217,E$9))</f>
        <v/>
      </c>
      <c r="F217" s="280" t="str" cm="1">
        <f t="array" ref="F217">IF($C217="","",INDEX(import_data,$C217,F$9))</f>
        <v/>
      </c>
      <c r="G217" s="280" t="str" cm="1">
        <f t="array" ref="G217">IF($C217="","",INDEX(import_data,$C217,G$9))</f>
        <v/>
      </c>
      <c r="H217" s="280" t="str" cm="1">
        <f t="array" ref="H217">IF($C217="","",IF(INDEX(import_data,$C217,H$9)="","",INDEX(import_data,$C217,H$9)))</f>
        <v/>
      </c>
      <c r="I217" s="300" t="str" cm="1">
        <f t="array" ref="I217">IF($C217="","",IF(INDEX(import_data,$C217,I$9)="","",INDEX(import_data,$C217,I$9)))</f>
        <v/>
      </c>
      <c r="K217" s="312" t="str">
        <f t="shared" si="24"/>
        <v/>
      </c>
      <c r="L217" s="92" t="s">
        <v>0</v>
      </c>
      <c r="M217" s="312" t="str">
        <f t="shared" si="25"/>
        <v/>
      </c>
      <c r="N217" s="92" t="s">
        <v>0</v>
      </c>
      <c r="O217" s="312" t="str">
        <f t="shared" si="26"/>
        <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t="str">
        <f t="shared" si="22"/>
        <v/>
      </c>
      <c r="E218" s="282" t="str" cm="1">
        <f t="array" ref="E218">IF($C218="","",INDEX(import_data,$C218,E$9))</f>
        <v/>
      </c>
      <c r="F218" s="280" t="str" cm="1">
        <f t="array" ref="F218">IF($C218="","",INDEX(import_data,$C218,F$9))</f>
        <v/>
      </c>
      <c r="G218" s="280" t="str" cm="1">
        <f t="array" ref="G218">IF($C218="","",INDEX(import_data,$C218,G$9))</f>
        <v/>
      </c>
      <c r="H218" s="280" t="str" cm="1">
        <f t="array" ref="H218">IF($C218="","",IF(INDEX(import_data,$C218,H$9)="","",INDEX(import_data,$C218,H$9)))</f>
        <v/>
      </c>
      <c r="I218" s="300" t="str" cm="1">
        <f t="array" ref="I218">IF($C218="","",IF(INDEX(import_data,$C218,I$9)="","",INDEX(import_data,$C218,I$9)))</f>
        <v/>
      </c>
      <c r="K218" s="312" t="str">
        <f t="shared" si="24"/>
        <v/>
      </c>
      <c r="L218" s="92" t="s">
        <v>0</v>
      </c>
      <c r="M218" s="312" t="str">
        <f t="shared" si="25"/>
        <v/>
      </c>
      <c r="N218" s="92" t="s">
        <v>0</v>
      </c>
      <c r="O218" s="312" t="str">
        <f t="shared" si="26"/>
        <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t="str">
        <f t="shared" si="22"/>
        <v/>
      </c>
      <c r="E219" s="282" t="str" cm="1">
        <f t="array" ref="E219">IF($C219="","",INDEX(import_data,$C219,E$9))</f>
        <v/>
      </c>
      <c r="F219" s="280" t="str" cm="1">
        <f t="array" ref="F219">IF($C219="","",INDEX(import_data,$C219,F$9))</f>
        <v/>
      </c>
      <c r="G219" s="280" t="str" cm="1">
        <f t="array" ref="G219">IF($C219="","",INDEX(import_data,$C219,G$9))</f>
        <v/>
      </c>
      <c r="H219" s="280" t="str" cm="1">
        <f t="array" ref="H219">IF($C219="","",IF(INDEX(import_data,$C219,H$9)="","",INDEX(import_data,$C219,H$9)))</f>
        <v/>
      </c>
      <c r="I219" s="300" t="str" cm="1">
        <f t="array" ref="I219">IF($C219="","",IF(INDEX(import_data,$C219,I$9)="","",INDEX(import_data,$C219,I$9)))</f>
        <v/>
      </c>
      <c r="K219" s="312" t="str">
        <f t="shared" si="24"/>
        <v/>
      </c>
      <c r="L219" s="92" t="s">
        <v>0</v>
      </c>
      <c r="M219" s="312" t="str">
        <f t="shared" si="25"/>
        <v/>
      </c>
      <c r="N219" s="92" t="s">
        <v>0</v>
      </c>
      <c r="O219" s="312" t="str">
        <f t="shared" si="26"/>
        <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t="str">
        <f t="shared" si="22"/>
        <v/>
      </c>
      <c r="E220" s="282" t="str" cm="1">
        <f t="array" ref="E220">IF($C220="","",INDEX(import_data,$C220,E$9))</f>
        <v/>
      </c>
      <c r="F220" s="280" t="str" cm="1">
        <f t="array" ref="F220">IF($C220="","",INDEX(import_data,$C220,F$9))</f>
        <v/>
      </c>
      <c r="G220" s="280" t="str" cm="1">
        <f t="array" ref="G220">IF($C220="","",INDEX(import_data,$C220,G$9))</f>
        <v/>
      </c>
      <c r="H220" s="280" t="str" cm="1">
        <f t="array" ref="H220">IF($C220="","",IF(INDEX(import_data,$C220,H$9)="","",INDEX(import_data,$C220,H$9)))</f>
        <v/>
      </c>
      <c r="I220" s="300" t="str" cm="1">
        <f t="array" ref="I220">IF($C220="","",IF(INDEX(import_data,$C220,I$9)="","",INDEX(import_data,$C220,I$9)))</f>
        <v/>
      </c>
      <c r="K220" s="312" t="str">
        <f t="shared" si="24"/>
        <v/>
      </c>
      <c r="L220" s="92" t="s">
        <v>0</v>
      </c>
      <c r="M220" s="312" t="str">
        <f t="shared" si="25"/>
        <v/>
      </c>
      <c r="N220" s="92" t="s">
        <v>0</v>
      </c>
      <c r="O220" s="312" t="str">
        <f t="shared" si="26"/>
        <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t="str">
        <f t="shared" si="22"/>
        <v/>
      </c>
      <c r="E221" s="282" t="str" cm="1">
        <f t="array" ref="E221">IF($C221="","",INDEX(import_data,$C221,E$9))</f>
        <v/>
      </c>
      <c r="F221" s="280" t="str" cm="1">
        <f t="array" ref="F221">IF($C221="","",INDEX(import_data,$C221,F$9))</f>
        <v/>
      </c>
      <c r="G221" s="280" t="str" cm="1">
        <f t="array" ref="G221">IF($C221="","",INDEX(import_data,$C221,G$9))</f>
        <v/>
      </c>
      <c r="H221" s="280" t="str" cm="1">
        <f t="array" ref="H221">IF($C221="","",IF(INDEX(import_data,$C221,H$9)="","",INDEX(import_data,$C221,H$9)))</f>
        <v/>
      </c>
      <c r="I221" s="300" t="str" cm="1">
        <f t="array" ref="I221">IF($C221="","",IF(INDEX(import_data,$C221,I$9)="","",INDEX(import_data,$C221,I$9)))</f>
        <v/>
      </c>
      <c r="K221" s="312" t="str">
        <f t="shared" si="24"/>
        <v/>
      </c>
      <c r="L221" s="92" t="s">
        <v>0</v>
      </c>
      <c r="M221" s="312" t="str">
        <f t="shared" si="25"/>
        <v/>
      </c>
      <c r="N221" s="92" t="s">
        <v>0</v>
      </c>
      <c r="O221" s="312" t="str">
        <f t="shared" si="26"/>
        <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t="str">
        <f t="shared" si="22"/>
        <v/>
      </c>
      <c r="E222" s="282" t="str" cm="1">
        <f t="array" ref="E222">IF($C222="","",INDEX(import_data,$C222,E$9))</f>
        <v/>
      </c>
      <c r="F222" s="280" t="str" cm="1">
        <f t="array" ref="F222">IF($C222="","",INDEX(import_data,$C222,F$9))</f>
        <v/>
      </c>
      <c r="G222" s="280" t="str" cm="1">
        <f t="array" ref="G222">IF($C222="","",INDEX(import_data,$C222,G$9))</f>
        <v/>
      </c>
      <c r="H222" s="280" t="str" cm="1">
        <f t="array" ref="H222">IF($C222="","",IF(INDEX(import_data,$C222,H$9)="","",INDEX(import_data,$C222,H$9)))</f>
        <v/>
      </c>
      <c r="I222" s="300" t="str" cm="1">
        <f t="array" ref="I222">IF($C222="","",IF(INDEX(import_data,$C222,I$9)="","",INDEX(import_data,$C222,I$9)))</f>
        <v/>
      </c>
      <c r="K222" s="312" t="str">
        <f t="shared" si="24"/>
        <v/>
      </c>
      <c r="L222" s="92" t="s">
        <v>0</v>
      </c>
      <c r="M222" s="312" t="str">
        <f t="shared" si="25"/>
        <v/>
      </c>
      <c r="N222" s="92" t="s">
        <v>0</v>
      </c>
      <c r="O222" s="312" t="str">
        <f t="shared" si="26"/>
        <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t="str">
        <f t="shared" si="22"/>
        <v/>
      </c>
      <c r="E223" s="282" t="str" cm="1">
        <f t="array" ref="E223">IF($C223="","",INDEX(import_data,$C223,E$9))</f>
        <v/>
      </c>
      <c r="F223" s="280" t="str" cm="1">
        <f t="array" ref="F223">IF($C223="","",INDEX(import_data,$C223,F$9))</f>
        <v/>
      </c>
      <c r="G223" s="280" t="str" cm="1">
        <f t="array" ref="G223">IF($C223="","",INDEX(import_data,$C223,G$9))</f>
        <v/>
      </c>
      <c r="H223" s="280" t="str" cm="1">
        <f t="array" ref="H223">IF($C223="","",IF(INDEX(import_data,$C223,H$9)="","",INDEX(import_data,$C223,H$9)))</f>
        <v/>
      </c>
      <c r="I223" s="300" t="str" cm="1">
        <f t="array" ref="I223">IF($C223="","",IF(INDEX(import_data,$C223,I$9)="","",INDEX(import_data,$C223,I$9)))</f>
        <v/>
      </c>
      <c r="K223" s="312" t="str">
        <f t="shared" si="24"/>
        <v/>
      </c>
      <c r="L223" s="92" t="s">
        <v>0</v>
      </c>
      <c r="M223" s="312" t="str">
        <f t="shared" si="25"/>
        <v/>
      </c>
      <c r="N223" s="92" t="s">
        <v>0</v>
      </c>
      <c r="O223" s="312" t="str">
        <f t="shared" si="26"/>
        <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t="str">
        <f t="shared" si="22"/>
        <v/>
      </c>
      <c r="E224" s="282" t="str" cm="1">
        <f t="array" ref="E224">IF($C224="","",INDEX(import_data,$C224,E$9))</f>
        <v/>
      </c>
      <c r="F224" s="280" t="str" cm="1">
        <f t="array" ref="F224">IF($C224="","",INDEX(import_data,$C224,F$9))</f>
        <v/>
      </c>
      <c r="G224" s="280" t="str" cm="1">
        <f t="array" ref="G224">IF($C224="","",INDEX(import_data,$C224,G$9))</f>
        <v/>
      </c>
      <c r="H224" s="280" t="str" cm="1">
        <f t="array" ref="H224">IF($C224="","",IF(INDEX(import_data,$C224,H$9)="","",INDEX(import_data,$C224,H$9)))</f>
        <v/>
      </c>
      <c r="I224" s="300" t="str" cm="1">
        <f t="array" ref="I224">IF($C224="","",IF(INDEX(import_data,$C224,I$9)="","",INDEX(import_data,$C224,I$9)))</f>
        <v/>
      </c>
      <c r="K224" s="312" t="str">
        <f t="shared" si="24"/>
        <v/>
      </c>
      <c r="L224" s="92" t="s">
        <v>0</v>
      </c>
      <c r="M224" s="312" t="str">
        <f t="shared" si="25"/>
        <v/>
      </c>
      <c r="N224" s="92" t="s">
        <v>0</v>
      </c>
      <c r="O224" s="312" t="str">
        <f t="shared" si="26"/>
        <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t="str">
        <f t="shared" si="22"/>
        <v/>
      </c>
      <c r="E225" s="282" t="str" cm="1">
        <f t="array" ref="E225">IF($C225="","",INDEX(import_data,$C225,E$9))</f>
        <v/>
      </c>
      <c r="F225" s="280" t="str" cm="1">
        <f t="array" ref="F225">IF($C225="","",INDEX(import_data,$C225,F$9))</f>
        <v/>
      </c>
      <c r="G225" s="280" t="str" cm="1">
        <f t="array" ref="G225">IF($C225="","",INDEX(import_data,$C225,G$9))</f>
        <v/>
      </c>
      <c r="H225" s="280" t="str" cm="1">
        <f t="array" ref="H225">IF($C225="","",IF(INDEX(import_data,$C225,H$9)="","",INDEX(import_data,$C225,H$9)))</f>
        <v/>
      </c>
      <c r="I225" s="300" t="str" cm="1">
        <f t="array" ref="I225">IF($C225="","",IF(INDEX(import_data,$C225,I$9)="","",INDEX(import_data,$C225,I$9)))</f>
        <v/>
      </c>
      <c r="K225" s="312" t="str">
        <f t="shared" si="24"/>
        <v/>
      </c>
      <c r="L225" s="92" t="s">
        <v>0</v>
      </c>
      <c r="M225" s="312" t="str">
        <f t="shared" si="25"/>
        <v/>
      </c>
      <c r="N225" s="92" t="s">
        <v>0</v>
      </c>
      <c r="O225" s="312" t="str">
        <f t="shared" si="26"/>
        <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t="str">
        <f t="shared" si="22"/>
        <v/>
      </c>
      <c r="E226" s="282" t="str" cm="1">
        <f t="array" ref="E226">IF($C226="","",INDEX(import_data,$C226,E$9))</f>
        <v/>
      </c>
      <c r="F226" s="280" t="str" cm="1">
        <f t="array" ref="F226">IF($C226="","",INDEX(import_data,$C226,F$9))</f>
        <v/>
      </c>
      <c r="G226" s="280" t="str" cm="1">
        <f t="array" ref="G226">IF($C226="","",INDEX(import_data,$C226,G$9))</f>
        <v/>
      </c>
      <c r="H226" s="280" t="str" cm="1">
        <f t="array" ref="H226">IF($C226="","",IF(INDEX(import_data,$C226,H$9)="","",INDEX(import_data,$C226,H$9)))</f>
        <v/>
      </c>
      <c r="I226" s="300" t="str" cm="1">
        <f t="array" ref="I226">IF($C226="","",IF(INDEX(import_data,$C226,I$9)="","",INDEX(import_data,$C226,I$9)))</f>
        <v/>
      </c>
      <c r="K226" s="312" t="str">
        <f t="shared" si="24"/>
        <v/>
      </c>
      <c r="L226" s="92" t="s">
        <v>0</v>
      </c>
      <c r="M226" s="312" t="str">
        <f t="shared" si="25"/>
        <v/>
      </c>
      <c r="N226" s="92" t="s">
        <v>0</v>
      </c>
      <c r="O226" s="312" t="str">
        <f t="shared" si="26"/>
        <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t="str">
        <f t="shared" si="22"/>
        <v/>
      </c>
      <c r="E227" s="282" t="str" cm="1">
        <f t="array" ref="E227">IF($C227="","",INDEX(import_data,$C227,E$9))</f>
        <v/>
      </c>
      <c r="F227" s="280" t="str" cm="1">
        <f t="array" ref="F227">IF($C227="","",INDEX(import_data,$C227,F$9))</f>
        <v/>
      </c>
      <c r="G227" s="280" t="str" cm="1">
        <f t="array" ref="G227">IF($C227="","",INDEX(import_data,$C227,G$9))</f>
        <v/>
      </c>
      <c r="H227" s="280" t="str" cm="1">
        <f t="array" ref="H227">IF($C227="","",IF(INDEX(import_data,$C227,H$9)="","",INDEX(import_data,$C227,H$9)))</f>
        <v/>
      </c>
      <c r="I227" s="300" t="str" cm="1">
        <f t="array" ref="I227">IF($C227="","",IF(INDEX(import_data,$C227,I$9)="","",INDEX(import_data,$C227,I$9)))</f>
        <v/>
      </c>
      <c r="K227" s="312" t="str">
        <f t="shared" si="24"/>
        <v/>
      </c>
      <c r="L227" s="92" t="s">
        <v>0</v>
      </c>
      <c r="M227" s="312" t="str">
        <f t="shared" si="25"/>
        <v/>
      </c>
      <c r="N227" s="92" t="s">
        <v>0</v>
      </c>
      <c r="O227" s="312" t="str">
        <f t="shared" si="26"/>
        <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t="str">
        <f t="shared" si="22"/>
        <v/>
      </c>
      <c r="E228" s="282" t="str" cm="1">
        <f t="array" ref="E228">IF($C228="","",INDEX(import_data,$C228,E$9))</f>
        <v/>
      </c>
      <c r="F228" s="280" t="str" cm="1">
        <f t="array" ref="F228">IF($C228="","",INDEX(import_data,$C228,F$9))</f>
        <v/>
      </c>
      <c r="G228" s="280" t="str" cm="1">
        <f t="array" ref="G228">IF($C228="","",INDEX(import_data,$C228,G$9))</f>
        <v/>
      </c>
      <c r="H228" s="280" t="str" cm="1">
        <f t="array" ref="H228">IF($C228="","",IF(INDEX(import_data,$C228,H$9)="","",INDEX(import_data,$C228,H$9)))</f>
        <v/>
      </c>
      <c r="I228" s="300" t="str" cm="1">
        <f t="array" ref="I228">IF($C228="","",IF(INDEX(import_data,$C228,I$9)="","",INDEX(import_data,$C228,I$9)))</f>
        <v/>
      </c>
      <c r="K228" s="312" t="str">
        <f t="shared" si="24"/>
        <v/>
      </c>
      <c r="L228" s="92" t="s">
        <v>0</v>
      </c>
      <c r="M228" s="312" t="str">
        <f t="shared" si="25"/>
        <v/>
      </c>
      <c r="N228" s="92" t="s">
        <v>0</v>
      </c>
      <c r="O228" s="312" t="str">
        <f t="shared" si="26"/>
        <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t="str">
        <f t="shared" si="22"/>
        <v/>
      </c>
      <c r="E229" s="282" t="str" cm="1">
        <f t="array" ref="E229">IF($C229="","",INDEX(import_data,$C229,E$9))</f>
        <v/>
      </c>
      <c r="F229" s="280" t="str" cm="1">
        <f t="array" ref="F229">IF($C229="","",INDEX(import_data,$C229,F$9))</f>
        <v/>
      </c>
      <c r="G229" s="280" t="str" cm="1">
        <f t="array" ref="G229">IF($C229="","",INDEX(import_data,$C229,G$9))</f>
        <v/>
      </c>
      <c r="H229" s="280" t="str" cm="1">
        <f t="array" ref="H229">IF($C229="","",IF(INDEX(import_data,$C229,H$9)="","",INDEX(import_data,$C229,H$9)))</f>
        <v/>
      </c>
      <c r="I229" s="300" t="str" cm="1">
        <f t="array" ref="I229">IF($C229="","",IF(INDEX(import_data,$C229,I$9)="","",INDEX(import_data,$C229,I$9)))</f>
        <v/>
      </c>
      <c r="K229" s="312" t="str">
        <f t="shared" si="24"/>
        <v/>
      </c>
      <c r="L229" s="92" t="s">
        <v>0</v>
      </c>
      <c r="M229" s="312" t="str">
        <f t="shared" si="25"/>
        <v/>
      </c>
      <c r="N229" s="92" t="s">
        <v>0</v>
      </c>
      <c r="O229" s="312" t="str">
        <f t="shared" si="26"/>
        <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t="str">
        <f t="shared" si="22"/>
        <v/>
      </c>
      <c r="E230" s="282" t="str" cm="1">
        <f t="array" ref="E230">IF($C230="","",INDEX(import_data,$C230,E$9))</f>
        <v/>
      </c>
      <c r="F230" s="280" t="str" cm="1">
        <f t="array" ref="F230">IF($C230="","",INDEX(import_data,$C230,F$9))</f>
        <v/>
      </c>
      <c r="G230" s="280" t="str" cm="1">
        <f t="array" ref="G230">IF($C230="","",INDEX(import_data,$C230,G$9))</f>
        <v/>
      </c>
      <c r="H230" s="280" t="str" cm="1">
        <f t="array" ref="H230">IF($C230="","",IF(INDEX(import_data,$C230,H$9)="","",INDEX(import_data,$C230,H$9)))</f>
        <v/>
      </c>
      <c r="I230" s="300" t="str" cm="1">
        <f t="array" ref="I230">IF($C230="","",IF(INDEX(import_data,$C230,I$9)="","",INDEX(import_data,$C230,I$9)))</f>
        <v/>
      </c>
      <c r="K230" s="312" t="str">
        <f t="shared" si="24"/>
        <v/>
      </c>
      <c r="L230" s="92" t="s">
        <v>0</v>
      </c>
      <c r="M230" s="312" t="str">
        <f t="shared" si="25"/>
        <v/>
      </c>
      <c r="N230" s="92" t="s">
        <v>0</v>
      </c>
      <c r="O230" s="312" t="str">
        <f t="shared" si="26"/>
        <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t="str">
        <f t="shared" si="22"/>
        <v/>
      </c>
      <c r="E231" s="282" t="str" cm="1">
        <f t="array" ref="E231">IF($C231="","",INDEX(import_data,$C231,E$9))</f>
        <v/>
      </c>
      <c r="F231" s="280" t="str" cm="1">
        <f t="array" ref="F231">IF($C231="","",INDEX(import_data,$C231,F$9))</f>
        <v/>
      </c>
      <c r="G231" s="280" t="str" cm="1">
        <f t="array" ref="G231">IF($C231="","",INDEX(import_data,$C231,G$9))</f>
        <v/>
      </c>
      <c r="H231" s="280" t="str" cm="1">
        <f t="array" ref="H231">IF($C231="","",IF(INDEX(import_data,$C231,H$9)="","",INDEX(import_data,$C231,H$9)))</f>
        <v/>
      </c>
      <c r="I231" s="300" t="str" cm="1">
        <f t="array" ref="I231">IF($C231="","",IF(INDEX(import_data,$C231,I$9)="","",INDEX(import_data,$C231,I$9)))</f>
        <v/>
      </c>
      <c r="K231" s="312" t="str">
        <f t="shared" si="24"/>
        <v/>
      </c>
      <c r="L231" s="92" t="s">
        <v>0</v>
      </c>
      <c r="M231" s="312" t="str">
        <f t="shared" si="25"/>
        <v/>
      </c>
      <c r="N231" s="92" t="s">
        <v>0</v>
      </c>
      <c r="O231" s="312" t="str">
        <f t="shared" si="26"/>
        <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t="str">
        <f t="shared" si="22"/>
        <v/>
      </c>
      <c r="E232" s="282" t="str" cm="1">
        <f t="array" ref="E232">IF($C232="","",INDEX(import_data,$C232,E$9))</f>
        <v/>
      </c>
      <c r="F232" s="280" t="str" cm="1">
        <f t="array" ref="F232">IF($C232="","",INDEX(import_data,$C232,F$9))</f>
        <v/>
      </c>
      <c r="G232" s="280" t="str" cm="1">
        <f t="array" ref="G232">IF($C232="","",INDEX(import_data,$C232,G$9))</f>
        <v/>
      </c>
      <c r="H232" s="280" t="str" cm="1">
        <f t="array" ref="H232">IF($C232="","",IF(INDEX(import_data,$C232,H$9)="","",INDEX(import_data,$C232,H$9)))</f>
        <v/>
      </c>
      <c r="I232" s="300" t="str" cm="1">
        <f t="array" ref="I232">IF($C232="","",IF(INDEX(import_data,$C232,I$9)="","",INDEX(import_data,$C232,I$9)))</f>
        <v/>
      </c>
      <c r="K232" s="312" t="str">
        <f t="shared" si="24"/>
        <v/>
      </c>
      <c r="L232" s="92" t="s">
        <v>0</v>
      </c>
      <c r="M232" s="312" t="str">
        <f t="shared" si="25"/>
        <v/>
      </c>
      <c r="N232" s="92" t="s">
        <v>0</v>
      </c>
      <c r="O232" s="312" t="str">
        <f t="shared" si="26"/>
        <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t="str">
        <f t="shared" si="22"/>
        <v/>
      </c>
      <c r="E233" s="282" t="str" cm="1">
        <f t="array" ref="E233">IF($C233="","",INDEX(import_data,$C233,E$9))</f>
        <v/>
      </c>
      <c r="F233" s="280" t="str" cm="1">
        <f t="array" ref="F233">IF($C233="","",INDEX(import_data,$C233,F$9))</f>
        <v/>
      </c>
      <c r="G233" s="280" t="str" cm="1">
        <f t="array" ref="G233">IF($C233="","",INDEX(import_data,$C233,G$9))</f>
        <v/>
      </c>
      <c r="H233" s="280" t="str" cm="1">
        <f t="array" ref="H233">IF($C233="","",IF(INDEX(import_data,$C233,H$9)="","",INDEX(import_data,$C233,H$9)))</f>
        <v/>
      </c>
      <c r="I233" s="300" t="str" cm="1">
        <f t="array" ref="I233">IF($C233="","",IF(INDEX(import_data,$C233,I$9)="","",INDEX(import_data,$C233,I$9)))</f>
        <v/>
      </c>
      <c r="K233" s="312" t="str">
        <f t="shared" si="24"/>
        <v/>
      </c>
      <c r="L233" s="92" t="s">
        <v>0</v>
      </c>
      <c r="M233" s="312" t="str">
        <f t="shared" si="25"/>
        <v/>
      </c>
      <c r="N233" s="92" t="s">
        <v>0</v>
      </c>
      <c r="O233" s="312" t="str">
        <f t="shared" si="26"/>
        <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t="str">
        <f t="shared" si="22"/>
        <v/>
      </c>
      <c r="E234" s="282" t="str" cm="1">
        <f t="array" ref="E234">IF($C234="","",INDEX(import_data,$C234,E$9))</f>
        <v/>
      </c>
      <c r="F234" s="280" t="str" cm="1">
        <f t="array" ref="F234">IF($C234="","",INDEX(import_data,$C234,F$9))</f>
        <v/>
      </c>
      <c r="G234" s="280" t="str" cm="1">
        <f t="array" ref="G234">IF($C234="","",INDEX(import_data,$C234,G$9))</f>
        <v/>
      </c>
      <c r="H234" s="280" t="str" cm="1">
        <f t="array" ref="H234">IF($C234="","",IF(INDEX(import_data,$C234,H$9)="","",INDEX(import_data,$C234,H$9)))</f>
        <v/>
      </c>
      <c r="I234" s="300" t="str" cm="1">
        <f t="array" ref="I234">IF($C234="","",IF(INDEX(import_data,$C234,I$9)="","",INDEX(import_data,$C234,I$9)))</f>
        <v/>
      </c>
      <c r="K234" s="312" t="str">
        <f t="shared" si="24"/>
        <v/>
      </c>
      <c r="L234" s="92" t="s">
        <v>0</v>
      </c>
      <c r="M234" s="312" t="str">
        <f t="shared" si="25"/>
        <v/>
      </c>
      <c r="N234" s="92" t="s">
        <v>0</v>
      </c>
      <c r="O234" s="312" t="str">
        <f t="shared" si="26"/>
        <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t="str">
        <f t="shared" si="22"/>
        <v/>
      </c>
      <c r="E235" s="282" t="str" cm="1">
        <f t="array" ref="E235">IF($C235="","",INDEX(import_data,$C235,E$9))</f>
        <v/>
      </c>
      <c r="F235" s="280" t="str" cm="1">
        <f t="array" ref="F235">IF($C235="","",INDEX(import_data,$C235,F$9))</f>
        <v/>
      </c>
      <c r="G235" s="280" t="str" cm="1">
        <f t="array" ref="G235">IF($C235="","",INDEX(import_data,$C235,G$9))</f>
        <v/>
      </c>
      <c r="H235" s="280" t="str" cm="1">
        <f t="array" ref="H235">IF($C235="","",IF(INDEX(import_data,$C235,H$9)="","",INDEX(import_data,$C235,H$9)))</f>
        <v/>
      </c>
      <c r="I235" s="300" t="str" cm="1">
        <f t="array" ref="I235">IF($C235="","",IF(INDEX(import_data,$C235,I$9)="","",INDEX(import_data,$C235,I$9)))</f>
        <v/>
      </c>
      <c r="K235" s="312" t="str">
        <f t="shared" si="24"/>
        <v/>
      </c>
      <c r="L235" s="92" t="s">
        <v>0</v>
      </c>
      <c r="M235" s="312" t="str">
        <f t="shared" si="25"/>
        <v/>
      </c>
      <c r="N235" s="92" t="s">
        <v>0</v>
      </c>
      <c r="O235" s="312" t="str">
        <f t="shared" si="26"/>
        <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t="str">
        <f t="shared" si="22"/>
        <v/>
      </c>
      <c r="E236" s="282" t="str" cm="1">
        <f t="array" ref="E236">IF($C236="","",INDEX(import_data,$C236,E$9))</f>
        <v/>
      </c>
      <c r="F236" s="280" t="str" cm="1">
        <f t="array" ref="F236">IF($C236="","",INDEX(import_data,$C236,F$9))</f>
        <v/>
      </c>
      <c r="G236" s="280" t="str" cm="1">
        <f t="array" ref="G236">IF($C236="","",INDEX(import_data,$C236,G$9))</f>
        <v/>
      </c>
      <c r="H236" s="280" t="str" cm="1">
        <f t="array" ref="H236">IF($C236="","",IF(INDEX(import_data,$C236,H$9)="","",INDEX(import_data,$C236,H$9)))</f>
        <v/>
      </c>
      <c r="I236" s="300" t="str" cm="1">
        <f t="array" ref="I236">IF($C236="","",IF(INDEX(import_data,$C236,I$9)="","",INDEX(import_data,$C236,I$9)))</f>
        <v/>
      </c>
      <c r="K236" s="312" t="str">
        <f t="shared" si="24"/>
        <v/>
      </c>
      <c r="L236" s="92" t="s">
        <v>0</v>
      </c>
      <c r="M236" s="312" t="str">
        <f t="shared" si="25"/>
        <v/>
      </c>
      <c r="N236" s="92" t="s">
        <v>0</v>
      </c>
      <c r="O236" s="312" t="str">
        <f t="shared" si="26"/>
        <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t="str">
        <f t="shared" si="22"/>
        <v/>
      </c>
      <c r="E237" s="282" t="str" cm="1">
        <f t="array" ref="E237">IF($C237="","",INDEX(import_data,$C237,E$9))</f>
        <v/>
      </c>
      <c r="F237" s="280" t="str" cm="1">
        <f t="array" ref="F237">IF($C237="","",INDEX(import_data,$C237,F$9))</f>
        <v/>
      </c>
      <c r="G237" s="280" t="str" cm="1">
        <f t="array" ref="G237">IF($C237="","",INDEX(import_data,$C237,G$9))</f>
        <v/>
      </c>
      <c r="H237" s="280" t="str" cm="1">
        <f t="array" ref="H237">IF($C237="","",IF(INDEX(import_data,$C237,H$9)="","",INDEX(import_data,$C237,H$9)))</f>
        <v/>
      </c>
      <c r="I237" s="300" t="str" cm="1">
        <f t="array" ref="I237">IF($C237="","",IF(INDEX(import_data,$C237,I$9)="","",INDEX(import_data,$C237,I$9)))</f>
        <v/>
      </c>
      <c r="K237" s="312" t="str">
        <f t="shared" si="24"/>
        <v/>
      </c>
      <c r="L237" s="92" t="s">
        <v>0</v>
      </c>
      <c r="M237" s="312" t="str">
        <f t="shared" si="25"/>
        <v/>
      </c>
      <c r="N237" s="92" t="s">
        <v>0</v>
      </c>
      <c r="O237" s="312" t="str">
        <f t="shared" si="26"/>
        <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t="str">
        <f t="shared" si="22"/>
        <v/>
      </c>
      <c r="E238" s="282" t="str" cm="1">
        <f t="array" ref="E238">IF($C238="","",INDEX(import_data,$C238,E$9))</f>
        <v/>
      </c>
      <c r="F238" s="280" t="str" cm="1">
        <f t="array" ref="F238">IF($C238="","",INDEX(import_data,$C238,F$9))</f>
        <v/>
      </c>
      <c r="G238" s="280" t="str" cm="1">
        <f t="array" ref="G238">IF($C238="","",INDEX(import_data,$C238,G$9))</f>
        <v/>
      </c>
      <c r="H238" s="280" t="str" cm="1">
        <f t="array" ref="H238">IF($C238="","",IF(INDEX(import_data,$C238,H$9)="","",INDEX(import_data,$C238,H$9)))</f>
        <v/>
      </c>
      <c r="I238" s="300" t="str" cm="1">
        <f t="array" ref="I238">IF($C238="","",IF(INDEX(import_data,$C238,I$9)="","",INDEX(import_data,$C238,I$9)))</f>
        <v/>
      </c>
      <c r="K238" s="312" t="str">
        <f t="shared" si="24"/>
        <v/>
      </c>
      <c r="L238" s="92" t="s">
        <v>0</v>
      </c>
      <c r="M238" s="312" t="str">
        <f t="shared" si="25"/>
        <v/>
      </c>
      <c r="N238" s="92" t="s">
        <v>0</v>
      </c>
      <c r="O238" s="312" t="str">
        <f t="shared" si="26"/>
        <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t="str">
        <f t="shared" si="22"/>
        <v/>
      </c>
      <c r="E239" s="282" t="str" cm="1">
        <f t="array" ref="E239">IF($C239="","",INDEX(import_data,$C239,E$9))</f>
        <v/>
      </c>
      <c r="F239" s="280" t="str" cm="1">
        <f t="array" ref="F239">IF($C239="","",INDEX(import_data,$C239,F$9))</f>
        <v/>
      </c>
      <c r="G239" s="280" t="str" cm="1">
        <f t="array" ref="G239">IF($C239="","",INDEX(import_data,$C239,G$9))</f>
        <v/>
      </c>
      <c r="H239" s="280" t="str" cm="1">
        <f t="array" ref="H239">IF($C239="","",IF(INDEX(import_data,$C239,H$9)="","",INDEX(import_data,$C239,H$9)))</f>
        <v/>
      </c>
      <c r="I239" s="300" t="str" cm="1">
        <f t="array" ref="I239">IF($C239="","",IF(INDEX(import_data,$C239,I$9)="","",INDEX(import_data,$C239,I$9)))</f>
        <v/>
      </c>
      <c r="K239" s="312" t="str">
        <f t="shared" si="24"/>
        <v/>
      </c>
      <c r="L239" s="92" t="s">
        <v>0</v>
      </c>
      <c r="M239" s="312" t="str">
        <f t="shared" si="25"/>
        <v/>
      </c>
      <c r="N239" s="92" t="s">
        <v>0</v>
      </c>
      <c r="O239" s="312" t="str">
        <f t="shared" si="26"/>
        <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t="str">
        <f t="shared" si="22"/>
        <v/>
      </c>
      <c r="E240" s="282" t="str" cm="1">
        <f t="array" ref="E240">IF($C240="","",INDEX(import_data,$C240,E$9))</f>
        <v/>
      </c>
      <c r="F240" s="280" t="str" cm="1">
        <f t="array" ref="F240">IF($C240="","",INDEX(import_data,$C240,F$9))</f>
        <v/>
      </c>
      <c r="G240" s="280" t="str" cm="1">
        <f t="array" ref="G240">IF($C240="","",INDEX(import_data,$C240,G$9))</f>
        <v/>
      </c>
      <c r="H240" s="280" t="str" cm="1">
        <f t="array" ref="H240">IF($C240="","",IF(INDEX(import_data,$C240,H$9)="","",INDEX(import_data,$C240,H$9)))</f>
        <v/>
      </c>
      <c r="I240" s="300" t="str" cm="1">
        <f t="array" ref="I240">IF($C240="","",IF(INDEX(import_data,$C240,I$9)="","",INDEX(import_data,$C240,I$9)))</f>
        <v/>
      </c>
      <c r="K240" s="312" t="str">
        <f t="shared" si="24"/>
        <v/>
      </c>
      <c r="L240" s="92" t="s">
        <v>0</v>
      </c>
      <c r="M240" s="312" t="str">
        <f t="shared" si="25"/>
        <v/>
      </c>
      <c r="N240" s="92" t="s">
        <v>0</v>
      </c>
      <c r="O240" s="312" t="str">
        <f t="shared" si="26"/>
        <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t="str">
        <f t="shared" si="22"/>
        <v/>
      </c>
      <c r="E241" s="282" t="str" cm="1">
        <f t="array" ref="E241">IF($C241="","",INDEX(import_data,$C241,E$9))</f>
        <v/>
      </c>
      <c r="F241" s="280" t="str" cm="1">
        <f t="array" ref="F241">IF($C241="","",INDEX(import_data,$C241,F$9))</f>
        <v/>
      </c>
      <c r="G241" s="280" t="str" cm="1">
        <f t="array" ref="G241">IF($C241="","",INDEX(import_data,$C241,G$9))</f>
        <v/>
      </c>
      <c r="H241" s="280" t="str" cm="1">
        <f t="array" ref="H241">IF($C241="","",IF(INDEX(import_data,$C241,H$9)="","",INDEX(import_data,$C241,H$9)))</f>
        <v/>
      </c>
      <c r="I241" s="300" t="str" cm="1">
        <f t="array" ref="I241">IF($C241="","",IF(INDEX(import_data,$C241,I$9)="","",INDEX(import_data,$C241,I$9)))</f>
        <v/>
      </c>
      <c r="K241" s="312" t="str">
        <f t="shared" si="24"/>
        <v/>
      </c>
      <c r="L241" s="92" t="s">
        <v>0</v>
      </c>
      <c r="M241" s="312" t="str">
        <f t="shared" si="25"/>
        <v/>
      </c>
      <c r="N241" s="92" t="s">
        <v>0</v>
      </c>
      <c r="O241" s="312" t="str">
        <f t="shared" si="26"/>
        <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t="str">
        <f t="shared" si="22"/>
        <v/>
      </c>
      <c r="E242" s="282" t="str" cm="1">
        <f t="array" ref="E242">IF($C242="","",INDEX(import_data,$C242,E$9))</f>
        <v/>
      </c>
      <c r="F242" s="280" t="str" cm="1">
        <f t="array" ref="F242">IF($C242="","",INDEX(import_data,$C242,F$9))</f>
        <v/>
      </c>
      <c r="G242" s="280" t="str" cm="1">
        <f t="array" ref="G242">IF($C242="","",INDEX(import_data,$C242,G$9))</f>
        <v/>
      </c>
      <c r="H242" s="280" t="str" cm="1">
        <f t="array" ref="H242">IF($C242="","",IF(INDEX(import_data,$C242,H$9)="","",INDEX(import_data,$C242,H$9)))</f>
        <v/>
      </c>
      <c r="I242" s="300" t="str" cm="1">
        <f t="array" ref="I242">IF($C242="","",IF(INDEX(import_data,$C242,I$9)="","",INDEX(import_data,$C242,I$9)))</f>
        <v/>
      </c>
      <c r="K242" s="312" t="str">
        <f t="shared" si="24"/>
        <v/>
      </c>
      <c r="L242" s="92" t="s">
        <v>0</v>
      </c>
      <c r="M242" s="312" t="str">
        <f t="shared" si="25"/>
        <v/>
      </c>
      <c r="N242" s="92" t="s">
        <v>0</v>
      </c>
      <c r="O242" s="312" t="str">
        <f t="shared" si="26"/>
        <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t="str">
        <f t="shared" si="22"/>
        <v/>
      </c>
      <c r="E243" s="282" t="str" cm="1">
        <f t="array" ref="E243">IF($C243="","",INDEX(import_data,$C243,E$9))</f>
        <v/>
      </c>
      <c r="F243" s="280" t="str" cm="1">
        <f t="array" ref="F243">IF($C243="","",INDEX(import_data,$C243,F$9))</f>
        <v/>
      </c>
      <c r="G243" s="280" t="str" cm="1">
        <f t="array" ref="G243">IF($C243="","",INDEX(import_data,$C243,G$9))</f>
        <v/>
      </c>
      <c r="H243" s="280" t="str" cm="1">
        <f t="array" ref="H243">IF($C243="","",IF(INDEX(import_data,$C243,H$9)="","",INDEX(import_data,$C243,H$9)))</f>
        <v/>
      </c>
      <c r="I243" s="300" t="str" cm="1">
        <f t="array" ref="I243">IF($C243="","",IF(INDEX(import_data,$C243,I$9)="","",INDEX(import_data,$C243,I$9)))</f>
        <v/>
      </c>
      <c r="K243" s="312" t="str">
        <f t="shared" si="24"/>
        <v/>
      </c>
      <c r="L243" s="92" t="s">
        <v>0</v>
      </c>
      <c r="M243" s="312" t="str">
        <f t="shared" si="25"/>
        <v/>
      </c>
      <c r="N243" s="92" t="s">
        <v>0</v>
      </c>
      <c r="O243" s="312" t="str">
        <f t="shared" si="26"/>
        <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t="str">
        <f t="shared" si="22"/>
        <v/>
      </c>
      <c r="E244" s="282" t="str" cm="1">
        <f t="array" ref="E244">IF($C244="","",INDEX(import_data,$C244,E$9))</f>
        <v/>
      </c>
      <c r="F244" s="280" t="str" cm="1">
        <f t="array" ref="F244">IF($C244="","",INDEX(import_data,$C244,F$9))</f>
        <v/>
      </c>
      <c r="G244" s="280" t="str" cm="1">
        <f t="array" ref="G244">IF($C244="","",INDEX(import_data,$C244,G$9))</f>
        <v/>
      </c>
      <c r="H244" s="280" t="str" cm="1">
        <f t="array" ref="H244">IF($C244="","",IF(INDEX(import_data,$C244,H$9)="","",INDEX(import_data,$C244,H$9)))</f>
        <v/>
      </c>
      <c r="I244" s="300" t="str" cm="1">
        <f t="array" ref="I244">IF($C244="","",IF(INDEX(import_data,$C244,I$9)="","",INDEX(import_data,$C244,I$9)))</f>
        <v/>
      </c>
      <c r="K244" s="312" t="str">
        <f t="shared" si="24"/>
        <v/>
      </c>
      <c r="L244" s="92" t="s">
        <v>0</v>
      </c>
      <c r="M244" s="312" t="str">
        <f t="shared" si="25"/>
        <v/>
      </c>
      <c r="N244" s="92" t="s">
        <v>0</v>
      </c>
      <c r="O244" s="312" t="str">
        <f t="shared" si="26"/>
        <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t="str">
        <f t="shared" si="22"/>
        <v/>
      </c>
      <c r="E245" s="282" t="str" cm="1">
        <f t="array" ref="E245">IF($C245="","",INDEX(import_data,$C245,E$9))</f>
        <v/>
      </c>
      <c r="F245" s="280" t="str" cm="1">
        <f t="array" ref="F245">IF($C245="","",INDEX(import_data,$C245,F$9))</f>
        <v/>
      </c>
      <c r="G245" s="280" t="str" cm="1">
        <f t="array" ref="G245">IF($C245="","",INDEX(import_data,$C245,G$9))</f>
        <v/>
      </c>
      <c r="H245" s="280" t="str" cm="1">
        <f t="array" ref="H245">IF($C245="","",IF(INDEX(import_data,$C245,H$9)="","",INDEX(import_data,$C245,H$9)))</f>
        <v/>
      </c>
      <c r="I245" s="300" t="str" cm="1">
        <f t="array" ref="I245">IF($C245="","",IF(INDEX(import_data,$C245,I$9)="","",INDEX(import_data,$C245,I$9)))</f>
        <v/>
      </c>
      <c r="K245" s="312" t="str">
        <f t="shared" si="24"/>
        <v/>
      </c>
      <c r="L245" s="92" t="s">
        <v>0</v>
      </c>
      <c r="M245" s="312" t="str">
        <f t="shared" si="25"/>
        <v/>
      </c>
      <c r="N245" s="92" t="s">
        <v>0</v>
      </c>
      <c r="O245" s="312" t="str">
        <f t="shared" si="26"/>
        <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t="str">
        <f t="shared" si="22"/>
        <v/>
      </c>
      <c r="E246" s="282" t="str" cm="1">
        <f t="array" ref="E246">IF($C246="","",INDEX(import_data,$C246,E$9))</f>
        <v/>
      </c>
      <c r="F246" s="280" t="str" cm="1">
        <f t="array" ref="F246">IF($C246="","",INDEX(import_data,$C246,F$9))</f>
        <v/>
      </c>
      <c r="G246" s="280" t="str" cm="1">
        <f t="array" ref="G246">IF($C246="","",INDEX(import_data,$C246,G$9))</f>
        <v/>
      </c>
      <c r="H246" s="280" t="str" cm="1">
        <f t="array" ref="H246">IF($C246="","",IF(INDEX(import_data,$C246,H$9)="","",INDEX(import_data,$C246,H$9)))</f>
        <v/>
      </c>
      <c r="I246" s="300" t="str" cm="1">
        <f t="array" ref="I246">IF($C246="","",IF(INDEX(import_data,$C246,I$9)="","",INDEX(import_data,$C246,I$9)))</f>
        <v/>
      </c>
      <c r="K246" s="312" t="str">
        <f t="shared" si="24"/>
        <v/>
      </c>
      <c r="L246" s="92" t="s">
        <v>0</v>
      </c>
      <c r="M246" s="312" t="str">
        <f t="shared" si="25"/>
        <v/>
      </c>
      <c r="N246" s="92" t="s">
        <v>0</v>
      </c>
      <c r="O246" s="312" t="str">
        <f t="shared" si="26"/>
        <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t="str">
        <f t="shared" si="22"/>
        <v/>
      </c>
      <c r="E247" s="282" t="str" cm="1">
        <f t="array" ref="E247">IF($C247="","",INDEX(import_data,$C247,E$9))</f>
        <v/>
      </c>
      <c r="F247" s="280" t="str" cm="1">
        <f t="array" ref="F247">IF($C247="","",INDEX(import_data,$C247,F$9))</f>
        <v/>
      </c>
      <c r="G247" s="280" t="str" cm="1">
        <f t="array" ref="G247">IF($C247="","",INDEX(import_data,$C247,G$9))</f>
        <v/>
      </c>
      <c r="H247" s="280" t="str" cm="1">
        <f t="array" ref="H247">IF($C247="","",IF(INDEX(import_data,$C247,H$9)="","",INDEX(import_data,$C247,H$9)))</f>
        <v/>
      </c>
      <c r="I247" s="300" t="str" cm="1">
        <f t="array" ref="I247">IF($C247="","",IF(INDEX(import_data,$C247,I$9)="","",INDEX(import_data,$C247,I$9)))</f>
        <v/>
      </c>
      <c r="K247" s="312" t="str">
        <f t="shared" si="24"/>
        <v/>
      </c>
      <c r="L247" s="92" t="s">
        <v>0</v>
      </c>
      <c r="M247" s="312" t="str">
        <f t="shared" si="25"/>
        <v/>
      </c>
      <c r="N247" s="92" t="s">
        <v>0</v>
      </c>
      <c r="O247" s="312" t="str">
        <f t="shared" si="26"/>
        <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t="str">
        <f t="shared" si="22"/>
        <v/>
      </c>
      <c r="E248" s="282" t="str" cm="1">
        <f t="array" ref="E248">IF($C248="","",INDEX(import_data,$C248,E$9))</f>
        <v/>
      </c>
      <c r="F248" s="280" t="str" cm="1">
        <f t="array" ref="F248">IF($C248="","",INDEX(import_data,$C248,F$9))</f>
        <v/>
      </c>
      <c r="G248" s="280" t="str" cm="1">
        <f t="array" ref="G248">IF($C248="","",INDEX(import_data,$C248,G$9))</f>
        <v/>
      </c>
      <c r="H248" s="280" t="str" cm="1">
        <f t="array" ref="H248">IF($C248="","",IF(INDEX(import_data,$C248,H$9)="","",INDEX(import_data,$C248,H$9)))</f>
        <v/>
      </c>
      <c r="I248" s="300" t="str" cm="1">
        <f t="array" ref="I248">IF($C248="","",IF(INDEX(import_data,$C248,I$9)="","",INDEX(import_data,$C248,I$9)))</f>
        <v/>
      </c>
      <c r="K248" s="312" t="str">
        <f t="shared" si="24"/>
        <v/>
      </c>
      <c r="L248" s="92" t="s">
        <v>0</v>
      </c>
      <c r="M248" s="312" t="str">
        <f t="shared" si="25"/>
        <v/>
      </c>
      <c r="N248" s="92" t="s">
        <v>0</v>
      </c>
      <c r="O248" s="312" t="str">
        <f t="shared" si="26"/>
        <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t="str">
        <f t="shared" si="22"/>
        <v/>
      </c>
      <c r="E249" s="282" t="str" cm="1">
        <f t="array" ref="E249">IF($C249="","",INDEX(import_data,$C249,E$9))</f>
        <v/>
      </c>
      <c r="F249" s="280" t="str" cm="1">
        <f t="array" ref="F249">IF($C249="","",INDEX(import_data,$C249,F$9))</f>
        <v/>
      </c>
      <c r="G249" s="280" t="str" cm="1">
        <f t="array" ref="G249">IF($C249="","",INDEX(import_data,$C249,G$9))</f>
        <v/>
      </c>
      <c r="H249" s="280" t="str" cm="1">
        <f t="array" ref="H249">IF($C249="","",IF(INDEX(import_data,$C249,H$9)="","",INDEX(import_data,$C249,H$9)))</f>
        <v/>
      </c>
      <c r="I249" s="300" t="str" cm="1">
        <f t="array" ref="I249">IF($C249="","",IF(INDEX(import_data,$C249,I$9)="","",INDEX(import_data,$C249,I$9)))</f>
        <v/>
      </c>
      <c r="K249" s="312" t="str">
        <f t="shared" si="24"/>
        <v/>
      </c>
      <c r="L249" s="92" t="s">
        <v>0</v>
      </c>
      <c r="M249" s="312" t="str">
        <f t="shared" si="25"/>
        <v/>
      </c>
      <c r="N249" s="92" t="s">
        <v>0</v>
      </c>
      <c r="O249" s="312" t="str">
        <f t="shared" si="26"/>
        <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t="str">
        <f t="shared" si="22"/>
        <v/>
      </c>
      <c r="E250" s="282" t="str" cm="1">
        <f t="array" ref="E250">IF($C250="","",INDEX(import_data,$C250,E$9))</f>
        <v/>
      </c>
      <c r="F250" s="280" t="str" cm="1">
        <f t="array" ref="F250">IF($C250="","",INDEX(import_data,$C250,F$9))</f>
        <v/>
      </c>
      <c r="G250" s="280" t="str" cm="1">
        <f t="array" ref="G250">IF($C250="","",INDEX(import_data,$C250,G$9))</f>
        <v/>
      </c>
      <c r="H250" s="280" t="str" cm="1">
        <f t="array" ref="H250">IF($C250="","",IF(INDEX(import_data,$C250,H$9)="","",INDEX(import_data,$C250,H$9)))</f>
        <v/>
      </c>
      <c r="I250" s="300" t="str" cm="1">
        <f t="array" ref="I250">IF($C250="","",IF(INDEX(import_data,$C250,I$9)="","",INDEX(import_data,$C250,I$9)))</f>
        <v/>
      </c>
      <c r="K250" s="312" t="str">
        <f t="shared" si="24"/>
        <v/>
      </c>
      <c r="L250" s="92" t="s">
        <v>0</v>
      </c>
      <c r="M250" s="312" t="str">
        <f t="shared" si="25"/>
        <v/>
      </c>
      <c r="N250" s="92" t="s">
        <v>0</v>
      </c>
      <c r="O250" s="312" t="str">
        <f t="shared" si="26"/>
        <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t="str">
        <f t="shared" si="22"/>
        <v/>
      </c>
      <c r="E251" s="282" t="str" cm="1">
        <f t="array" ref="E251">IF($C251="","",INDEX(import_data,$C251,E$9))</f>
        <v/>
      </c>
      <c r="F251" s="280" t="str" cm="1">
        <f t="array" ref="F251">IF($C251="","",INDEX(import_data,$C251,F$9))</f>
        <v/>
      </c>
      <c r="G251" s="280" t="str" cm="1">
        <f t="array" ref="G251">IF($C251="","",INDEX(import_data,$C251,G$9))</f>
        <v/>
      </c>
      <c r="H251" s="280" t="str" cm="1">
        <f t="array" ref="H251">IF($C251="","",IF(INDEX(import_data,$C251,H$9)="","",INDEX(import_data,$C251,H$9)))</f>
        <v/>
      </c>
      <c r="I251" s="300" t="str" cm="1">
        <f t="array" ref="I251">IF($C251="","",IF(INDEX(import_data,$C251,I$9)="","",INDEX(import_data,$C251,I$9)))</f>
        <v/>
      </c>
      <c r="K251" s="312" t="str">
        <f t="shared" si="24"/>
        <v/>
      </c>
      <c r="L251" s="92" t="s">
        <v>0</v>
      </c>
      <c r="M251" s="312" t="str">
        <f t="shared" si="25"/>
        <v/>
      </c>
      <c r="N251" s="92" t="s">
        <v>0</v>
      </c>
      <c r="O251" s="312" t="str">
        <f t="shared" si="26"/>
        <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t="str">
        <f t="shared" si="22"/>
        <v/>
      </c>
      <c r="E252" s="282" t="str" cm="1">
        <f t="array" ref="E252">IF($C252="","",INDEX(import_data,$C252,E$9))</f>
        <v/>
      </c>
      <c r="F252" s="280" t="str" cm="1">
        <f t="array" ref="F252">IF($C252="","",INDEX(import_data,$C252,F$9))</f>
        <v/>
      </c>
      <c r="G252" s="280" t="str" cm="1">
        <f t="array" ref="G252">IF($C252="","",INDEX(import_data,$C252,G$9))</f>
        <v/>
      </c>
      <c r="H252" s="280" t="str" cm="1">
        <f t="array" ref="H252">IF($C252="","",IF(INDEX(import_data,$C252,H$9)="","",INDEX(import_data,$C252,H$9)))</f>
        <v/>
      </c>
      <c r="I252" s="300" t="str" cm="1">
        <f t="array" ref="I252">IF($C252="","",IF(INDEX(import_data,$C252,I$9)="","",INDEX(import_data,$C252,I$9)))</f>
        <v/>
      </c>
      <c r="K252" s="312" t="str">
        <f t="shared" si="24"/>
        <v/>
      </c>
      <c r="L252" s="92" t="s">
        <v>0</v>
      </c>
      <c r="M252" s="312" t="str">
        <f t="shared" si="25"/>
        <v/>
      </c>
      <c r="N252" s="92" t="s">
        <v>0</v>
      </c>
      <c r="O252" s="312" t="str">
        <f t="shared" si="26"/>
        <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t="str">
        <f t="shared" si="22"/>
        <v/>
      </c>
      <c r="E253" s="282" t="str" cm="1">
        <f t="array" ref="E253">IF($C253="","",INDEX(import_data,$C253,E$9))</f>
        <v/>
      </c>
      <c r="F253" s="280" t="str" cm="1">
        <f t="array" ref="F253">IF($C253="","",INDEX(import_data,$C253,F$9))</f>
        <v/>
      </c>
      <c r="G253" s="280" t="str" cm="1">
        <f t="array" ref="G253">IF($C253="","",INDEX(import_data,$C253,G$9))</f>
        <v/>
      </c>
      <c r="H253" s="280" t="str" cm="1">
        <f t="array" ref="H253">IF($C253="","",IF(INDEX(import_data,$C253,H$9)="","",INDEX(import_data,$C253,H$9)))</f>
        <v/>
      </c>
      <c r="I253" s="300" t="str" cm="1">
        <f t="array" ref="I253">IF($C253="","",IF(INDEX(import_data,$C253,I$9)="","",INDEX(import_data,$C253,I$9)))</f>
        <v/>
      </c>
      <c r="K253" s="312" t="str">
        <f t="shared" si="24"/>
        <v/>
      </c>
      <c r="L253" s="92" t="s">
        <v>0</v>
      </c>
      <c r="M253" s="312" t="str">
        <f t="shared" si="25"/>
        <v/>
      </c>
      <c r="N253" s="92" t="s">
        <v>0</v>
      </c>
      <c r="O253" s="312" t="str">
        <f t="shared" si="26"/>
        <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t="str">
        <f t="shared" si="22"/>
        <v/>
      </c>
      <c r="E254" s="282" t="str" cm="1">
        <f t="array" ref="E254">IF($C254="","",INDEX(import_data,$C254,E$9))</f>
        <v/>
      </c>
      <c r="F254" s="280" t="str" cm="1">
        <f t="array" ref="F254">IF($C254="","",INDEX(import_data,$C254,F$9))</f>
        <v/>
      </c>
      <c r="G254" s="280" t="str" cm="1">
        <f t="array" ref="G254">IF($C254="","",INDEX(import_data,$C254,G$9))</f>
        <v/>
      </c>
      <c r="H254" s="280" t="str" cm="1">
        <f t="array" ref="H254">IF($C254="","",IF(INDEX(import_data,$C254,H$9)="","",INDEX(import_data,$C254,H$9)))</f>
        <v/>
      </c>
      <c r="I254" s="300" t="str" cm="1">
        <f t="array" ref="I254">IF($C254="","",IF(INDEX(import_data,$C254,I$9)="","",INDEX(import_data,$C254,I$9)))</f>
        <v/>
      </c>
      <c r="K254" s="312" t="str">
        <f t="shared" si="24"/>
        <v/>
      </c>
      <c r="L254" s="92" t="s">
        <v>0</v>
      </c>
      <c r="M254" s="312" t="str">
        <f t="shared" si="25"/>
        <v/>
      </c>
      <c r="N254" s="92" t="s">
        <v>0</v>
      </c>
      <c r="O254" s="312" t="str">
        <f t="shared" si="26"/>
        <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t="str">
        <f t="shared" si="22"/>
        <v/>
      </c>
      <c r="E255" s="282" t="str" cm="1">
        <f t="array" ref="E255">IF($C255="","",INDEX(import_data,$C255,E$9))</f>
        <v/>
      </c>
      <c r="F255" s="280" t="str" cm="1">
        <f t="array" ref="F255">IF($C255="","",INDEX(import_data,$C255,F$9))</f>
        <v/>
      </c>
      <c r="G255" s="280" t="str" cm="1">
        <f t="array" ref="G255">IF($C255="","",INDEX(import_data,$C255,G$9))</f>
        <v/>
      </c>
      <c r="H255" s="280" t="str" cm="1">
        <f t="array" ref="H255">IF($C255="","",IF(INDEX(import_data,$C255,H$9)="","",INDEX(import_data,$C255,H$9)))</f>
        <v/>
      </c>
      <c r="I255" s="300" t="str" cm="1">
        <f t="array" ref="I255">IF($C255="","",IF(INDEX(import_data,$C255,I$9)="","",INDEX(import_data,$C255,I$9)))</f>
        <v/>
      </c>
      <c r="K255" s="312" t="str">
        <f t="shared" si="24"/>
        <v/>
      </c>
      <c r="L255" s="92" t="s">
        <v>0</v>
      </c>
      <c r="M255" s="312" t="str">
        <f t="shared" si="25"/>
        <v/>
      </c>
      <c r="N255" s="92" t="s">
        <v>0</v>
      </c>
      <c r="O255" s="312" t="str">
        <f t="shared" si="26"/>
        <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t="str">
        <f t="shared" si="22"/>
        <v/>
      </c>
      <c r="E256" s="282" t="str" cm="1">
        <f t="array" ref="E256">IF($C256="","",INDEX(import_data,$C256,E$9))</f>
        <v/>
      </c>
      <c r="F256" s="280" t="str" cm="1">
        <f t="array" ref="F256">IF($C256="","",INDEX(import_data,$C256,F$9))</f>
        <v/>
      </c>
      <c r="G256" s="280" t="str" cm="1">
        <f t="array" ref="G256">IF($C256="","",INDEX(import_data,$C256,G$9))</f>
        <v/>
      </c>
      <c r="H256" s="280" t="str" cm="1">
        <f t="array" ref="H256">IF($C256="","",IF(INDEX(import_data,$C256,H$9)="","",INDEX(import_data,$C256,H$9)))</f>
        <v/>
      </c>
      <c r="I256" s="300" t="str" cm="1">
        <f t="array" ref="I256">IF($C256="","",IF(INDEX(import_data,$C256,I$9)="","",INDEX(import_data,$C256,I$9)))</f>
        <v/>
      </c>
      <c r="K256" s="312" t="str">
        <f t="shared" si="24"/>
        <v/>
      </c>
      <c r="L256" s="92" t="s">
        <v>0</v>
      </c>
      <c r="M256" s="312" t="str">
        <f t="shared" si="25"/>
        <v/>
      </c>
      <c r="N256" s="92" t="s">
        <v>0</v>
      </c>
      <c r="O256" s="312" t="str">
        <f t="shared" si="26"/>
        <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t="str">
        <f t="shared" si="22"/>
        <v/>
      </c>
      <c r="E257" s="282" t="str" cm="1">
        <f t="array" ref="E257">IF($C257="","",INDEX(import_data,$C257,E$9))</f>
        <v/>
      </c>
      <c r="F257" s="280" t="str" cm="1">
        <f t="array" ref="F257">IF($C257="","",INDEX(import_data,$C257,F$9))</f>
        <v/>
      </c>
      <c r="G257" s="280" t="str" cm="1">
        <f t="array" ref="G257">IF($C257="","",INDEX(import_data,$C257,G$9))</f>
        <v/>
      </c>
      <c r="H257" s="280" t="str" cm="1">
        <f t="array" ref="H257">IF($C257="","",IF(INDEX(import_data,$C257,H$9)="","",INDEX(import_data,$C257,H$9)))</f>
        <v/>
      </c>
      <c r="I257" s="300" t="str" cm="1">
        <f t="array" ref="I257">IF($C257="","",IF(INDEX(import_data,$C257,I$9)="","",INDEX(import_data,$C257,I$9)))</f>
        <v/>
      </c>
      <c r="K257" s="312" t="str">
        <f t="shared" si="24"/>
        <v/>
      </c>
      <c r="L257" s="92" t="s">
        <v>0</v>
      </c>
      <c r="M257" s="312" t="str">
        <f t="shared" si="25"/>
        <v/>
      </c>
      <c r="N257" s="92" t="s">
        <v>0</v>
      </c>
      <c r="O257" s="312" t="str">
        <f t="shared" si="26"/>
        <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t="str">
        <f t="shared" si="22"/>
        <v/>
      </c>
      <c r="E258" s="282" t="str" cm="1">
        <f t="array" ref="E258">IF($C258="","",INDEX(import_data,$C258,E$9))</f>
        <v/>
      </c>
      <c r="F258" s="280" t="str" cm="1">
        <f t="array" ref="F258">IF($C258="","",INDEX(import_data,$C258,F$9))</f>
        <v/>
      </c>
      <c r="G258" s="280" t="str" cm="1">
        <f t="array" ref="G258">IF($C258="","",INDEX(import_data,$C258,G$9))</f>
        <v/>
      </c>
      <c r="H258" s="280" t="str" cm="1">
        <f t="array" ref="H258">IF($C258="","",IF(INDEX(import_data,$C258,H$9)="","",INDEX(import_data,$C258,H$9)))</f>
        <v/>
      </c>
      <c r="I258" s="300" t="str" cm="1">
        <f t="array" ref="I258">IF($C258="","",IF(INDEX(import_data,$C258,I$9)="","",INDEX(import_data,$C258,I$9)))</f>
        <v/>
      </c>
      <c r="K258" s="312" t="str">
        <f t="shared" si="24"/>
        <v/>
      </c>
      <c r="L258" s="92" t="s">
        <v>0</v>
      </c>
      <c r="M258" s="312" t="str">
        <f t="shared" si="25"/>
        <v/>
      </c>
      <c r="N258" s="92" t="s">
        <v>0</v>
      </c>
      <c r="O258" s="312" t="str">
        <f t="shared" si="26"/>
        <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t="str">
        <f t="shared" si="22"/>
        <v/>
      </c>
      <c r="E259" s="282" t="str" cm="1">
        <f t="array" ref="E259">IF($C259="","",INDEX(import_data,$C259,E$9))</f>
        <v/>
      </c>
      <c r="F259" s="280" t="str" cm="1">
        <f t="array" ref="F259">IF($C259="","",INDEX(import_data,$C259,F$9))</f>
        <v/>
      </c>
      <c r="G259" s="280" t="str" cm="1">
        <f t="array" ref="G259">IF($C259="","",INDEX(import_data,$C259,G$9))</f>
        <v/>
      </c>
      <c r="H259" s="280" t="str" cm="1">
        <f t="array" ref="H259">IF($C259="","",IF(INDEX(import_data,$C259,H$9)="","",INDEX(import_data,$C259,H$9)))</f>
        <v/>
      </c>
      <c r="I259" s="300" t="str" cm="1">
        <f t="array" ref="I259">IF($C259="","",IF(INDEX(import_data,$C259,I$9)="","",INDEX(import_data,$C259,I$9)))</f>
        <v/>
      </c>
      <c r="K259" s="312" t="str">
        <f t="shared" si="24"/>
        <v/>
      </c>
      <c r="L259" s="92" t="s">
        <v>0</v>
      </c>
      <c r="M259" s="312" t="str">
        <f t="shared" si="25"/>
        <v/>
      </c>
      <c r="N259" s="92" t="s">
        <v>0</v>
      </c>
      <c r="O259" s="312" t="str">
        <f t="shared" si="26"/>
        <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t="str">
        <f t="shared" si="22"/>
        <v/>
      </c>
      <c r="E260" s="282" t="str" cm="1">
        <f t="array" ref="E260">IF($C260="","",INDEX(import_data,$C260,E$9))</f>
        <v/>
      </c>
      <c r="F260" s="280" t="str" cm="1">
        <f t="array" ref="F260">IF($C260="","",INDEX(import_data,$C260,F$9))</f>
        <v/>
      </c>
      <c r="G260" s="280" t="str" cm="1">
        <f t="array" ref="G260">IF($C260="","",INDEX(import_data,$C260,G$9))</f>
        <v/>
      </c>
      <c r="H260" s="280" t="str" cm="1">
        <f t="array" ref="H260">IF($C260="","",IF(INDEX(import_data,$C260,H$9)="","",INDEX(import_data,$C260,H$9)))</f>
        <v/>
      </c>
      <c r="I260" s="300" t="str" cm="1">
        <f t="array" ref="I260">IF($C260="","",IF(INDEX(import_data,$C260,I$9)="","",INDEX(import_data,$C260,I$9)))</f>
        <v/>
      </c>
      <c r="K260" s="312" t="str">
        <f t="shared" si="24"/>
        <v/>
      </c>
      <c r="L260" s="92" t="s">
        <v>0</v>
      </c>
      <c r="M260" s="312" t="str">
        <f t="shared" si="25"/>
        <v/>
      </c>
      <c r="N260" s="92" t="s">
        <v>0</v>
      </c>
      <c r="O260" s="312" t="str">
        <f t="shared" si="26"/>
        <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t="str">
        <f t="shared" si="22"/>
        <v/>
      </c>
      <c r="E261" s="282" t="str" cm="1">
        <f t="array" ref="E261">IF($C261="","",INDEX(import_data,$C261,E$9))</f>
        <v/>
      </c>
      <c r="F261" s="280" t="str" cm="1">
        <f t="array" ref="F261">IF($C261="","",INDEX(import_data,$C261,F$9))</f>
        <v/>
      </c>
      <c r="G261" s="280" t="str" cm="1">
        <f t="array" ref="G261">IF($C261="","",INDEX(import_data,$C261,G$9))</f>
        <v/>
      </c>
      <c r="H261" s="280" t="str" cm="1">
        <f t="array" ref="H261">IF($C261="","",IF(INDEX(import_data,$C261,H$9)="","",INDEX(import_data,$C261,H$9)))</f>
        <v/>
      </c>
      <c r="I261" s="300" t="str" cm="1">
        <f t="array" ref="I261">IF($C261="","",IF(INDEX(import_data,$C261,I$9)="","",INDEX(import_data,$C261,I$9)))</f>
        <v/>
      </c>
      <c r="K261" s="312" t="str">
        <f t="shared" si="24"/>
        <v/>
      </c>
      <c r="L261" s="92" t="s">
        <v>0</v>
      </c>
      <c r="M261" s="312" t="str">
        <f t="shared" si="25"/>
        <v/>
      </c>
      <c r="N261" s="92" t="s">
        <v>0</v>
      </c>
      <c r="O261" s="312" t="str">
        <f t="shared" si="26"/>
        <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t="str">
        <f t="shared" si="22"/>
        <v/>
      </c>
      <c r="E262" s="282" t="str" cm="1">
        <f t="array" ref="E262">IF($C262="","",INDEX(import_data,$C262,E$9))</f>
        <v/>
      </c>
      <c r="F262" s="280" t="str" cm="1">
        <f t="array" ref="F262">IF($C262="","",INDEX(import_data,$C262,F$9))</f>
        <v/>
      </c>
      <c r="G262" s="280" t="str" cm="1">
        <f t="array" ref="G262">IF($C262="","",INDEX(import_data,$C262,G$9))</f>
        <v/>
      </c>
      <c r="H262" s="280" t="str" cm="1">
        <f t="array" ref="H262">IF($C262="","",IF(INDEX(import_data,$C262,H$9)="","",INDEX(import_data,$C262,H$9)))</f>
        <v/>
      </c>
      <c r="I262" s="300" t="str" cm="1">
        <f t="array" ref="I262">IF($C262="","",IF(INDEX(import_data,$C262,I$9)="","",INDEX(import_data,$C262,I$9)))</f>
        <v/>
      </c>
      <c r="K262" s="312" t="str">
        <f t="shared" si="24"/>
        <v/>
      </c>
      <c r="L262" s="92" t="s">
        <v>0</v>
      </c>
      <c r="M262" s="312" t="str">
        <f t="shared" si="25"/>
        <v/>
      </c>
      <c r="N262" s="92" t="s">
        <v>0</v>
      </c>
      <c r="O262" s="312" t="str">
        <f t="shared" si="26"/>
        <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t="str">
        <f t="shared" si="22"/>
        <v/>
      </c>
      <c r="E263" s="282" t="str" cm="1">
        <f t="array" ref="E263">IF($C263="","",INDEX(import_data,$C263,E$9))</f>
        <v/>
      </c>
      <c r="F263" s="280" t="str" cm="1">
        <f t="array" ref="F263">IF($C263="","",INDEX(import_data,$C263,F$9))</f>
        <v/>
      </c>
      <c r="G263" s="280" t="str" cm="1">
        <f t="array" ref="G263">IF($C263="","",INDEX(import_data,$C263,G$9))</f>
        <v/>
      </c>
      <c r="H263" s="280" t="str" cm="1">
        <f t="array" ref="H263">IF($C263="","",IF(INDEX(import_data,$C263,H$9)="","",INDEX(import_data,$C263,H$9)))</f>
        <v/>
      </c>
      <c r="I263" s="300" t="str" cm="1">
        <f t="array" ref="I263">IF($C263="","",IF(INDEX(import_data,$C263,I$9)="","",INDEX(import_data,$C263,I$9)))</f>
        <v/>
      </c>
      <c r="K263" s="312" t="str">
        <f t="shared" si="24"/>
        <v/>
      </c>
      <c r="L263" s="92" t="s">
        <v>0</v>
      </c>
      <c r="M263" s="312" t="str">
        <f t="shared" si="25"/>
        <v/>
      </c>
      <c r="N263" s="92" t="s">
        <v>0</v>
      </c>
      <c r="O263" s="312" t="str">
        <f t="shared" si="26"/>
        <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t="str">
        <f t="shared" si="22"/>
        <v/>
      </c>
      <c r="E264" s="282" t="str" cm="1">
        <f t="array" ref="E264">IF($C264="","",INDEX(import_data,$C264,E$9))</f>
        <v/>
      </c>
      <c r="F264" s="280" t="str" cm="1">
        <f t="array" ref="F264">IF($C264="","",INDEX(import_data,$C264,F$9))</f>
        <v/>
      </c>
      <c r="G264" s="280" t="str" cm="1">
        <f t="array" ref="G264">IF($C264="","",INDEX(import_data,$C264,G$9))</f>
        <v/>
      </c>
      <c r="H264" s="280" t="str" cm="1">
        <f t="array" ref="H264">IF($C264="","",IF(INDEX(import_data,$C264,H$9)="","",INDEX(import_data,$C264,H$9)))</f>
        <v/>
      </c>
      <c r="I264" s="300" t="str" cm="1">
        <f t="array" ref="I264">IF($C264="","",IF(INDEX(import_data,$C264,I$9)="","",INDEX(import_data,$C264,I$9)))</f>
        <v/>
      </c>
      <c r="K264" s="312" t="str">
        <f t="shared" si="24"/>
        <v/>
      </c>
      <c r="L264" s="92" t="s">
        <v>0</v>
      </c>
      <c r="M264" s="312" t="str">
        <f t="shared" si="25"/>
        <v/>
      </c>
      <c r="N264" s="92" t="s">
        <v>0</v>
      </c>
      <c r="O264" s="312" t="str">
        <f t="shared" si="26"/>
        <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t="str">
        <f t="shared" si="22"/>
        <v/>
      </c>
      <c r="E265" s="282" t="str" cm="1">
        <f t="array" ref="E265">IF($C265="","",INDEX(import_data,$C265,E$9))</f>
        <v/>
      </c>
      <c r="F265" s="280" t="str" cm="1">
        <f t="array" ref="F265">IF($C265="","",INDEX(import_data,$C265,F$9))</f>
        <v/>
      </c>
      <c r="G265" s="280" t="str" cm="1">
        <f t="array" ref="G265">IF($C265="","",INDEX(import_data,$C265,G$9))</f>
        <v/>
      </c>
      <c r="H265" s="280" t="str" cm="1">
        <f t="array" ref="H265">IF($C265="","",IF(INDEX(import_data,$C265,H$9)="","",INDEX(import_data,$C265,H$9)))</f>
        <v/>
      </c>
      <c r="I265" s="300" t="str" cm="1">
        <f t="array" ref="I265">IF($C265="","",IF(INDEX(import_data,$C265,I$9)="","",INDEX(import_data,$C265,I$9)))</f>
        <v/>
      </c>
      <c r="K265" s="312" t="str">
        <f t="shared" si="24"/>
        <v/>
      </c>
      <c r="L265" s="92" t="s">
        <v>0</v>
      </c>
      <c r="M265" s="312" t="str">
        <f t="shared" si="25"/>
        <v/>
      </c>
      <c r="N265" s="92" t="s">
        <v>0</v>
      </c>
      <c r="O265" s="312" t="str">
        <f t="shared" si="26"/>
        <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t="str">
        <f t="shared" si="22"/>
        <v/>
      </c>
      <c r="E266" s="282" t="str" cm="1">
        <f t="array" ref="E266">IF($C266="","",INDEX(import_data,$C266,E$9))</f>
        <v/>
      </c>
      <c r="F266" s="280" t="str" cm="1">
        <f t="array" ref="F266">IF($C266="","",INDEX(import_data,$C266,F$9))</f>
        <v/>
      </c>
      <c r="G266" s="280" t="str" cm="1">
        <f t="array" ref="G266">IF($C266="","",INDEX(import_data,$C266,G$9))</f>
        <v/>
      </c>
      <c r="H266" s="280" t="str" cm="1">
        <f t="array" ref="H266">IF($C266="","",IF(INDEX(import_data,$C266,H$9)="","",INDEX(import_data,$C266,H$9)))</f>
        <v/>
      </c>
      <c r="I266" s="300" t="str" cm="1">
        <f t="array" ref="I266">IF($C266="","",IF(INDEX(import_data,$C266,I$9)="","",INDEX(import_data,$C266,I$9)))</f>
        <v/>
      </c>
      <c r="K266" s="312" t="str">
        <f t="shared" si="24"/>
        <v/>
      </c>
      <c r="L266" s="92" t="s">
        <v>0</v>
      </c>
      <c r="M266" s="312" t="str">
        <f t="shared" si="25"/>
        <v/>
      </c>
      <c r="N266" s="92" t="s">
        <v>0</v>
      </c>
      <c r="O266" s="312" t="str">
        <f t="shared" si="26"/>
        <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t="str">
        <f t="shared" si="22"/>
        <v/>
      </c>
      <c r="E267" s="282" t="str" cm="1">
        <f t="array" ref="E267">IF($C267="","",INDEX(import_data,$C267,E$9))</f>
        <v/>
      </c>
      <c r="F267" s="280" t="str" cm="1">
        <f t="array" ref="F267">IF($C267="","",INDEX(import_data,$C267,F$9))</f>
        <v/>
      </c>
      <c r="G267" s="280" t="str" cm="1">
        <f t="array" ref="G267">IF($C267="","",INDEX(import_data,$C267,G$9))</f>
        <v/>
      </c>
      <c r="H267" s="280" t="str" cm="1">
        <f t="array" ref="H267">IF($C267="","",IF(INDEX(import_data,$C267,H$9)="","",INDEX(import_data,$C267,H$9)))</f>
        <v/>
      </c>
      <c r="I267" s="300" t="str" cm="1">
        <f t="array" ref="I267">IF($C267="","",IF(INDEX(import_data,$C267,I$9)="","",INDEX(import_data,$C267,I$9)))</f>
        <v/>
      </c>
      <c r="K267" s="312" t="str">
        <f t="shared" si="24"/>
        <v/>
      </c>
      <c r="L267" s="92" t="s">
        <v>0</v>
      </c>
      <c r="M267" s="312" t="str">
        <f t="shared" si="25"/>
        <v/>
      </c>
      <c r="N267" s="92" t="s">
        <v>0</v>
      </c>
      <c r="O267" s="312" t="str">
        <f t="shared" si="26"/>
        <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t="str">
        <f t="shared" si="22"/>
        <v/>
      </c>
      <c r="E268" s="282" t="str" cm="1">
        <f t="array" ref="E268">IF($C268="","",INDEX(import_data,$C268,E$9))</f>
        <v/>
      </c>
      <c r="F268" s="280" t="str" cm="1">
        <f t="array" ref="F268">IF($C268="","",INDEX(import_data,$C268,F$9))</f>
        <v/>
      </c>
      <c r="G268" s="280" t="str" cm="1">
        <f t="array" ref="G268">IF($C268="","",INDEX(import_data,$C268,G$9))</f>
        <v/>
      </c>
      <c r="H268" s="280" t="str" cm="1">
        <f t="array" ref="H268">IF($C268="","",IF(INDEX(import_data,$C268,H$9)="","",INDEX(import_data,$C268,H$9)))</f>
        <v/>
      </c>
      <c r="I268" s="300" t="str" cm="1">
        <f t="array" ref="I268">IF($C268="","",IF(INDEX(import_data,$C268,I$9)="","",INDEX(import_data,$C268,I$9)))</f>
        <v/>
      </c>
      <c r="K268" s="312" t="str">
        <f t="shared" si="24"/>
        <v/>
      </c>
      <c r="L268" s="92" t="s">
        <v>0</v>
      </c>
      <c r="M268" s="312" t="str">
        <f t="shared" si="25"/>
        <v/>
      </c>
      <c r="N268" s="92" t="s">
        <v>0</v>
      </c>
      <c r="O268" s="312" t="str">
        <f t="shared" si="26"/>
        <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t="str">
        <f t="shared" ref="C269:C332" si="29">IFERROR(MATCH($E$8&amp;"-"&amp;B269,import_key,0),"")</f>
        <v/>
      </c>
      <c r="E269" s="282" t="str" cm="1">
        <f t="array" ref="E269">IF($C269="","",INDEX(import_data,$C269,E$9))</f>
        <v/>
      </c>
      <c r="F269" s="280" t="str" cm="1">
        <f t="array" ref="F269">IF($C269="","",INDEX(import_data,$C269,F$9))</f>
        <v/>
      </c>
      <c r="G269" s="280" t="str" cm="1">
        <f t="array" ref="G269">IF($C269="","",INDEX(import_data,$C269,G$9))</f>
        <v/>
      </c>
      <c r="H269" s="280" t="str" cm="1">
        <f t="array" ref="H269">IF($C269="","",IF(INDEX(import_data,$C269,H$9)="","",INDEX(import_data,$C269,H$9)))</f>
        <v/>
      </c>
      <c r="I269" s="300" t="str" cm="1">
        <f t="array" ref="I269">IF($C269="","",IF(INDEX(import_data,$C269,I$9)="","",INDEX(import_data,$C269,I$9)))</f>
        <v/>
      </c>
      <c r="K269" s="312" t="str">
        <f t="shared" si="24"/>
        <v/>
      </c>
      <c r="L269" s="92" t="s">
        <v>0</v>
      </c>
      <c r="M269" s="312" t="str">
        <f t="shared" si="25"/>
        <v/>
      </c>
      <c r="N269" s="92" t="s">
        <v>0</v>
      </c>
      <c r="O269" s="312" t="str">
        <f t="shared" si="26"/>
        <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t="str">
        <f t="shared" si="29"/>
        <v/>
      </c>
      <c r="E270" s="282" t="str" cm="1">
        <f t="array" ref="E270">IF($C270="","",INDEX(import_data,$C270,E$9))</f>
        <v/>
      </c>
      <c r="F270" s="280" t="str" cm="1">
        <f t="array" ref="F270">IF($C270="","",INDEX(import_data,$C270,F$9))</f>
        <v/>
      </c>
      <c r="G270" s="280" t="str" cm="1">
        <f t="array" ref="G270">IF($C270="","",INDEX(import_data,$C270,G$9))</f>
        <v/>
      </c>
      <c r="H270" s="280" t="str" cm="1">
        <f t="array" ref="H270">IF($C270="","",IF(INDEX(import_data,$C270,H$9)="","",INDEX(import_data,$C270,H$9)))</f>
        <v/>
      </c>
      <c r="I270" s="300" t="str" cm="1">
        <f t="array" ref="I270">IF($C270="","",IF(INDEX(import_data,$C270,I$9)="","",INDEX(import_data,$C270,I$9)))</f>
        <v/>
      </c>
      <c r="K270" s="312" t="str">
        <f t="shared" ref="K270:K333" si="31">IF(F270="","",F270) &amp; IF(G270="",""," – " &amp; G270) &amp; IF(H270="",""," – " &amp; H270) &amp; IF(I270="",""," – " &amp; I270)</f>
        <v/>
      </c>
      <c r="L270" s="92" t="s">
        <v>0</v>
      </c>
      <c r="M270" s="312" t="str">
        <f t="shared" ref="M270:M333" si="32">IF(F270="","",F270) &amp; IF(G270="",""," – " &amp; G270) &amp; IF(H270="",""," – " &amp; H270)</f>
        <v/>
      </c>
      <c r="N270" s="92" t="s">
        <v>0</v>
      </c>
      <c r="O270" s="312" t="str">
        <f t="shared" ref="O270:O333" si="33">IF(F270="","",F270) &amp; IF(G270="",""," – " &amp; G270)</f>
        <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t="str">
        <f t="shared" si="29"/>
        <v/>
      </c>
      <c r="E271" s="282" t="str" cm="1">
        <f t="array" ref="E271">IF($C271="","",INDEX(import_data,$C271,E$9))</f>
        <v/>
      </c>
      <c r="F271" s="280" t="str" cm="1">
        <f t="array" ref="F271">IF($C271="","",INDEX(import_data,$C271,F$9))</f>
        <v/>
      </c>
      <c r="G271" s="280" t="str" cm="1">
        <f t="array" ref="G271">IF($C271="","",INDEX(import_data,$C271,G$9))</f>
        <v/>
      </c>
      <c r="H271" s="280" t="str" cm="1">
        <f t="array" ref="H271">IF($C271="","",IF(INDEX(import_data,$C271,H$9)="","",INDEX(import_data,$C271,H$9)))</f>
        <v/>
      </c>
      <c r="I271" s="300" t="str" cm="1">
        <f t="array" ref="I271">IF($C271="","",IF(INDEX(import_data,$C271,I$9)="","",INDEX(import_data,$C271,I$9)))</f>
        <v/>
      </c>
      <c r="K271" s="312" t="str">
        <f t="shared" si="31"/>
        <v/>
      </c>
      <c r="L271" s="92" t="s">
        <v>0</v>
      </c>
      <c r="M271" s="312" t="str">
        <f t="shared" si="32"/>
        <v/>
      </c>
      <c r="N271" s="92" t="s">
        <v>0</v>
      </c>
      <c r="O271" s="312" t="str">
        <f t="shared" si="33"/>
        <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t="str">
        <f t="shared" si="29"/>
        <v/>
      </c>
      <c r="E272" s="282" t="str" cm="1">
        <f t="array" ref="E272">IF($C272="","",INDEX(import_data,$C272,E$9))</f>
        <v/>
      </c>
      <c r="F272" s="280" t="str" cm="1">
        <f t="array" ref="F272">IF($C272="","",INDEX(import_data,$C272,F$9))</f>
        <v/>
      </c>
      <c r="G272" s="280" t="str" cm="1">
        <f t="array" ref="G272">IF($C272="","",INDEX(import_data,$C272,G$9))</f>
        <v/>
      </c>
      <c r="H272" s="280" t="str" cm="1">
        <f t="array" ref="H272">IF($C272="","",IF(INDEX(import_data,$C272,H$9)="","",INDEX(import_data,$C272,H$9)))</f>
        <v/>
      </c>
      <c r="I272" s="300" t="str" cm="1">
        <f t="array" ref="I272">IF($C272="","",IF(INDEX(import_data,$C272,I$9)="","",INDEX(import_data,$C272,I$9)))</f>
        <v/>
      </c>
      <c r="K272" s="312" t="str">
        <f t="shared" si="31"/>
        <v/>
      </c>
      <c r="L272" s="92" t="s">
        <v>0</v>
      </c>
      <c r="M272" s="312" t="str">
        <f t="shared" si="32"/>
        <v/>
      </c>
      <c r="N272" s="92" t="s">
        <v>0</v>
      </c>
      <c r="O272" s="312" t="str">
        <f t="shared" si="33"/>
        <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t="str">
        <f t="shared" si="29"/>
        <v/>
      </c>
      <c r="E273" s="282" t="str" cm="1">
        <f t="array" ref="E273">IF($C273="","",INDEX(import_data,$C273,E$9))</f>
        <v/>
      </c>
      <c r="F273" s="280" t="str" cm="1">
        <f t="array" ref="F273">IF($C273="","",INDEX(import_data,$C273,F$9))</f>
        <v/>
      </c>
      <c r="G273" s="280" t="str" cm="1">
        <f t="array" ref="G273">IF($C273="","",INDEX(import_data,$C273,G$9))</f>
        <v/>
      </c>
      <c r="H273" s="280" t="str" cm="1">
        <f t="array" ref="H273">IF($C273="","",IF(INDEX(import_data,$C273,H$9)="","",INDEX(import_data,$C273,H$9)))</f>
        <v/>
      </c>
      <c r="I273" s="300" t="str" cm="1">
        <f t="array" ref="I273">IF($C273="","",IF(INDEX(import_data,$C273,I$9)="","",INDEX(import_data,$C273,I$9)))</f>
        <v/>
      </c>
      <c r="K273" s="312" t="str">
        <f t="shared" si="31"/>
        <v/>
      </c>
      <c r="L273" s="92" t="s">
        <v>0</v>
      </c>
      <c r="M273" s="312" t="str">
        <f t="shared" si="32"/>
        <v/>
      </c>
      <c r="N273" s="92" t="s">
        <v>0</v>
      </c>
      <c r="O273" s="312" t="str">
        <f t="shared" si="33"/>
        <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t="str">
        <f t="shared" si="29"/>
        <v/>
      </c>
      <c r="E274" s="282" t="str" cm="1">
        <f t="array" ref="E274">IF($C274="","",INDEX(import_data,$C274,E$9))</f>
        <v/>
      </c>
      <c r="F274" s="280" t="str" cm="1">
        <f t="array" ref="F274">IF($C274="","",INDEX(import_data,$C274,F$9))</f>
        <v/>
      </c>
      <c r="G274" s="280" t="str" cm="1">
        <f t="array" ref="G274">IF($C274="","",INDEX(import_data,$C274,G$9))</f>
        <v/>
      </c>
      <c r="H274" s="280" t="str" cm="1">
        <f t="array" ref="H274">IF($C274="","",IF(INDEX(import_data,$C274,H$9)="","",INDEX(import_data,$C274,H$9)))</f>
        <v/>
      </c>
      <c r="I274" s="300" t="str" cm="1">
        <f t="array" ref="I274">IF($C274="","",IF(INDEX(import_data,$C274,I$9)="","",INDEX(import_data,$C274,I$9)))</f>
        <v/>
      </c>
      <c r="K274" s="312" t="str">
        <f t="shared" si="31"/>
        <v/>
      </c>
      <c r="L274" s="92" t="s">
        <v>0</v>
      </c>
      <c r="M274" s="312" t="str">
        <f t="shared" si="32"/>
        <v/>
      </c>
      <c r="N274" s="92" t="s">
        <v>0</v>
      </c>
      <c r="O274" s="312" t="str">
        <f t="shared" si="33"/>
        <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t="str">
        <f t="shared" si="29"/>
        <v/>
      </c>
      <c r="E275" s="282" t="str" cm="1">
        <f t="array" ref="E275">IF($C275="","",INDEX(import_data,$C275,E$9))</f>
        <v/>
      </c>
      <c r="F275" s="280" t="str" cm="1">
        <f t="array" ref="F275">IF($C275="","",INDEX(import_data,$C275,F$9))</f>
        <v/>
      </c>
      <c r="G275" s="280" t="str" cm="1">
        <f t="array" ref="G275">IF($C275="","",INDEX(import_data,$C275,G$9))</f>
        <v/>
      </c>
      <c r="H275" s="280" t="str" cm="1">
        <f t="array" ref="H275">IF($C275="","",IF(INDEX(import_data,$C275,H$9)="","",INDEX(import_data,$C275,H$9)))</f>
        <v/>
      </c>
      <c r="I275" s="300" t="str" cm="1">
        <f t="array" ref="I275">IF($C275="","",IF(INDEX(import_data,$C275,I$9)="","",INDEX(import_data,$C275,I$9)))</f>
        <v/>
      </c>
      <c r="K275" s="312" t="str">
        <f t="shared" si="31"/>
        <v/>
      </c>
      <c r="L275" s="92" t="s">
        <v>0</v>
      </c>
      <c r="M275" s="312" t="str">
        <f t="shared" si="32"/>
        <v/>
      </c>
      <c r="N275" s="92" t="s">
        <v>0</v>
      </c>
      <c r="O275" s="312" t="str">
        <f t="shared" si="33"/>
        <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t="str">
        <f t="shared" si="29"/>
        <v/>
      </c>
      <c r="E276" s="282" t="str" cm="1">
        <f t="array" ref="E276">IF($C276="","",INDEX(import_data,$C276,E$9))</f>
        <v/>
      </c>
      <c r="F276" s="280" t="str" cm="1">
        <f t="array" ref="F276">IF($C276="","",INDEX(import_data,$C276,F$9))</f>
        <v/>
      </c>
      <c r="G276" s="280" t="str" cm="1">
        <f t="array" ref="G276">IF($C276="","",INDEX(import_data,$C276,G$9))</f>
        <v/>
      </c>
      <c r="H276" s="280" t="str" cm="1">
        <f t="array" ref="H276">IF($C276="","",IF(INDEX(import_data,$C276,H$9)="","",INDEX(import_data,$C276,H$9)))</f>
        <v/>
      </c>
      <c r="I276" s="300" t="str" cm="1">
        <f t="array" ref="I276">IF($C276="","",IF(INDEX(import_data,$C276,I$9)="","",INDEX(import_data,$C276,I$9)))</f>
        <v/>
      </c>
      <c r="K276" s="312" t="str">
        <f t="shared" si="31"/>
        <v/>
      </c>
      <c r="L276" s="92" t="s">
        <v>0</v>
      </c>
      <c r="M276" s="312" t="str">
        <f t="shared" si="32"/>
        <v/>
      </c>
      <c r="N276" s="92" t="s">
        <v>0</v>
      </c>
      <c r="O276" s="312" t="str">
        <f t="shared" si="33"/>
        <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t="str">
        <f t="shared" si="29"/>
        <v/>
      </c>
      <c r="E277" s="282" t="str" cm="1">
        <f t="array" ref="E277">IF($C277="","",INDEX(import_data,$C277,E$9))</f>
        <v/>
      </c>
      <c r="F277" s="280" t="str" cm="1">
        <f t="array" ref="F277">IF($C277="","",INDEX(import_data,$C277,F$9))</f>
        <v/>
      </c>
      <c r="G277" s="280" t="str" cm="1">
        <f t="array" ref="G277">IF($C277="","",INDEX(import_data,$C277,G$9))</f>
        <v/>
      </c>
      <c r="H277" s="280" t="str" cm="1">
        <f t="array" ref="H277">IF($C277="","",IF(INDEX(import_data,$C277,H$9)="","",INDEX(import_data,$C277,H$9)))</f>
        <v/>
      </c>
      <c r="I277" s="300" t="str" cm="1">
        <f t="array" ref="I277">IF($C277="","",IF(INDEX(import_data,$C277,I$9)="","",INDEX(import_data,$C277,I$9)))</f>
        <v/>
      </c>
      <c r="K277" s="312" t="str">
        <f t="shared" si="31"/>
        <v/>
      </c>
      <c r="L277" s="92" t="s">
        <v>0</v>
      </c>
      <c r="M277" s="312" t="str">
        <f t="shared" si="32"/>
        <v/>
      </c>
      <c r="N277" s="92" t="s">
        <v>0</v>
      </c>
      <c r="O277" s="312" t="str">
        <f t="shared" si="33"/>
        <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t="str">
        <f t="shared" si="29"/>
        <v/>
      </c>
      <c r="E278" s="282" t="str" cm="1">
        <f t="array" ref="E278">IF($C278="","",INDEX(import_data,$C278,E$9))</f>
        <v/>
      </c>
      <c r="F278" s="280" t="str" cm="1">
        <f t="array" ref="F278">IF($C278="","",INDEX(import_data,$C278,F$9))</f>
        <v/>
      </c>
      <c r="G278" s="280" t="str" cm="1">
        <f t="array" ref="G278">IF($C278="","",INDEX(import_data,$C278,G$9))</f>
        <v/>
      </c>
      <c r="H278" s="280" t="str" cm="1">
        <f t="array" ref="H278">IF($C278="","",IF(INDEX(import_data,$C278,H$9)="","",INDEX(import_data,$C278,H$9)))</f>
        <v/>
      </c>
      <c r="I278" s="300" t="str" cm="1">
        <f t="array" ref="I278">IF($C278="","",IF(INDEX(import_data,$C278,I$9)="","",INDEX(import_data,$C278,I$9)))</f>
        <v/>
      </c>
      <c r="K278" s="312" t="str">
        <f t="shared" si="31"/>
        <v/>
      </c>
      <c r="L278" s="92" t="s">
        <v>0</v>
      </c>
      <c r="M278" s="312" t="str">
        <f t="shared" si="32"/>
        <v/>
      </c>
      <c r="N278" s="92" t="s">
        <v>0</v>
      </c>
      <c r="O278" s="312" t="str">
        <f t="shared" si="33"/>
        <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t="str">
        <f t="shared" si="29"/>
        <v/>
      </c>
      <c r="E279" s="282" t="str" cm="1">
        <f t="array" ref="E279">IF($C279="","",INDEX(import_data,$C279,E$9))</f>
        <v/>
      </c>
      <c r="F279" s="280" t="str" cm="1">
        <f t="array" ref="F279">IF($C279="","",INDEX(import_data,$C279,F$9))</f>
        <v/>
      </c>
      <c r="G279" s="280" t="str" cm="1">
        <f t="array" ref="G279">IF($C279="","",INDEX(import_data,$C279,G$9))</f>
        <v/>
      </c>
      <c r="H279" s="280" t="str" cm="1">
        <f t="array" ref="H279">IF($C279="","",IF(INDEX(import_data,$C279,H$9)="","",INDEX(import_data,$C279,H$9)))</f>
        <v/>
      </c>
      <c r="I279" s="300" t="str" cm="1">
        <f t="array" ref="I279">IF($C279="","",IF(INDEX(import_data,$C279,I$9)="","",INDEX(import_data,$C279,I$9)))</f>
        <v/>
      </c>
      <c r="K279" s="312" t="str">
        <f t="shared" si="31"/>
        <v/>
      </c>
      <c r="L279" s="92" t="s">
        <v>0</v>
      </c>
      <c r="M279" s="312" t="str">
        <f t="shared" si="32"/>
        <v/>
      </c>
      <c r="N279" s="92" t="s">
        <v>0</v>
      </c>
      <c r="O279" s="312" t="str">
        <f t="shared" si="33"/>
        <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t="str">
        <f t="shared" si="29"/>
        <v/>
      </c>
      <c r="E280" s="282" t="str" cm="1">
        <f t="array" ref="E280">IF($C280="","",INDEX(import_data,$C280,E$9))</f>
        <v/>
      </c>
      <c r="F280" s="280" t="str" cm="1">
        <f t="array" ref="F280">IF($C280="","",INDEX(import_data,$C280,F$9))</f>
        <v/>
      </c>
      <c r="G280" s="280" t="str" cm="1">
        <f t="array" ref="G280">IF($C280="","",INDEX(import_data,$C280,G$9))</f>
        <v/>
      </c>
      <c r="H280" s="280" t="str" cm="1">
        <f t="array" ref="H280">IF($C280="","",IF(INDEX(import_data,$C280,H$9)="","",INDEX(import_data,$C280,H$9)))</f>
        <v/>
      </c>
      <c r="I280" s="300" t="str" cm="1">
        <f t="array" ref="I280">IF($C280="","",IF(INDEX(import_data,$C280,I$9)="","",INDEX(import_data,$C280,I$9)))</f>
        <v/>
      </c>
      <c r="K280" s="312" t="str">
        <f t="shared" si="31"/>
        <v/>
      </c>
      <c r="L280" s="92" t="s">
        <v>0</v>
      </c>
      <c r="M280" s="312" t="str">
        <f t="shared" si="32"/>
        <v/>
      </c>
      <c r="N280" s="92" t="s">
        <v>0</v>
      </c>
      <c r="O280" s="312" t="str">
        <f t="shared" si="33"/>
        <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t="str">
        <f t="shared" si="29"/>
        <v/>
      </c>
      <c r="E281" s="282" t="str" cm="1">
        <f t="array" ref="E281">IF($C281="","",INDEX(import_data,$C281,E$9))</f>
        <v/>
      </c>
      <c r="F281" s="280" t="str" cm="1">
        <f t="array" ref="F281">IF($C281="","",INDEX(import_data,$C281,F$9))</f>
        <v/>
      </c>
      <c r="G281" s="280" t="str" cm="1">
        <f t="array" ref="G281">IF($C281="","",INDEX(import_data,$C281,G$9))</f>
        <v/>
      </c>
      <c r="H281" s="280" t="str" cm="1">
        <f t="array" ref="H281">IF($C281="","",IF(INDEX(import_data,$C281,H$9)="","",INDEX(import_data,$C281,H$9)))</f>
        <v/>
      </c>
      <c r="I281" s="300" t="str" cm="1">
        <f t="array" ref="I281">IF($C281="","",IF(INDEX(import_data,$C281,I$9)="","",INDEX(import_data,$C281,I$9)))</f>
        <v/>
      </c>
      <c r="K281" s="312" t="str">
        <f t="shared" si="31"/>
        <v/>
      </c>
      <c r="L281" s="92" t="s">
        <v>0</v>
      </c>
      <c r="M281" s="312" t="str">
        <f t="shared" si="32"/>
        <v/>
      </c>
      <c r="N281" s="92" t="s">
        <v>0</v>
      </c>
      <c r="O281" s="312" t="str">
        <f t="shared" si="33"/>
        <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t="str">
        <f t="shared" si="29"/>
        <v/>
      </c>
      <c r="E282" s="282" t="str" cm="1">
        <f t="array" ref="E282">IF($C282="","",INDEX(import_data,$C282,E$9))</f>
        <v/>
      </c>
      <c r="F282" s="280" t="str" cm="1">
        <f t="array" ref="F282">IF($C282="","",INDEX(import_data,$C282,F$9))</f>
        <v/>
      </c>
      <c r="G282" s="280" t="str" cm="1">
        <f t="array" ref="G282">IF($C282="","",INDEX(import_data,$C282,G$9))</f>
        <v/>
      </c>
      <c r="H282" s="280" t="str" cm="1">
        <f t="array" ref="H282">IF($C282="","",IF(INDEX(import_data,$C282,H$9)="","",INDEX(import_data,$C282,H$9)))</f>
        <v/>
      </c>
      <c r="I282" s="300" t="str" cm="1">
        <f t="array" ref="I282">IF($C282="","",IF(INDEX(import_data,$C282,I$9)="","",INDEX(import_data,$C282,I$9)))</f>
        <v/>
      </c>
      <c r="K282" s="312" t="str">
        <f t="shared" si="31"/>
        <v/>
      </c>
      <c r="L282" s="92" t="s">
        <v>0</v>
      </c>
      <c r="M282" s="312" t="str">
        <f t="shared" si="32"/>
        <v/>
      </c>
      <c r="N282" s="92" t="s">
        <v>0</v>
      </c>
      <c r="O282" s="312" t="str">
        <f t="shared" si="33"/>
        <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t="str">
        <f t="shared" si="29"/>
        <v/>
      </c>
      <c r="E283" s="282" t="str" cm="1">
        <f t="array" ref="E283">IF($C283="","",INDEX(import_data,$C283,E$9))</f>
        <v/>
      </c>
      <c r="F283" s="280" t="str" cm="1">
        <f t="array" ref="F283">IF($C283="","",INDEX(import_data,$C283,F$9))</f>
        <v/>
      </c>
      <c r="G283" s="280" t="str" cm="1">
        <f t="array" ref="G283">IF($C283="","",INDEX(import_data,$C283,G$9))</f>
        <v/>
      </c>
      <c r="H283" s="280" t="str" cm="1">
        <f t="array" ref="H283">IF($C283="","",IF(INDEX(import_data,$C283,H$9)="","",INDEX(import_data,$C283,H$9)))</f>
        <v/>
      </c>
      <c r="I283" s="300" t="str" cm="1">
        <f t="array" ref="I283">IF($C283="","",IF(INDEX(import_data,$C283,I$9)="","",INDEX(import_data,$C283,I$9)))</f>
        <v/>
      </c>
      <c r="K283" s="312" t="str">
        <f t="shared" si="31"/>
        <v/>
      </c>
      <c r="L283" s="92" t="s">
        <v>0</v>
      </c>
      <c r="M283" s="312" t="str">
        <f t="shared" si="32"/>
        <v/>
      </c>
      <c r="N283" s="92" t="s">
        <v>0</v>
      </c>
      <c r="O283" s="312" t="str">
        <f t="shared" si="33"/>
        <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t="str">
        <f t="shared" si="29"/>
        <v/>
      </c>
      <c r="E284" s="282" t="str" cm="1">
        <f t="array" ref="E284">IF($C284="","",INDEX(import_data,$C284,E$9))</f>
        <v/>
      </c>
      <c r="F284" s="280" t="str" cm="1">
        <f t="array" ref="F284">IF($C284="","",INDEX(import_data,$C284,F$9))</f>
        <v/>
      </c>
      <c r="G284" s="280" t="str" cm="1">
        <f t="array" ref="G284">IF($C284="","",INDEX(import_data,$C284,G$9))</f>
        <v/>
      </c>
      <c r="H284" s="280" t="str" cm="1">
        <f t="array" ref="H284">IF($C284="","",IF(INDEX(import_data,$C284,H$9)="","",INDEX(import_data,$C284,H$9)))</f>
        <v/>
      </c>
      <c r="I284" s="300" t="str" cm="1">
        <f t="array" ref="I284">IF($C284="","",IF(INDEX(import_data,$C284,I$9)="","",INDEX(import_data,$C284,I$9)))</f>
        <v/>
      </c>
      <c r="K284" s="312" t="str">
        <f t="shared" si="31"/>
        <v/>
      </c>
      <c r="L284" s="92" t="s">
        <v>0</v>
      </c>
      <c r="M284" s="312" t="str">
        <f t="shared" si="32"/>
        <v/>
      </c>
      <c r="N284" s="92" t="s">
        <v>0</v>
      </c>
      <c r="O284" s="312" t="str">
        <f t="shared" si="33"/>
        <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t="str">
        <f t="shared" si="29"/>
        <v/>
      </c>
      <c r="E285" s="282" t="str" cm="1">
        <f t="array" ref="E285">IF($C285="","",INDEX(import_data,$C285,E$9))</f>
        <v/>
      </c>
      <c r="F285" s="280" t="str" cm="1">
        <f t="array" ref="F285">IF($C285="","",INDEX(import_data,$C285,F$9))</f>
        <v/>
      </c>
      <c r="G285" s="280" t="str" cm="1">
        <f t="array" ref="G285">IF($C285="","",INDEX(import_data,$C285,G$9))</f>
        <v/>
      </c>
      <c r="H285" s="280" t="str" cm="1">
        <f t="array" ref="H285">IF($C285="","",IF(INDEX(import_data,$C285,H$9)="","",INDEX(import_data,$C285,H$9)))</f>
        <v/>
      </c>
      <c r="I285" s="300" t="str" cm="1">
        <f t="array" ref="I285">IF($C285="","",IF(INDEX(import_data,$C285,I$9)="","",INDEX(import_data,$C285,I$9)))</f>
        <v/>
      </c>
      <c r="K285" s="312" t="str">
        <f t="shared" si="31"/>
        <v/>
      </c>
      <c r="L285" s="92" t="s">
        <v>0</v>
      </c>
      <c r="M285" s="312" t="str">
        <f t="shared" si="32"/>
        <v/>
      </c>
      <c r="N285" s="92" t="s">
        <v>0</v>
      </c>
      <c r="O285" s="312" t="str">
        <f t="shared" si="33"/>
        <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t="str">
        <f t="shared" si="29"/>
        <v/>
      </c>
      <c r="E286" s="282" t="str" cm="1">
        <f t="array" ref="E286">IF($C286="","",INDEX(import_data,$C286,E$9))</f>
        <v/>
      </c>
      <c r="F286" s="280" t="str" cm="1">
        <f t="array" ref="F286">IF($C286="","",INDEX(import_data,$C286,F$9))</f>
        <v/>
      </c>
      <c r="G286" s="280" t="str" cm="1">
        <f t="array" ref="G286">IF($C286="","",INDEX(import_data,$C286,G$9))</f>
        <v/>
      </c>
      <c r="H286" s="280" t="str" cm="1">
        <f t="array" ref="H286">IF($C286="","",IF(INDEX(import_data,$C286,H$9)="","",INDEX(import_data,$C286,H$9)))</f>
        <v/>
      </c>
      <c r="I286" s="300" t="str" cm="1">
        <f t="array" ref="I286">IF($C286="","",IF(INDEX(import_data,$C286,I$9)="","",INDEX(import_data,$C286,I$9)))</f>
        <v/>
      </c>
      <c r="K286" s="312" t="str">
        <f t="shared" si="31"/>
        <v/>
      </c>
      <c r="L286" s="92" t="s">
        <v>0</v>
      </c>
      <c r="M286" s="312" t="str">
        <f t="shared" si="32"/>
        <v/>
      </c>
      <c r="N286" s="92" t="s">
        <v>0</v>
      </c>
      <c r="O286" s="312" t="str">
        <f t="shared" si="33"/>
        <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t="str">
        <f t="shared" si="29"/>
        <v/>
      </c>
      <c r="E287" s="282" t="str" cm="1">
        <f t="array" ref="E287">IF($C287="","",INDEX(import_data,$C287,E$9))</f>
        <v/>
      </c>
      <c r="F287" s="280" t="str" cm="1">
        <f t="array" ref="F287">IF($C287="","",INDEX(import_data,$C287,F$9))</f>
        <v/>
      </c>
      <c r="G287" s="280" t="str" cm="1">
        <f t="array" ref="G287">IF($C287="","",INDEX(import_data,$C287,G$9))</f>
        <v/>
      </c>
      <c r="H287" s="280" t="str" cm="1">
        <f t="array" ref="H287">IF($C287="","",IF(INDEX(import_data,$C287,H$9)="","",INDEX(import_data,$C287,H$9)))</f>
        <v/>
      </c>
      <c r="I287" s="300" t="str" cm="1">
        <f t="array" ref="I287">IF($C287="","",IF(INDEX(import_data,$C287,I$9)="","",INDEX(import_data,$C287,I$9)))</f>
        <v/>
      </c>
      <c r="K287" s="312" t="str">
        <f t="shared" si="31"/>
        <v/>
      </c>
      <c r="L287" s="92" t="s">
        <v>0</v>
      </c>
      <c r="M287" s="312" t="str">
        <f t="shared" si="32"/>
        <v/>
      </c>
      <c r="N287" s="92" t="s">
        <v>0</v>
      </c>
      <c r="O287" s="312" t="str">
        <f t="shared" si="33"/>
        <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t="str">
        <f t="shared" si="29"/>
        <v/>
      </c>
      <c r="E288" s="282" t="str" cm="1">
        <f t="array" ref="E288">IF($C288="","",INDEX(import_data,$C288,E$9))</f>
        <v/>
      </c>
      <c r="F288" s="280" t="str" cm="1">
        <f t="array" ref="F288">IF($C288="","",INDEX(import_data,$C288,F$9))</f>
        <v/>
      </c>
      <c r="G288" s="280" t="str" cm="1">
        <f t="array" ref="G288">IF($C288="","",INDEX(import_data,$C288,G$9))</f>
        <v/>
      </c>
      <c r="H288" s="280" t="str" cm="1">
        <f t="array" ref="H288">IF($C288="","",IF(INDEX(import_data,$C288,H$9)="","",INDEX(import_data,$C288,H$9)))</f>
        <v/>
      </c>
      <c r="I288" s="300" t="str" cm="1">
        <f t="array" ref="I288">IF($C288="","",IF(INDEX(import_data,$C288,I$9)="","",INDEX(import_data,$C288,I$9)))</f>
        <v/>
      </c>
      <c r="K288" s="312" t="str">
        <f t="shared" si="31"/>
        <v/>
      </c>
      <c r="L288" s="92" t="s">
        <v>0</v>
      </c>
      <c r="M288" s="312" t="str">
        <f t="shared" si="32"/>
        <v/>
      </c>
      <c r="N288" s="92" t="s">
        <v>0</v>
      </c>
      <c r="O288" s="312" t="str">
        <f t="shared" si="33"/>
        <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t="str">
        <f t="shared" si="29"/>
        <v/>
      </c>
      <c r="E289" s="282" t="str" cm="1">
        <f t="array" ref="E289">IF($C289="","",INDEX(import_data,$C289,E$9))</f>
        <v/>
      </c>
      <c r="F289" s="280" t="str" cm="1">
        <f t="array" ref="F289">IF($C289="","",INDEX(import_data,$C289,F$9))</f>
        <v/>
      </c>
      <c r="G289" s="280" t="str" cm="1">
        <f t="array" ref="G289">IF($C289="","",INDEX(import_data,$C289,G$9))</f>
        <v/>
      </c>
      <c r="H289" s="280" t="str" cm="1">
        <f t="array" ref="H289">IF($C289="","",IF(INDEX(import_data,$C289,H$9)="","",INDEX(import_data,$C289,H$9)))</f>
        <v/>
      </c>
      <c r="I289" s="300" t="str" cm="1">
        <f t="array" ref="I289">IF($C289="","",IF(INDEX(import_data,$C289,I$9)="","",INDEX(import_data,$C289,I$9)))</f>
        <v/>
      </c>
      <c r="K289" s="312" t="str">
        <f t="shared" si="31"/>
        <v/>
      </c>
      <c r="L289" s="92" t="s">
        <v>0</v>
      </c>
      <c r="M289" s="312" t="str">
        <f t="shared" si="32"/>
        <v/>
      </c>
      <c r="N289" s="92" t="s">
        <v>0</v>
      </c>
      <c r="O289" s="312" t="str">
        <f t="shared" si="33"/>
        <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t="str">
        <f t="shared" si="29"/>
        <v/>
      </c>
      <c r="E290" s="282" t="str" cm="1">
        <f t="array" ref="E290">IF($C290="","",INDEX(import_data,$C290,E$9))</f>
        <v/>
      </c>
      <c r="F290" s="280" t="str" cm="1">
        <f t="array" ref="F290">IF($C290="","",INDEX(import_data,$C290,F$9))</f>
        <v/>
      </c>
      <c r="G290" s="280" t="str" cm="1">
        <f t="array" ref="G290">IF($C290="","",INDEX(import_data,$C290,G$9))</f>
        <v/>
      </c>
      <c r="H290" s="280" t="str" cm="1">
        <f t="array" ref="H290">IF($C290="","",IF(INDEX(import_data,$C290,H$9)="","",INDEX(import_data,$C290,H$9)))</f>
        <v/>
      </c>
      <c r="I290" s="300" t="str" cm="1">
        <f t="array" ref="I290">IF($C290="","",IF(INDEX(import_data,$C290,I$9)="","",INDEX(import_data,$C290,I$9)))</f>
        <v/>
      </c>
      <c r="K290" s="312" t="str">
        <f t="shared" si="31"/>
        <v/>
      </c>
      <c r="L290" s="92" t="s">
        <v>0</v>
      </c>
      <c r="M290" s="312" t="str">
        <f t="shared" si="32"/>
        <v/>
      </c>
      <c r="N290" s="92" t="s">
        <v>0</v>
      </c>
      <c r="O290" s="312" t="str">
        <f t="shared" si="33"/>
        <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t="str">
        <f t="shared" si="29"/>
        <v/>
      </c>
      <c r="E291" s="282" t="str" cm="1">
        <f t="array" ref="E291">IF($C291="","",INDEX(import_data,$C291,E$9))</f>
        <v/>
      </c>
      <c r="F291" s="280" t="str" cm="1">
        <f t="array" ref="F291">IF($C291="","",INDEX(import_data,$C291,F$9))</f>
        <v/>
      </c>
      <c r="G291" s="280" t="str" cm="1">
        <f t="array" ref="G291">IF($C291="","",INDEX(import_data,$C291,G$9))</f>
        <v/>
      </c>
      <c r="H291" s="280" t="str" cm="1">
        <f t="array" ref="H291">IF($C291="","",IF(INDEX(import_data,$C291,H$9)="","",INDEX(import_data,$C291,H$9)))</f>
        <v/>
      </c>
      <c r="I291" s="300" t="str" cm="1">
        <f t="array" ref="I291">IF($C291="","",IF(INDEX(import_data,$C291,I$9)="","",INDEX(import_data,$C291,I$9)))</f>
        <v/>
      </c>
      <c r="K291" s="312" t="str">
        <f t="shared" si="31"/>
        <v/>
      </c>
      <c r="L291" s="92" t="s">
        <v>0</v>
      </c>
      <c r="M291" s="312" t="str">
        <f t="shared" si="32"/>
        <v/>
      </c>
      <c r="N291" s="92" t="s">
        <v>0</v>
      </c>
      <c r="O291" s="312" t="str">
        <f t="shared" si="33"/>
        <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t="str">
        <f t="shared" si="29"/>
        <v/>
      </c>
      <c r="E292" s="282" t="str" cm="1">
        <f t="array" ref="E292">IF($C292="","",INDEX(import_data,$C292,E$9))</f>
        <v/>
      </c>
      <c r="F292" s="280" t="str" cm="1">
        <f t="array" ref="F292">IF($C292="","",INDEX(import_data,$C292,F$9))</f>
        <v/>
      </c>
      <c r="G292" s="280" t="str" cm="1">
        <f t="array" ref="G292">IF($C292="","",INDEX(import_data,$C292,G$9))</f>
        <v/>
      </c>
      <c r="H292" s="280" t="str" cm="1">
        <f t="array" ref="H292">IF($C292="","",IF(INDEX(import_data,$C292,H$9)="","",INDEX(import_data,$C292,H$9)))</f>
        <v/>
      </c>
      <c r="I292" s="300" t="str" cm="1">
        <f t="array" ref="I292">IF($C292="","",IF(INDEX(import_data,$C292,I$9)="","",INDEX(import_data,$C292,I$9)))</f>
        <v/>
      </c>
      <c r="K292" s="312" t="str">
        <f t="shared" si="31"/>
        <v/>
      </c>
      <c r="L292" s="92" t="s">
        <v>0</v>
      </c>
      <c r="M292" s="312" t="str">
        <f t="shared" si="32"/>
        <v/>
      </c>
      <c r="N292" s="92" t="s">
        <v>0</v>
      </c>
      <c r="O292" s="312" t="str">
        <f t="shared" si="33"/>
        <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t="str">
        <f t="shared" si="29"/>
        <v/>
      </c>
      <c r="E293" s="282" t="str" cm="1">
        <f t="array" ref="E293">IF($C293="","",INDEX(import_data,$C293,E$9))</f>
        <v/>
      </c>
      <c r="F293" s="280" t="str" cm="1">
        <f t="array" ref="F293">IF($C293="","",INDEX(import_data,$C293,F$9))</f>
        <v/>
      </c>
      <c r="G293" s="280" t="str" cm="1">
        <f t="array" ref="G293">IF($C293="","",INDEX(import_data,$C293,G$9))</f>
        <v/>
      </c>
      <c r="H293" s="280" t="str" cm="1">
        <f t="array" ref="H293">IF($C293="","",IF(INDEX(import_data,$C293,H$9)="","",INDEX(import_data,$C293,H$9)))</f>
        <v/>
      </c>
      <c r="I293" s="300" t="str" cm="1">
        <f t="array" ref="I293">IF($C293="","",IF(INDEX(import_data,$C293,I$9)="","",INDEX(import_data,$C293,I$9)))</f>
        <v/>
      </c>
      <c r="K293" s="312" t="str">
        <f t="shared" si="31"/>
        <v/>
      </c>
      <c r="L293" s="92" t="s">
        <v>0</v>
      </c>
      <c r="M293" s="312" t="str">
        <f t="shared" si="32"/>
        <v/>
      </c>
      <c r="N293" s="92" t="s">
        <v>0</v>
      </c>
      <c r="O293" s="312" t="str">
        <f t="shared" si="33"/>
        <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t="str">
        <f t="shared" si="29"/>
        <v/>
      </c>
      <c r="E294" s="282" t="str" cm="1">
        <f t="array" ref="E294">IF($C294="","",INDEX(import_data,$C294,E$9))</f>
        <v/>
      </c>
      <c r="F294" s="280" t="str" cm="1">
        <f t="array" ref="F294">IF($C294="","",INDEX(import_data,$C294,F$9))</f>
        <v/>
      </c>
      <c r="G294" s="280" t="str" cm="1">
        <f t="array" ref="G294">IF($C294="","",INDEX(import_data,$C294,G$9))</f>
        <v/>
      </c>
      <c r="H294" s="280" t="str" cm="1">
        <f t="array" ref="H294">IF($C294="","",IF(INDEX(import_data,$C294,H$9)="","",INDEX(import_data,$C294,H$9)))</f>
        <v/>
      </c>
      <c r="I294" s="300" t="str" cm="1">
        <f t="array" ref="I294">IF($C294="","",IF(INDEX(import_data,$C294,I$9)="","",INDEX(import_data,$C294,I$9)))</f>
        <v/>
      </c>
      <c r="K294" s="312" t="str">
        <f t="shared" si="31"/>
        <v/>
      </c>
      <c r="L294" s="92" t="s">
        <v>0</v>
      </c>
      <c r="M294" s="312" t="str">
        <f t="shared" si="32"/>
        <v/>
      </c>
      <c r="N294" s="92" t="s">
        <v>0</v>
      </c>
      <c r="O294" s="312" t="str">
        <f t="shared" si="33"/>
        <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t="str">
        <f t="shared" si="29"/>
        <v/>
      </c>
      <c r="E295" s="282" t="str" cm="1">
        <f t="array" ref="E295">IF($C295="","",INDEX(import_data,$C295,E$9))</f>
        <v/>
      </c>
      <c r="F295" s="280" t="str" cm="1">
        <f t="array" ref="F295">IF($C295="","",INDEX(import_data,$C295,F$9))</f>
        <v/>
      </c>
      <c r="G295" s="280" t="str" cm="1">
        <f t="array" ref="G295">IF($C295="","",INDEX(import_data,$C295,G$9))</f>
        <v/>
      </c>
      <c r="H295" s="280" t="str" cm="1">
        <f t="array" ref="H295">IF($C295="","",IF(INDEX(import_data,$C295,H$9)="","",INDEX(import_data,$C295,H$9)))</f>
        <v/>
      </c>
      <c r="I295" s="300" t="str" cm="1">
        <f t="array" ref="I295">IF($C295="","",IF(INDEX(import_data,$C295,I$9)="","",INDEX(import_data,$C295,I$9)))</f>
        <v/>
      </c>
      <c r="K295" s="312" t="str">
        <f t="shared" si="31"/>
        <v/>
      </c>
      <c r="L295" s="92" t="s">
        <v>0</v>
      </c>
      <c r="M295" s="312" t="str">
        <f t="shared" si="32"/>
        <v/>
      </c>
      <c r="N295" s="92" t="s">
        <v>0</v>
      </c>
      <c r="O295" s="312" t="str">
        <f t="shared" si="33"/>
        <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t="str">
        <f t="shared" si="29"/>
        <v/>
      </c>
      <c r="E296" s="282" t="str" cm="1">
        <f t="array" ref="E296">IF($C296="","",INDEX(import_data,$C296,E$9))</f>
        <v/>
      </c>
      <c r="F296" s="280" t="str" cm="1">
        <f t="array" ref="F296">IF($C296="","",INDEX(import_data,$C296,F$9))</f>
        <v/>
      </c>
      <c r="G296" s="280" t="str" cm="1">
        <f t="array" ref="G296">IF($C296="","",INDEX(import_data,$C296,G$9))</f>
        <v/>
      </c>
      <c r="H296" s="280" t="str" cm="1">
        <f t="array" ref="H296">IF($C296="","",IF(INDEX(import_data,$C296,H$9)="","",INDEX(import_data,$C296,H$9)))</f>
        <v/>
      </c>
      <c r="I296" s="300" t="str" cm="1">
        <f t="array" ref="I296">IF($C296="","",IF(INDEX(import_data,$C296,I$9)="","",INDEX(import_data,$C296,I$9)))</f>
        <v/>
      </c>
      <c r="K296" s="312" t="str">
        <f t="shared" si="31"/>
        <v/>
      </c>
      <c r="L296" s="92" t="s">
        <v>0</v>
      </c>
      <c r="M296" s="312" t="str">
        <f t="shared" si="32"/>
        <v/>
      </c>
      <c r="N296" s="92" t="s">
        <v>0</v>
      </c>
      <c r="O296" s="312" t="str">
        <f t="shared" si="33"/>
        <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t="str">
        <f t="shared" si="29"/>
        <v/>
      </c>
      <c r="E297" s="282" t="str" cm="1">
        <f t="array" ref="E297">IF($C297="","",INDEX(import_data,$C297,E$9))</f>
        <v/>
      </c>
      <c r="F297" s="280" t="str" cm="1">
        <f t="array" ref="F297">IF($C297="","",INDEX(import_data,$C297,F$9))</f>
        <v/>
      </c>
      <c r="G297" s="280" t="str" cm="1">
        <f t="array" ref="G297">IF($C297="","",INDEX(import_data,$C297,G$9))</f>
        <v/>
      </c>
      <c r="H297" s="280" t="str" cm="1">
        <f t="array" ref="H297">IF($C297="","",IF(INDEX(import_data,$C297,H$9)="","",INDEX(import_data,$C297,H$9)))</f>
        <v/>
      </c>
      <c r="I297" s="300" t="str" cm="1">
        <f t="array" ref="I297">IF($C297="","",IF(INDEX(import_data,$C297,I$9)="","",INDEX(import_data,$C297,I$9)))</f>
        <v/>
      </c>
      <c r="K297" s="312" t="str">
        <f t="shared" si="31"/>
        <v/>
      </c>
      <c r="L297" s="92" t="s">
        <v>0</v>
      </c>
      <c r="M297" s="312" t="str">
        <f t="shared" si="32"/>
        <v/>
      </c>
      <c r="N297" s="92" t="s">
        <v>0</v>
      </c>
      <c r="O297" s="312" t="str">
        <f t="shared" si="33"/>
        <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t="str">
        <f t="shared" si="29"/>
        <v/>
      </c>
      <c r="E298" s="282" t="str" cm="1">
        <f t="array" ref="E298">IF($C298="","",INDEX(import_data,$C298,E$9))</f>
        <v/>
      </c>
      <c r="F298" s="280" t="str" cm="1">
        <f t="array" ref="F298">IF($C298="","",INDEX(import_data,$C298,F$9))</f>
        <v/>
      </c>
      <c r="G298" s="280" t="str" cm="1">
        <f t="array" ref="G298">IF($C298="","",INDEX(import_data,$C298,G$9))</f>
        <v/>
      </c>
      <c r="H298" s="280" t="str" cm="1">
        <f t="array" ref="H298">IF($C298="","",IF(INDEX(import_data,$C298,H$9)="","",INDEX(import_data,$C298,H$9)))</f>
        <v/>
      </c>
      <c r="I298" s="300" t="str" cm="1">
        <f t="array" ref="I298">IF($C298="","",IF(INDEX(import_data,$C298,I$9)="","",INDEX(import_data,$C298,I$9)))</f>
        <v/>
      </c>
      <c r="K298" s="312" t="str">
        <f t="shared" si="31"/>
        <v/>
      </c>
      <c r="L298" s="92" t="s">
        <v>0</v>
      </c>
      <c r="M298" s="312" t="str">
        <f t="shared" si="32"/>
        <v/>
      </c>
      <c r="N298" s="92" t="s">
        <v>0</v>
      </c>
      <c r="O298" s="312" t="str">
        <f t="shared" si="33"/>
        <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t="str">
        <f t="shared" si="29"/>
        <v/>
      </c>
      <c r="E299" s="282" t="str" cm="1">
        <f t="array" ref="E299">IF($C299="","",INDEX(import_data,$C299,E$9))</f>
        <v/>
      </c>
      <c r="F299" s="280" t="str" cm="1">
        <f t="array" ref="F299">IF($C299="","",INDEX(import_data,$C299,F$9))</f>
        <v/>
      </c>
      <c r="G299" s="280" t="str" cm="1">
        <f t="array" ref="G299">IF($C299="","",INDEX(import_data,$C299,G$9))</f>
        <v/>
      </c>
      <c r="H299" s="280" t="str" cm="1">
        <f t="array" ref="H299">IF($C299="","",IF(INDEX(import_data,$C299,H$9)="","",INDEX(import_data,$C299,H$9)))</f>
        <v/>
      </c>
      <c r="I299" s="300" t="str" cm="1">
        <f t="array" ref="I299">IF($C299="","",IF(INDEX(import_data,$C299,I$9)="","",INDEX(import_data,$C299,I$9)))</f>
        <v/>
      </c>
      <c r="K299" s="312" t="str">
        <f t="shared" si="31"/>
        <v/>
      </c>
      <c r="L299" s="92" t="s">
        <v>0</v>
      </c>
      <c r="M299" s="312" t="str">
        <f t="shared" si="32"/>
        <v/>
      </c>
      <c r="N299" s="92" t="s">
        <v>0</v>
      </c>
      <c r="O299" s="312" t="str">
        <f t="shared" si="33"/>
        <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t="str">
        <f t="shared" si="29"/>
        <v/>
      </c>
      <c r="E300" s="282" t="str" cm="1">
        <f t="array" ref="E300">IF($C300="","",INDEX(import_data,$C300,E$9))</f>
        <v/>
      </c>
      <c r="F300" s="280" t="str" cm="1">
        <f t="array" ref="F300">IF($C300="","",INDEX(import_data,$C300,F$9))</f>
        <v/>
      </c>
      <c r="G300" s="280" t="str" cm="1">
        <f t="array" ref="G300">IF($C300="","",INDEX(import_data,$C300,G$9))</f>
        <v/>
      </c>
      <c r="H300" s="280" t="str" cm="1">
        <f t="array" ref="H300">IF($C300="","",IF(INDEX(import_data,$C300,H$9)="","",INDEX(import_data,$C300,H$9)))</f>
        <v/>
      </c>
      <c r="I300" s="300" t="str" cm="1">
        <f t="array" ref="I300">IF($C300="","",IF(INDEX(import_data,$C300,I$9)="","",INDEX(import_data,$C300,I$9)))</f>
        <v/>
      </c>
      <c r="K300" s="312" t="str">
        <f t="shared" si="31"/>
        <v/>
      </c>
      <c r="L300" s="92" t="s">
        <v>0</v>
      </c>
      <c r="M300" s="312" t="str">
        <f t="shared" si="32"/>
        <v/>
      </c>
      <c r="N300" s="92" t="s">
        <v>0</v>
      </c>
      <c r="O300" s="312" t="str">
        <f t="shared" si="33"/>
        <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t="str">
        <f t="shared" si="29"/>
        <v/>
      </c>
      <c r="E301" s="282" t="str" cm="1">
        <f t="array" ref="E301">IF($C301="","",INDEX(import_data,$C301,E$9))</f>
        <v/>
      </c>
      <c r="F301" s="280" t="str" cm="1">
        <f t="array" ref="F301">IF($C301="","",INDEX(import_data,$C301,F$9))</f>
        <v/>
      </c>
      <c r="G301" s="280" t="str" cm="1">
        <f t="array" ref="G301">IF($C301="","",INDEX(import_data,$C301,G$9))</f>
        <v/>
      </c>
      <c r="H301" s="280" t="str" cm="1">
        <f t="array" ref="H301">IF($C301="","",IF(INDEX(import_data,$C301,H$9)="","",INDEX(import_data,$C301,H$9)))</f>
        <v/>
      </c>
      <c r="I301" s="300" t="str" cm="1">
        <f t="array" ref="I301">IF($C301="","",IF(INDEX(import_data,$C301,I$9)="","",INDEX(import_data,$C301,I$9)))</f>
        <v/>
      </c>
      <c r="K301" s="312" t="str">
        <f t="shared" si="31"/>
        <v/>
      </c>
      <c r="L301" s="92" t="s">
        <v>0</v>
      </c>
      <c r="M301" s="312" t="str">
        <f t="shared" si="32"/>
        <v/>
      </c>
      <c r="N301" s="92" t="s">
        <v>0</v>
      </c>
      <c r="O301" s="312" t="str">
        <f t="shared" si="33"/>
        <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t="str">
        <f t="shared" si="29"/>
        <v/>
      </c>
      <c r="E302" s="282" t="str" cm="1">
        <f t="array" ref="E302">IF($C302="","",INDEX(import_data,$C302,E$9))</f>
        <v/>
      </c>
      <c r="F302" s="280" t="str" cm="1">
        <f t="array" ref="F302">IF($C302="","",INDEX(import_data,$C302,F$9))</f>
        <v/>
      </c>
      <c r="G302" s="280" t="str" cm="1">
        <f t="array" ref="G302">IF($C302="","",INDEX(import_data,$C302,G$9))</f>
        <v/>
      </c>
      <c r="H302" s="280" t="str" cm="1">
        <f t="array" ref="H302">IF($C302="","",IF(INDEX(import_data,$C302,H$9)="","",INDEX(import_data,$C302,H$9)))</f>
        <v/>
      </c>
      <c r="I302" s="300" t="str" cm="1">
        <f t="array" ref="I302">IF($C302="","",IF(INDEX(import_data,$C302,I$9)="","",INDEX(import_data,$C302,I$9)))</f>
        <v/>
      </c>
      <c r="K302" s="312" t="str">
        <f t="shared" si="31"/>
        <v/>
      </c>
      <c r="L302" s="92" t="s">
        <v>0</v>
      </c>
      <c r="M302" s="312" t="str">
        <f t="shared" si="32"/>
        <v/>
      </c>
      <c r="N302" s="92" t="s">
        <v>0</v>
      </c>
      <c r="O302" s="312" t="str">
        <f t="shared" si="33"/>
        <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t="str">
        <f t="shared" si="29"/>
        <v/>
      </c>
      <c r="E303" s="282" t="str" cm="1">
        <f t="array" ref="E303">IF($C303="","",INDEX(import_data,$C303,E$9))</f>
        <v/>
      </c>
      <c r="F303" s="280" t="str" cm="1">
        <f t="array" ref="F303">IF($C303="","",INDEX(import_data,$C303,F$9))</f>
        <v/>
      </c>
      <c r="G303" s="280" t="str" cm="1">
        <f t="array" ref="G303">IF($C303="","",INDEX(import_data,$C303,G$9))</f>
        <v/>
      </c>
      <c r="H303" s="280" t="str" cm="1">
        <f t="array" ref="H303">IF($C303="","",IF(INDEX(import_data,$C303,H$9)="","",INDEX(import_data,$C303,H$9)))</f>
        <v/>
      </c>
      <c r="I303" s="300" t="str" cm="1">
        <f t="array" ref="I303">IF($C303="","",IF(INDEX(import_data,$C303,I$9)="","",INDEX(import_data,$C303,I$9)))</f>
        <v/>
      </c>
      <c r="K303" s="312" t="str">
        <f t="shared" si="31"/>
        <v/>
      </c>
      <c r="L303" s="92" t="s">
        <v>0</v>
      </c>
      <c r="M303" s="312" t="str">
        <f t="shared" si="32"/>
        <v/>
      </c>
      <c r="N303" s="92" t="s">
        <v>0</v>
      </c>
      <c r="O303" s="312" t="str">
        <f t="shared" si="33"/>
        <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t="str">
        <f t="shared" si="29"/>
        <v/>
      </c>
      <c r="E304" s="282" t="str" cm="1">
        <f t="array" ref="E304">IF($C304="","",INDEX(import_data,$C304,E$9))</f>
        <v/>
      </c>
      <c r="F304" s="280" t="str" cm="1">
        <f t="array" ref="F304">IF($C304="","",INDEX(import_data,$C304,F$9))</f>
        <v/>
      </c>
      <c r="G304" s="280" t="str" cm="1">
        <f t="array" ref="G304">IF($C304="","",INDEX(import_data,$C304,G$9))</f>
        <v/>
      </c>
      <c r="H304" s="280" t="str" cm="1">
        <f t="array" ref="H304">IF($C304="","",IF(INDEX(import_data,$C304,H$9)="","",INDEX(import_data,$C304,H$9)))</f>
        <v/>
      </c>
      <c r="I304" s="300" t="str" cm="1">
        <f t="array" ref="I304">IF($C304="","",IF(INDEX(import_data,$C304,I$9)="","",INDEX(import_data,$C304,I$9)))</f>
        <v/>
      </c>
      <c r="K304" s="312" t="str">
        <f t="shared" si="31"/>
        <v/>
      </c>
      <c r="L304" s="92" t="s">
        <v>0</v>
      </c>
      <c r="M304" s="312" t="str">
        <f t="shared" si="32"/>
        <v/>
      </c>
      <c r="N304" s="92" t="s">
        <v>0</v>
      </c>
      <c r="O304" s="312" t="str">
        <f t="shared" si="33"/>
        <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t="str">
        <f t="shared" si="29"/>
        <v/>
      </c>
      <c r="E305" s="282" t="str" cm="1">
        <f t="array" ref="E305">IF($C305="","",INDEX(import_data,$C305,E$9))</f>
        <v/>
      </c>
      <c r="F305" s="280" t="str" cm="1">
        <f t="array" ref="F305">IF($C305="","",INDEX(import_data,$C305,F$9))</f>
        <v/>
      </c>
      <c r="G305" s="280" t="str" cm="1">
        <f t="array" ref="G305">IF($C305="","",INDEX(import_data,$C305,G$9))</f>
        <v/>
      </c>
      <c r="H305" s="280" t="str" cm="1">
        <f t="array" ref="H305">IF($C305="","",IF(INDEX(import_data,$C305,H$9)="","",INDEX(import_data,$C305,H$9)))</f>
        <v/>
      </c>
      <c r="I305" s="300" t="str" cm="1">
        <f t="array" ref="I305">IF($C305="","",IF(INDEX(import_data,$C305,I$9)="","",INDEX(import_data,$C305,I$9)))</f>
        <v/>
      </c>
      <c r="K305" s="312" t="str">
        <f t="shared" si="31"/>
        <v/>
      </c>
      <c r="L305" s="92" t="s">
        <v>0</v>
      </c>
      <c r="M305" s="312" t="str">
        <f t="shared" si="32"/>
        <v/>
      </c>
      <c r="N305" s="92" t="s">
        <v>0</v>
      </c>
      <c r="O305" s="312" t="str">
        <f t="shared" si="33"/>
        <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t="str">
        <f t="shared" si="29"/>
        <v/>
      </c>
      <c r="E306" s="282" t="str" cm="1">
        <f t="array" ref="E306">IF($C306="","",INDEX(import_data,$C306,E$9))</f>
        <v/>
      </c>
      <c r="F306" s="280" t="str" cm="1">
        <f t="array" ref="F306">IF($C306="","",INDEX(import_data,$C306,F$9))</f>
        <v/>
      </c>
      <c r="G306" s="280" t="str" cm="1">
        <f t="array" ref="G306">IF($C306="","",INDEX(import_data,$C306,G$9))</f>
        <v/>
      </c>
      <c r="H306" s="280" t="str" cm="1">
        <f t="array" ref="H306">IF($C306="","",IF(INDEX(import_data,$C306,H$9)="","",INDEX(import_data,$C306,H$9)))</f>
        <v/>
      </c>
      <c r="I306" s="300" t="str" cm="1">
        <f t="array" ref="I306">IF($C306="","",IF(INDEX(import_data,$C306,I$9)="","",INDEX(import_data,$C306,I$9)))</f>
        <v/>
      </c>
      <c r="K306" s="312" t="str">
        <f t="shared" si="31"/>
        <v/>
      </c>
      <c r="L306" s="92" t="s">
        <v>0</v>
      </c>
      <c r="M306" s="312" t="str">
        <f t="shared" si="32"/>
        <v/>
      </c>
      <c r="N306" s="92" t="s">
        <v>0</v>
      </c>
      <c r="O306" s="312" t="str">
        <f t="shared" si="33"/>
        <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t="str">
        <f t="shared" si="29"/>
        <v/>
      </c>
      <c r="E307" s="282" t="str" cm="1">
        <f t="array" ref="E307">IF($C307="","",INDEX(import_data,$C307,E$9))</f>
        <v/>
      </c>
      <c r="F307" s="280" t="str" cm="1">
        <f t="array" ref="F307">IF($C307="","",INDEX(import_data,$C307,F$9))</f>
        <v/>
      </c>
      <c r="G307" s="280" t="str" cm="1">
        <f t="array" ref="G307">IF($C307="","",INDEX(import_data,$C307,G$9))</f>
        <v/>
      </c>
      <c r="H307" s="280" t="str" cm="1">
        <f t="array" ref="H307">IF($C307="","",IF(INDEX(import_data,$C307,H$9)="","",INDEX(import_data,$C307,H$9)))</f>
        <v/>
      </c>
      <c r="I307" s="300" t="str" cm="1">
        <f t="array" ref="I307">IF($C307="","",IF(INDEX(import_data,$C307,I$9)="","",INDEX(import_data,$C307,I$9)))</f>
        <v/>
      </c>
      <c r="K307" s="312" t="str">
        <f t="shared" si="31"/>
        <v/>
      </c>
      <c r="L307" s="92" t="s">
        <v>0</v>
      </c>
      <c r="M307" s="312" t="str">
        <f t="shared" si="32"/>
        <v/>
      </c>
      <c r="N307" s="92" t="s">
        <v>0</v>
      </c>
      <c r="O307" s="312" t="str">
        <f t="shared" si="33"/>
        <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t="str">
        <f t="shared" si="29"/>
        <v/>
      </c>
      <c r="E308" s="282" t="str" cm="1">
        <f t="array" ref="E308">IF($C308="","",INDEX(import_data,$C308,E$9))</f>
        <v/>
      </c>
      <c r="F308" s="280" t="str" cm="1">
        <f t="array" ref="F308">IF($C308="","",INDEX(import_data,$C308,F$9))</f>
        <v/>
      </c>
      <c r="G308" s="280" t="str" cm="1">
        <f t="array" ref="G308">IF($C308="","",INDEX(import_data,$C308,G$9))</f>
        <v/>
      </c>
      <c r="H308" s="280" t="str" cm="1">
        <f t="array" ref="H308">IF($C308="","",IF(INDEX(import_data,$C308,H$9)="","",INDEX(import_data,$C308,H$9)))</f>
        <v/>
      </c>
      <c r="I308" s="300" t="str" cm="1">
        <f t="array" ref="I308">IF($C308="","",IF(INDEX(import_data,$C308,I$9)="","",INDEX(import_data,$C308,I$9)))</f>
        <v/>
      </c>
      <c r="K308" s="312" t="str">
        <f t="shared" si="31"/>
        <v/>
      </c>
      <c r="L308" s="92" t="s">
        <v>0</v>
      </c>
      <c r="M308" s="312" t="str">
        <f t="shared" si="32"/>
        <v/>
      </c>
      <c r="N308" s="92" t="s">
        <v>0</v>
      </c>
      <c r="O308" s="312" t="str">
        <f t="shared" si="33"/>
        <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t="str">
        <f t="shared" si="29"/>
        <v/>
      </c>
      <c r="E309" s="282" t="str" cm="1">
        <f t="array" ref="E309">IF($C309="","",INDEX(import_data,$C309,E$9))</f>
        <v/>
      </c>
      <c r="F309" s="280" t="str" cm="1">
        <f t="array" ref="F309">IF($C309="","",INDEX(import_data,$C309,F$9))</f>
        <v/>
      </c>
      <c r="G309" s="280" t="str" cm="1">
        <f t="array" ref="G309">IF($C309="","",INDEX(import_data,$C309,G$9))</f>
        <v/>
      </c>
      <c r="H309" s="280" t="str" cm="1">
        <f t="array" ref="H309">IF($C309="","",IF(INDEX(import_data,$C309,H$9)="","",INDEX(import_data,$C309,H$9)))</f>
        <v/>
      </c>
      <c r="I309" s="300" t="str" cm="1">
        <f t="array" ref="I309">IF($C309="","",IF(INDEX(import_data,$C309,I$9)="","",INDEX(import_data,$C309,I$9)))</f>
        <v/>
      </c>
      <c r="K309" s="312" t="str">
        <f t="shared" si="31"/>
        <v/>
      </c>
      <c r="L309" s="92" t="s">
        <v>0</v>
      </c>
      <c r="M309" s="312" t="str">
        <f t="shared" si="32"/>
        <v/>
      </c>
      <c r="N309" s="92" t="s">
        <v>0</v>
      </c>
      <c r="O309" s="312" t="str">
        <f t="shared" si="33"/>
        <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t="str">
        <f t="shared" si="29"/>
        <v/>
      </c>
      <c r="E310" s="282" t="str" cm="1">
        <f t="array" ref="E310">IF($C310="","",INDEX(import_data,$C310,E$9))</f>
        <v/>
      </c>
      <c r="F310" s="280" t="str" cm="1">
        <f t="array" ref="F310">IF($C310="","",INDEX(import_data,$C310,F$9))</f>
        <v/>
      </c>
      <c r="G310" s="280" t="str" cm="1">
        <f t="array" ref="G310">IF($C310="","",INDEX(import_data,$C310,G$9))</f>
        <v/>
      </c>
      <c r="H310" s="280" t="str" cm="1">
        <f t="array" ref="H310">IF($C310="","",IF(INDEX(import_data,$C310,H$9)="","",INDEX(import_data,$C310,H$9)))</f>
        <v/>
      </c>
      <c r="I310" s="300" t="str" cm="1">
        <f t="array" ref="I310">IF($C310="","",IF(INDEX(import_data,$C310,I$9)="","",INDEX(import_data,$C310,I$9)))</f>
        <v/>
      </c>
      <c r="K310" s="312" t="str">
        <f t="shared" si="31"/>
        <v/>
      </c>
      <c r="L310" s="92" t="s">
        <v>0</v>
      </c>
      <c r="M310" s="312" t="str">
        <f t="shared" si="32"/>
        <v/>
      </c>
      <c r="N310" s="92" t="s">
        <v>0</v>
      </c>
      <c r="O310" s="312" t="str">
        <f t="shared" si="33"/>
        <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t="str">
        <f t="shared" si="29"/>
        <v/>
      </c>
      <c r="E311" s="282" t="str" cm="1">
        <f t="array" ref="E311">IF($C311="","",INDEX(import_data,$C311,E$9))</f>
        <v/>
      </c>
      <c r="F311" s="280" t="str" cm="1">
        <f t="array" ref="F311">IF($C311="","",INDEX(import_data,$C311,F$9))</f>
        <v/>
      </c>
      <c r="G311" s="280" t="str" cm="1">
        <f t="array" ref="G311">IF($C311="","",INDEX(import_data,$C311,G$9))</f>
        <v/>
      </c>
      <c r="H311" s="280" t="str" cm="1">
        <f t="array" ref="H311">IF($C311="","",IF(INDEX(import_data,$C311,H$9)="","",INDEX(import_data,$C311,H$9)))</f>
        <v/>
      </c>
      <c r="I311" s="300" t="str" cm="1">
        <f t="array" ref="I311">IF($C311="","",IF(INDEX(import_data,$C311,I$9)="","",INDEX(import_data,$C311,I$9)))</f>
        <v/>
      </c>
      <c r="K311" s="312" t="str">
        <f t="shared" si="31"/>
        <v/>
      </c>
      <c r="L311" s="92" t="s">
        <v>0</v>
      </c>
      <c r="M311" s="312" t="str">
        <f t="shared" si="32"/>
        <v/>
      </c>
      <c r="N311" s="92" t="s">
        <v>0</v>
      </c>
      <c r="O311" s="312" t="str">
        <f t="shared" si="33"/>
        <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t="str">
        <f t="shared" si="29"/>
        <v/>
      </c>
      <c r="E312" s="282" t="str" cm="1">
        <f t="array" ref="E312">IF($C312="","",INDEX(import_data,$C312,E$9))</f>
        <v/>
      </c>
      <c r="F312" s="280" t="str" cm="1">
        <f t="array" ref="F312">IF($C312="","",INDEX(import_data,$C312,F$9))</f>
        <v/>
      </c>
      <c r="G312" s="280" t="str" cm="1">
        <f t="array" ref="G312">IF($C312="","",INDEX(import_data,$C312,G$9))</f>
        <v/>
      </c>
      <c r="H312" s="280" t="str" cm="1">
        <f t="array" ref="H312">IF($C312="","",IF(INDEX(import_data,$C312,H$9)="","",INDEX(import_data,$C312,H$9)))</f>
        <v/>
      </c>
      <c r="I312" s="300" t="str" cm="1">
        <f t="array" ref="I312">IF($C312="","",IF(INDEX(import_data,$C312,I$9)="","",INDEX(import_data,$C312,I$9)))</f>
        <v/>
      </c>
      <c r="K312" s="312" t="str">
        <f t="shared" si="31"/>
        <v/>
      </c>
      <c r="L312" s="92" t="s">
        <v>0</v>
      </c>
      <c r="M312" s="312" t="str">
        <f t="shared" si="32"/>
        <v/>
      </c>
      <c r="N312" s="92" t="s">
        <v>0</v>
      </c>
      <c r="O312" s="312" t="str">
        <f t="shared" si="33"/>
        <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t="str">
        <f t="shared" si="29"/>
        <v/>
      </c>
      <c r="E313" s="282" t="str" cm="1">
        <f t="array" ref="E313">IF($C313="","",INDEX(import_data,$C313,E$9))</f>
        <v/>
      </c>
      <c r="F313" s="280" t="str" cm="1">
        <f t="array" ref="F313">IF($C313="","",INDEX(import_data,$C313,F$9))</f>
        <v/>
      </c>
      <c r="G313" s="280" t="str" cm="1">
        <f t="array" ref="G313">IF($C313="","",INDEX(import_data,$C313,G$9))</f>
        <v/>
      </c>
      <c r="H313" s="280" t="str" cm="1">
        <f t="array" ref="H313">IF($C313="","",IF(INDEX(import_data,$C313,H$9)="","",INDEX(import_data,$C313,H$9)))</f>
        <v/>
      </c>
      <c r="I313" s="300" t="str" cm="1">
        <f t="array" ref="I313">IF($C313="","",IF(INDEX(import_data,$C313,I$9)="","",INDEX(import_data,$C313,I$9)))</f>
        <v/>
      </c>
      <c r="K313" s="312" t="str">
        <f t="shared" si="31"/>
        <v/>
      </c>
      <c r="L313" s="92" t="s">
        <v>0</v>
      </c>
      <c r="M313" s="312" t="str">
        <f t="shared" si="32"/>
        <v/>
      </c>
      <c r="N313" s="92" t="s">
        <v>0</v>
      </c>
      <c r="O313" s="312" t="str">
        <f t="shared" si="33"/>
        <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t="str">
        <f t="shared" si="29"/>
        <v/>
      </c>
      <c r="E314" s="282" t="str" cm="1">
        <f t="array" ref="E314">IF($C314="","",INDEX(import_data,$C314,E$9))</f>
        <v/>
      </c>
      <c r="F314" s="280" t="str" cm="1">
        <f t="array" ref="F314">IF($C314="","",INDEX(import_data,$C314,F$9))</f>
        <v/>
      </c>
      <c r="G314" s="280" t="str" cm="1">
        <f t="array" ref="G314">IF($C314="","",INDEX(import_data,$C314,G$9))</f>
        <v/>
      </c>
      <c r="H314" s="280" t="str" cm="1">
        <f t="array" ref="H314">IF($C314="","",IF(INDEX(import_data,$C314,H$9)="","",INDEX(import_data,$C314,H$9)))</f>
        <v/>
      </c>
      <c r="I314" s="300" t="str" cm="1">
        <f t="array" ref="I314">IF($C314="","",IF(INDEX(import_data,$C314,I$9)="","",INDEX(import_data,$C314,I$9)))</f>
        <v/>
      </c>
      <c r="K314" s="312" t="str">
        <f t="shared" si="31"/>
        <v/>
      </c>
      <c r="L314" s="92" t="s">
        <v>0</v>
      </c>
      <c r="M314" s="312" t="str">
        <f t="shared" si="32"/>
        <v/>
      </c>
      <c r="N314" s="92" t="s">
        <v>0</v>
      </c>
      <c r="O314" s="312" t="str">
        <f t="shared" si="33"/>
        <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t="str">
        <f t="shared" si="29"/>
        <v/>
      </c>
      <c r="E315" s="282" t="str" cm="1">
        <f t="array" ref="E315">IF($C315="","",INDEX(import_data,$C315,E$9))</f>
        <v/>
      </c>
      <c r="F315" s="280" t="str" cm="1">
        <f t="array" ref="F315">IF($C315="","",INDEX(import_data,$C315,F$9))</f>
        <v/>
      </c>
      <c r="G315" s="280" t="str" cm="1">
        <f t="array" ref="G315">IF($C315="","",INDEX(import_data,$C315,G$9))</f>
        <v/>
      </c>
      <c r="H315" s="280" t="str" cm="1">
        <f t="array" ref="H315">IF($C315="","",IF(INDEX(import_data,$C315,H$9)="","",INDEX(import_data,$C315,H$9)))</f>
        <v/>
      </c>
      <c r="I315" s="300" t="str" cm="1">
        <f t="array" ref="I315">IF($C315="","",IF(INDEX(import_data,$C315,I$9)="","",INDEX(import_data,$C315,I$9)))</f>
        <v/>
      </c>
      <c r="K315" s="312" t="str">
        <f t="shared" si="31"/>
        <v/>
      </c>
      <c r="L315" s="92" t="s">
        <v>0</v>
      </c>
      <c r="M315" s="312" t="str">
        <f t="shared" si="32"/>
        <v/>
      </c>
      <c r="N315" s="92" t="s">
        <v>0</v>
      </c>
      <c r="O315" s="312" t="str">
        <f t="shared" si="33"/>
        <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t="str">
        <f t="shared" si="29"/>
        <v/>
      </c>
      <c r="E316" s="282" t="str" cm="1">
        <f t="array" ref="E316">IF($C316="","",INDEX(import_data,$C316,E$9))</f>
        <v/>
      </c>
      <c r="F316" s="280" t="str" cm="1">
        <f t="array" ref="F316">IF($C316="","",INDEX(import_data,$C316,F$9))</f>
        <v/>
      </c>
      <c r="G316" s="280" t="str" cm="1">
        <f t="array" ref="G316">IF($C316="","",INDEX(import_data,$C316,G$9))</f>
        <v/>
      </c>
      <c r="H316" s="280" t="str" cm="1">
        <f t="array" ref="H316">IF($C316="","",IF(INDEX(import_data,$C316,H$9)="","",INDEX(import_data,$C316,H$9)))</f>
        <v/>
      </c>
      <c r="I316" s="300" t="str" cm="1">
        <f t="array" ref="I316">IF($C316="","",IF(INDEX(import_data,$C316,I$9)="","",INDEX(import_data,$C316,I$9)))</f>
        <v/>
      </c>
      <c r="K316" s="312" t="str">
        <f t="shared" si="31"/>
        <v/>
      </c>
      <c r="L316" s="92" t="s">
        <v>0</v>
      </c>
      <c r="M316" s="312" t="str">
        <f t="shared" si="32"/>
        <v/>
      </c>
      <c r="N316" s="92" t="s">
        <v>0</v>
      </c>
      <c r="O316" s="312" t="str">
        <f t="shared" si="33"/>
        <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t="str">
        <f t="shared" si="29"/>
        <v/>
      </c>
      <c r="E317" s="282" t="str" cm="1">
        <f t="array" ref="E317">IF($C317="","",INDEX(import_data,$C317,E$9))</f>
        <v/>
      </c>
      <c r="F317" s="280" t="str" cm="1">
        <f t="array" ref="F317">IF($C317="","",INDEX(import_data,$C317,F$9))</f>
        <v/>
      </c>
      <c r="G317" s="280" t="str" cm="1">
        <f t="array" ref="G317">IF($C317="","",INDEX(import_data,$C317,G$9))</f>
        <v/>
      </c>
      <c r="H317" s="280" t="str" cm="1">
        <f t="array" ref="H317">IF($C317="","",IF(INDEX(import_data,$C317,H$9)="","",INDEX(import_data,$C317,H$9)))</f>
        <v/>
      </c>
      <c r="I317" s="300" t="str" cm="1">
        <f t="array" ref="I317">IF($C317="","",IF(INDEX(import_data,$C317,I$9)="","",INDEX(import_data,$C317,I$9)))</f>
        <v/>
      </c>
      <c r="K317" s="312" t="str">
        <f t="shared" si="31"/>
        <v/>
      </c>
      <c r="L317" s="92" t="s">
        <v>0</v>
      </c>
      <c r="M317" s="312" t="str">
        <f t="shared" si="32"/>
        <v/>
      </c>
      <c r="N317" s="92" t="s">
        <v>0</v>
      </c>
      <c r="O317" s="312" t="str">
        <f t="shared" si="33"/>
        <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t="str">
        <f t="shared" si="29"/>
        <v/>
      </c>
      <c r="E318" s="282" t="str" cm="1">
        <f t="array" ref="E318">IF($C318="","",INDEX(import_data,$C318,E$9))</f>
        <v/>
      </c>
      <c r="F318" s="280" t="str" cm="1">
        <f t="array" ref="F318">IF($C318="","",INDEX(import_data,$C318,F$9))</f>
        <v/>
      </c>
      <c r="G318" s="280" t="str" cm="1">
        <f t="array" ref="G318">IF($C318="","",INDEX(import_data,$C318,G$9))</f>
        <v/>
      </c>
      <c r="H318" s="280" t="str" cm="1">
        <f t="array" ref="H318">IF($C318="","",IF(INDEX(import_data,$C318,H$9)="","",INDEX(import_data,$C318,H$9)))</f>
        <v/>
      </c>
      <c r="I318" s="300" t="str" cm="1">
        <f t="array" ref="I318">IF($C318="","",IF(INDEX(import_data,$C318,I$9)="","",INDEX(import_data,$C318,I$9)))</f>
        <v/>
      </c>
      <c r="K318" s="312" t="str">
        <f t="shared" si="31"/>
        <v/>
      </c>
      <c r="L318" s="92" t="s">
        <v>0</v>
      </c>
      <c r="M318" s="312" t="str">
        <f t="shared" si="32"/>
        <v/>
      </c>
      <c r="N318" s="92" t="s">
        <v>0</v>
      </c>
      <c r="O318" s="312" t="str">
        <f t="shared" si="33"/>
        <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t="str">
        <f t="shared" si="29"/>
        <v/>
      </c>
      <c r="E319" s="282" t="str" cm="1">
        <f t="array" ref="E319">IF($C319="","",INDEX(import_data,$C319,E$9))</f>
        <v/>
      </c>
      <c r="F319" s="280" t="str" cm="1">
        <f t="array" ref="F319">IF($C319="","",INDEX(import_data,$C319,F$9))</f>
        <v/>
      </c>
      <c r="G319" s="280" t="str" cm="1">
        <f t="array" ref="G319">IF($C319="","",INDEX(import_data,$C319,G$9))</f>
        <v/>
      </c>
      <c r="H319" s="280" t="str" cm="1">
        <f t="array" ref="H319">IF($C319="","",IF(INDEX(import_data,$C319,H$9)="","",INDEX(import_data,$C319,H$9)))</f>
        <v/>
      </c>
      <c r="I319" s="300" t="str" cm="1">
        <f t="array" ref="I319">IF($C319="","",IF(INDEX(import_data,$C319,I$9)="","",INDEX(import_data,$C319,I$9)))</f>
        <v/>
      </c>
      <c r="K319" s="312" t="str">
        <f t="shared" si="31"/>
        <v/>
      </c>
      <c r="L319" s="92" t="s">
        <v>0</v>
      </c>
      <c r="M319" s="312" t="str">
        <f t="shared" si="32"/>
        <v/>
      </c>
      <c r="N319" s="92" t="s">
        <v>0</v>
      </c>
      <c r="O319" s="312" t="str">
        <f t="shared" si="33"/>
        <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t="str">
        <f t="shared" si="29"/>
        <v/>
      </c>
      <c r="E320" s="282" t="str" cm="1">
        <f t="array" ref="E320">IF($C320="","",INDEX(import_data,$C320,E$9))</f>
        <v/>
      </c>
      <c r="F320" s="280" t="str" cm="1">
        <f t="array" ref="F320">IF($C320="","",INDEX(import_data,$C320,F$9))</f>
        <v/>
      </c>
      <c r="G320" s="280" t="str" cm="1">
        <f t="array" ref="G320">IF($C320="","",INDEX(import_data,$C320,G$9))</f>
        <v/>
      </c>
      <c r="H320" s="280" t="str" cm="1">
        <f t="array" ref="H320">IF($C320="","",IF(INDEX(import_data,$C320,H$9)="","",INDEX(import_data,$C320,H$9)))</f>
        <v/>
      </c>
      <c r="I320" s="300" t="str" cm="1">
        <f t="array" ref="I320">IF($C320="","",IF(INDEX(import_data,$C320,I$9)="","",INDEX(import_data,$C320,I$9)))</f>
        <v/>
      </c>
      <c r="K320" s="312" t="str">
        <f t="shared" si="31"/>
        <v/>
      </c>
      <c r="L320" s="92" t="s">
        <v>0</v>
      </c>
      <c r="M320" s="312" t="str">
        <f t="shared" si="32"/>
        <v/>
      </c>
      <c r="N320" s="92" t="s">
        <v>0</v>
      </c>
      <c r="O320" s="312" t="str">
        <f t="shared" si="33"/>
        <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t="str">
        <f t="shared" si="29"/>
        <v/>
      </c>
      <c r="E321" s="282" t="str" cm="1">
        <f t="array" ref="E321">IF($C321="","",INDEX(import_data,$C321,E$9))</f>
        <v/>
      </c>
      <c r="F321" s="280" t="str" cm="1">
        <f t="array" ref="F321">IF($C321="","",INDEX(import_data,$C321,F$9))</f>
        <v/>
      </c>
      <c r="G321" s="280" t="str" cm="1">
        <f t="array" ref="G321">IF($C321="","",INDEX(import_data,$C321,G$9))</f>
        <v/>
      </c>
      <c r="H321" s="280" t="str" cm="1">
        <f t="array" ref="H321">IF($C321="","",IF(INDEX(import_data,$C321,H$9)="","",INDEX(import_data,$C321,H$9)))</f>
        <v/>
      </c>
      <c r="I321" s="300" t="str" cm="1">
        <f t="array" ref="I321">IF($C321="","",IF(INDEX(import_data,$C321,I$9)="","",INDEX(import_data,$C321,I$9)))</f>
        <v/>
      </c>
      <c r="K321" s="312" t="str">
        <f t="shared" si="31"/>
        <v/>
      </c>
      <c r="L321" s="92" t="s">
        <v>0</v>
      </c>
      <c r="M321" s="312" t="str">
        <f t="shared" si="32"/>
        <v/>
      </c>
      <c r="N321" s="92" t="s">
        <v>0</v>
      </c>
      <c r="O321" s="312" t="str">
        <f t="shared" si="33"/>
        <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t="str">
        <f t="shared" si="29"/>
        <v/>
      </c>
      <c r="E322" s="282" t="str" cm="1">
        <f t="array" ref="E322">IF($C322="","",INDEX(import_data,$C322,E$9))</f>
        <v/>
      </c>
      <c r="F322" s="280" t="str" cm="1">
        <f t="array" ref="F322">IF($C322="","",INDEX(import_data,$C322,F$9))</f>
        <v/>
      </c>
      <c r="G322" s="280" t="str" cm="1">
        <f t="array" ref="G322">IF($C322="","",INDEX(import_data,$C322,G$9))</f>
        <v/>
      </c>
      <c r="H322" s="280" t="str" cm="1">
        <f t="array" ref="H322">IF($C322="","",IF(INDEX(import_data,$C322,H$9)="","",INDEX(import_data,$C322,H$9)))</f>
        <v/>
      </c>
      <c r="I322" s="300" t="str" cm="1">
        <f t="array" ref="I322">IF($C322="","",IF(INDEX(import_data,$C322,I$9)="","",INDEX(import_data,$C322,I$9)))</f>
        <v/>
      </c>
      <c r="K322" s="312" t="str">
        <f t="shared" si="31"/>
        <v/>
      </c>
      <c r="L322" s="92" t="s">
        <v>0</v>
      </c>
      <c r="M322" s="312" t="str">
        <f t="shared" si="32"/>
        <v/>
      </c>
      <c r="N322" s="92" t="s">
        <v>0</v>
      </c>
      <c r="O322" s="312" t="str">
        <f t="shared" si="33"/>
        <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t="str">
        <f t="shared" si="29"/>
        <v/>
      </c>
      <c r="E323" s="282" t="str" cm="1">
        <f t="array" ref="E323">IF($C323="","",INDEX(import_data,$C323,E$9))</f>
        <v/>
      </c>
      <c r="F323" s="280" t="str" cm="1">
        <f t="array" ref="F323">IF($C323="","",INDEX(import_data,$C323,F$9))</f>
        <v/>
      </c>
      <c r="G323" s="280" t="str" cm="1">
        <f t="array" ref="G323">IF($C323="","",INDEX(import_data,$C323,G$9))</f>
        <v/>
      </c>
      <c r="H323" s="280" t="str" cm="1">
        <f t="array" ref="H323">IF($C323="","",IF(INDEX(import_data,$C323,H$9)="","",INDEX(import_data,$C323,H$9)))</f>
        <v/>
      </c>
      <c r="I323" s="300" t="str" cm="1">
        <f t="array" ref="I323">IF($C323="","",IF(INDEX(import_data,$C323,I$9)="","",INDEX(import_data,$C323,I$9)))</f>
        <v/>
      </c>
      <c r="K323" s="312" t="str">
        <f t="shared" si="31"/>
        <v/>
      </c>
      <c r="L323" s="92" t="s">
        <v>0</v>
      </c>
      <c r="M323" s="312" t="str">
        <f t="shared" si="32"/>
        <v/>
      </c>
      <c r="N323" s="92" t="s">
        <v>0</v>
      </c>
      <c r="O323" s="312" t="str">
        <f t="shared" si="33"/>
        <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t="str">
        <f t="shared" si="29"/>
        <v/>
      </c>
      <c r="E324" s="282" t="str" cm="1">
        <f t="array" ref="E324">IF($C324="","",INDEX(import_data,$C324,E$9))</f>
        <v/>
      </c>
      <c r="F324" s="280" t="str" cm="1">
        <f t="array" ref="F324">IF($C324="","",INDEX(import_data,$C324,F$9))</f>
        <v/>
      </c>
      <c r="G324" s="280" t="str" cm="1">
        <f t="array" ref="G324">IF($C324="","",INDEX(import_data,$C324,G$9))</f>
        <v/>
      </c>
      <c r="H324" s="280" t="str" cm="1">
        <f t="array" ref="H324">IF($C324="","",IF(INDEX(import_data,$C324,H$9)="","",INDEX(import_data,$C324,H$9)))</f>
        <v/>
      </c>
      <c r="I324" s="300" t="str" cm="1">
        <f t="array" ref="I324">IF($C324="","",IF(INDEX(import_data,$C324,I$9)="","",INDEX(import_data,$C324,I$9)))</f>
        <v/>
      </c>
      <c r="K324" s="312" t="str">
        <f t="shared" si="31"/>
        <v/>
      </c>
      <c r="L324" s="92" t="s">
        <v>0</v>
      </c>
      <c r="M324" s="312" t="str">
        <f t="shared" si="32"/>
        <v/>
      </c>
      <c r="N324" s="92" t="s">
        <v>0</v>
      </c>
      <c r="O324" s="312" t="str">
        <f t="shared" si="33"/>
        <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t="str">
        <f t="shared" si="29"/>
        <v/>
      </c>
      <c r="E325" s="282" t="str" cm="1">
        <f t="array" ref="E325">IF($C325="","",INDEX(import_data,$C325,E$9))</f>
        <v/>
      </c>
      <c r="F325" s="280" t="str" cm="1">
        <f t="array" ref="F325">IF($C325="","",INDEX(import_data,$C325,F$9))</f>
        <v/>
      </c>
      <c r="G325" s="280" t="str" cm="1">
        <f t="array" ref="G325">IF($C325="","",INDEX(import_data,$C325,G$9))</f>
        <v/>
      </c>
      <c r="H325" s="280" t="str" cm="1">
        <f t="array" ref="H325">IF($C325="","",IF(INDEX(import_data,$C325,H$9)="","",INDEX(import_data,$C325,H$9)))</f>
        <v/>
      </c>
      <c r="I325" s="300" t="str" cm="1">
        <f t="array" ref="I325">IF($C325="","",IF(INDEX(import_data,$C325,I$9)="","",INDEX(import_data,$C325,I$9)))</f>
        <v/>
      </c>
      <c r="K325" s="312" t="str">
        <f t="shared" si="31"/>
        <v/>
      </c>
      <c r="L325" s="92" t="s">
        <v>0</v>
      </c>
      <c r="M325" s="312" t="str">
        <f t="shared" si="32"/>
        <v/>
      </c>
      <c r="N325" s="92" t="s">
        <v>0</v>
      </c>
      <c r="O325" s="312" t="str">
        <f t="shared" si="33"/>
        <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t="str">
        <f t="shared" si="29"/>
        <v/>
      </c>
      <c r="E326" s="282" t="str" cm="1">
        <f t="array" ref="E326">IF($C326="","",INDEX(import_data,$C326,E$9))</f>
        <v/>
      </c>
      <c r="F326" s="280" t="str" cm="1">
        <f t="array" ref="F326">IF($C326="","",INDEX(import_data,$C326,F$9))</f>
        <v/>
      </c>
      <c r="G326" s="280" t="str" cm="1">
        <f t="array" ref="G326">IF($C326="","",INDEX(import_data,$C326,G$9))</f>
        <v/>
      </c>
      <c r="H326" s="280" t="str" cm="1">
        <f t="array" ref="H326">IF($C326="","",IF(INDEX(import_data,$C326,H$9)="","",INDEX(import_data,$C326,H$9)))</f>
        <v/>
      </c>
      <c r="I326" s="300" t="str" cm="1">
        <f t="array" ref="I326">IF($C326="","",IF(INDEX(import_data,$C326,I$9)="","",INDEX(import_data,$C326,I$9)))</f>
        <v/>
      </c>
      <c r="K326" s="312" t="str">
        <f t="shared" si="31"/>
        <v/>
      </c>
      <c r="L326" s="92" t="s">
        <v>0</v>
      </c>
      <c r="M326" s="312" t="str">
        <f t="shared" si="32"/>
        <v/>
      </c>
      <c r="N326" s="92" t="s">
        <v>0</v>
      </c>
      <c r="O326" s="312" t="str">
        <f t="shared" si="33"/>
        <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t="str">
        <f t="shared" si="29"/>
        <v/>
      </c>
      <c r="E327" s="282" t="str" cm="1">
        <f t="array" ref="E327">IF($C327="","",INDEX(import_data,$C327,E$9))</f>
        <v/>
      </c>
      <c r="F327" s="280" t="str" cm="1">
        <f t="array" ref="F327">IF($C327="","",INDEX(import_data,$C327,F$9))</f>
        <v/>
      </c>
      <c r="G327" s="280" t="str" cm="1">
        <f t="array" ref="G327">IF($C327="","",INDEX(import_data,$C327,G$9))</f>
        <v/>
      </c>
      <c r="H327" s="280" t="str" cm="1">
        <f t="array" ref="H327">IF($C327="","",IF(INDEX(import_data,$C327,H$9)="","",INDEX(import_data,$C327,H$9)))</f>
        <v/>
      </c>
      <c r="I327" s="300" t="str" cm="1">
        <f t="array" ref="I327">IF($C327="","",IF(INDEX(import_data,$C327,I$9)="","",INDEX(import_data,$C327,I$9)))</f>
        <v/>
      </c>
      <c r="K327" s="312" t="str">
        <f t="shared" si="31"/>
        <v/>
      </c>
      <c r="L327" s="92" t="s">
        <v>0</v>
      </c>
      <c r="M327" s="312" t="str">
        <f t="shared" si="32"/>
        <v/>
      </c>
      <c r="N327" s="92" t="s">
        <v>0</v>
      </c>
      <c r="O327" s="312" t="str">
        <f t="shared" si="33"/>
        <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t="str">
        <f t="shared" si="29"/>
        <v/>
      </c>
      <c r="E328" s="282" t="str" cm="1">
        <f t="array" ref="E328">IF($C328="","",INDEX(import_data,$C328,E$9))</f>
        <v/>
      </c>
      <c r="F328" s="280" t="str" cm="1">
        <f t="array" ref="F328">IF($C328="","",INDEX(import_data,$C328,F$9))</f>
        <v/>
      </c>
      <c r="G328" s="280" t="str" cm="1">
        <f t="array" ref="G328">IF($C328="","",INDEX(import_data,$C328,G$9))</f>
        <v/>
      </c>
      <c r="H328" s="280" t="str" cm="1">
        <f t="array" ref="H328">IF($C328="","",IF(INDEX(import_data,$C328,H$9)="","",INDEX(import_data,$C328,H$9)))</f>
        <v/>
      </c>
      <c r="I328" s="300" t="str" cm="1">
        <f t="array" ref="I328">IF($C328="","",IF(INDEX(import_data,$C328,I$9)="","",INDEX(import_data,$C328,I$9)))</f>
        <v/>
      </c>
      <c r="K328" s="312" t="str">
        <f t="shared" si="31"/>
        <v/>
      </c>
      <c r="L328" s="92" t="s">
        <v>0</v>
      </c>
      <c r="M328" s="312" t="str">
        <f t="shared" si="32"/>
        <v/>
      </c>
      <c r="N328" s="92" t="s">
        <v>0</v>
      </c>
      <c r="O328" s="312" t="str">
        <f t="shared" si="33"/>
        <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t="str">
        <f t="shared" si="29"/>
        <v/>
      </c>
      <c r="E329" s="282" t="str" cm="1">
        <f t="array" ref="E329">IF($C329="","",INDEX(import_data,$C329,E$9))</f>
        <v/>
      </c>
      <c r="F329" s="280" t="str" cm="1">
        <f t="array" ref="F329">IF($C329="","",INDEX(import_data,$C329,F$9))</f>
        <v/>
      </c>
      <c r="G329" s="280" t="str" cm="1">
        <f t="array" ref="G329">IF($C329="","",INDEX(import_data,$C329,G$9))</f>
        <v/>
      </c>
      <c r="H329" s="280" t="str" cm="1">
        <f t="array" ref="H329">IF($C329="","",IF(INDEX(import_data,$C329,H$9)="","",INDEX(import_data,$C329,H$9)))</f>
        <v/>
      </c>
      <c r="I329" s="300" t="str" cm="1">
        <f t="array" ref="I329">IF($C329="","",IF(INDEX(import_data,$C329,I$9)="","",INDEX(import_data,$C329,I$9)))</f>
        <v/>
      </c>
      <c r="K329" s="312" t="str">
        <f t="shared" si="31"/>
        <v/>
      </c>
      <c r="L329" s="92" t="s">
        <v>0</v>
      </c>
      <c r="M329" s="312" t="str">
        <f t="shared" si="32"/>
        <v/>
      </c>
      <c r="N329" s="92" t="s">
        <v>0</v>
      </c>
      <c r="O329" s="312" t="str">
        <f t="shared" si="33"/>
        <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t="str">
        <f t="shared" si="29"/>
        <v/>
      </c>
      <c r="E330" s="282" t="str" cm="1">
        <f t="array" ref="E330">IF($C330="","",INDEX(import_data,$C330,E$9))</f>
        <v/>
      </c>
      <c r="F330" s="280" t="str" cm="1">
        <f t="array" ref="F330">IF($C330="","",INDEX(import_data,$C330,F$9))</f>
        <v/>
      </c>
      <c r="G330" s="280" t="str" cm="1">
        <f t="array" ref="G330">IF($C330="","",INDEX(import_data,$C330,G$9))</f>
        <v/>
      </c>
      <c r="H330" s="280" t="str" cm="1">
        <f t="array" ref="H330">IF($C330="","",IF(INDEX(import_data,$C330,H$9)="","",INDEX(import_data,$C330,H$9)))</f>
        <v/>
      </c>
      <c r="I330" s="300" t="str" cm="1">
        <f t="array" ref="I330">IF($C330="","",IF(INDEX(import_data,$C330,I$9)="","",INDEX(import_data,$C330,I$9)))</f>
        <v/>
      </c>
      <c r="K330" s="312" t="str">
        <f t="shared" si="31"/>
        <v/>
      </c>
      <c r="L330" s="92" t="s">
        <v>0</v>
      </c>
      <c r="M330" s="312" t="str">
        <f t="shared" si="32"/>
        <v/>
      </c>
      <c r="N330" s="92" t="s">
        <v>0</v>
      </c>
      <c r="O330" s="312" t="str">
        <f t="shared" si="33"/>
        <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t="str">
        <f t="shared" si="29"/>
        <v/>
      </c>
      <c r="E331" s="282" t="str" cm="1">
        <f t="array" ref="E331">IF($C331="","",INDEX(import_data,$C331,E$9))</f>
        <v/>
      </c>
      <c r="F331" s="280" t="str" cm="1">
        <f t="array" ref="F331">IF($C331="","",INDEX(import_data,$C331,F$9))</f>
        <v/>
      </c>
      <c r="G331" s="280" t="str" cm="1">
        <f t="array" ref="G331">IF($C331="","",INDEX(import_data,$C331,G$9))</f>
        <v/>
      </c>
      <c r="H331" s="280" t="str" cm="1">
        <f t="array" ref="H331">IF($C331="","",IF(INDEX(import_data,$C331,H$9)="","",INDEX(import_data,$C331,H$9)))</f>
        <v/>
      </c>
      <c r="I331" s="300" t="str" cm="1">
        <f t="array" ref="I331">IF($C331="","",IF(INDEX(import_data,$C331,I$9)="","",INDEX(import_data,$C331,I$9)))</f>
        <v/>
      </c>
      <c r="K331" s="312" t="str">
        <f t="shared" si="31"/>
        <v/>
      </c>
      <c r="L331" s="92" t="s">
        <v>0</v>
      </c>
      <c r="M331" s="312" t="str">
        <f t="shared" si="32"/>
        <v/>
      </c>
      <c r="N331" s="92" t="s">
        <v>0</v>
      </c>
      <c r="O331" s="312" t="str">
        <f t="shared" si="33"/>
        <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t="str">
        <f t="shared" si="29"/>
        <v/>
      </c>
      <c r="E332" s="282" t="str" cm="1">
        <f t="array" ref="E332">IF($C332="","",INDEX(import_data,$C332,E$9))</f>
        <v/>
      </c>
      <c r="F332" s="280" t="str" cm="1">
        <f t="array" ref="F332">IF($C332="","",INDEX(import_data,$C332,F$9))</f>
        <v/>
      </c>
      <c r="G332" s="280" t="str" cm="1">
        <f t="array" ref="G332">IF($C332="","",INDEX(import_data,$C332,G$9))</f>
        <v/>
      </c>
      <c r="H332" s="280" t="str" cm="1">
        <f t="array" ref="H332">IF($C332="","",IF(INDEX(import_data,$C332,H$9)="","",INDEX(import_data,$C332,H$9)))</f>
        <v/>
      </c>
      <c r="I332" s="300" t="str" cm="1">
        <f t="array" ref="I332">IF($C332="","",IF(INDEX(import_data,$C332,I$9)="","",INDEX(import_data,$C332,I$9)))</f>
        <v/>
      </c>
      <c r="K332" s="312" t="str">
        <f t="shared" si="31"/>
        <v/>
      </c>
      <c r="L332" s="92" t="s">
        <v>0</v>
      </c>
      <c r="M332" s="312" t="str">
        <f t="shared" si="32"/>
        <v/>
      </c>
      <c r="N332" s="92" t="s">
        <v>0</v>
      </c>
      <c r="O332" s="312" t="str">
        <f t="shared" si="33"/>
        <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t="str">
        <f t="shared" ref="C333:C396" si="36">IFERROR(MATCH($E$8&amp;"-"&amp;B333,import_key,0),"")</f>
        <v/>
      </c>
      <c r="E333" s="282" t="str" cm="1">
        <f t="array" ref="E333">IF($C333="","",INDEX(import_data,$C333,E$9))</f>
        <v/>
      </c>
      <c r="F333" s="280" t="str" cm="1">
        <f t="array" ref="F333">IF($C333="","",INDEX(import_data,$C333,F$9))</f>
        <v/>
      </c>
      <c r="G333" s="280" t="str" cm="1">
        <f t="array" ref="G333">IF($C333="","",INDEX(import_data,$C333,G$9))</f>
        <v/>
      </c>
      <c r="H333" s="280" t="str" cm="1">
        <f t="array" ref="H333">IF($C333="","",IF(INDEX(import_data,$C333,H$9)="","",INDEX(import_data,$C333,H$9)))</f>
        <v/>
      </c>
      <c r="I333" s="300" t="str" cm="1">
        <f t="array" ref="I333">IF($C333="","",IF(INDEX(import_data,$C333,I$9)="","",INDEX(import_data,$C333,I$9)))</f>
        <v/>
      </c>
      <c r="K333" s="312" t="str">
        <f t="shared" si="31"/>
        <v/>
      </c>
      <c r="L333" s="92" t="s">
        <v>0</v>
      </c>
      <c r="M333" s="312" t="str">
        <f t="shared" si="32"/>
        <v/>
      </c>
      <c r="N333" s="92" t="s">
        <v>0</v>
      </c>
      <c r="O333" s="312" t="str">
        <f t="shared" si="33"/>
        <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t="str">
        <f t="shared" si="36"/>
        <v/>
      </c>
      <c r="E334" s="282" t="str" cm="1">
        <f t="array" ref="E334">IF($C334="","",INDEX(import_data,$C334,E$9))</f>
        <v/>
      </c>
      <c r="F334" s="280" t="str" cm="1">
        <f t="array" ref="F334">IF($C334="","",INDEX(import_data,$C334,F$9))</f>
        <v/>
      </c>
      <c r="G334" s="280" t="str" cm="1">
        <f t="array" ref="G334">IF($C334="","",INDEX(import_data,$C334,G$9))</f>
        <v/>
      </c>
      <c r="H334" s="280" t="str" cm="1">
        <f t="array" ref="H334">IF($C334="","",IF(INDEX(import_data,$C334,H$9)="","",INDEX(import_data,$C334,H$9)))</f>
        <v/>
      </c>
      <c r="I334" s="300" t="str" cm="1">
        <f t="array" ref="I334">IF($C334="","",IF(INDEX(import_data,$C334,I$9)="","",INDEX(import_data,$C334,I$9)))</f>
        <v/>
      </c>
      <c r="K334" s="312" t="str">
        <f t="shared" ref="K334:K397" si="38">IF(F334="","",F334) &amp; IF(G334="",""," – " &amp; G334) &amp; IF(H334="",""," – " &amp; H334) &amp; IF(I334="",""," – " &amp; I334)</f>
        <v/>
      </c>
      <c r="L334" s="92" t="s">
        <v>0</v>
      </c>
      <c r="M334" s="312" t="str">
        <f t="shared" ref="M334:M397" si="39">IF(F334="","",F334) &amp; IF(G334="",""," – " &amp; G334) &amp; IF(H334="",""," – " &amp; H334)</f>
        <v/>
      </c>
      <c r="N334" s="92" t="s">
        <v>0</v>
      </c>
      <c r="O334" s="312" t="str">
        <f t="shared" ref="O334:O397" si="40">IF(F334="","",F334) &amp; IF(G334="",""," – " &amp; G334)</f>
        <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t="str">
        <f t="shared" si="36"/>
        <v/>
      </c>
      <c r="E335" s="282" t="str" cm="1">
        <f t="array" ref="E335">IF($C335="","",INDEX(import_data,$C335,E$9))</f>
        <v/>
      </c>
      <c r="F335" s="280" t="str" cm="1">
        <f t="array" ref="F335">IF($C335="","",INDEX(import_data,$C335,F$9))</f>
        <v/>
      </c>
      <c r="G335" s="280" t="str" cm="1">
        <f t="array" ref="G335">IF($C335="","",INDEX(import_data,$C335,G$9))</f>
        <v/>
      </c>
      <c r="H335" s="280" t="str" cm="1">
        <f t="array" ref="H335">IF($C335="","",IF(INDEX(import_data,$C335,H$9)="","",INDEX(import_data,$C335,H$9)))</f>
        <v/>
      </c>
      <c r="I335" s="300" t="str" cm="1">
        <f t="array" ref="I335">IF($C335="","",IF(INDEX(import_data,$C335,I$9)="","",INDEX(import_data,$C335,I$9)))</f>
        <v/>
      </c>
      <c r="K335" s="312" t="str">
        <f t="shared" si="38"/>
        <v/>
      </c>
      <c r="L335" s="92" t="s">
        <v>0</v>
      </c>
      <c r="M335" s="312" t="str">
        <f t="shared" si="39"/>
        <v/>
      </c>
      <c r="N335" s="92" t="s">
        <v>0</v>
      </c>
      <c r="O335" s="312" t="str">
        <f t="shared" si="40"/>
        <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t="str">
        <f t="shared" si="36"/>
        <v/>
      </c>
      <c r="E336" s="282" t="str" cm="1">
        <f t="array" ref="E336">IF($C336="","",INDEX(import_data,$C336,E$9))</f>
        <v/>
      </c>
      <c r="F336" s="280" t="str" cm="1">
        <f t="array" ref="F336">IF($C336="","",INDEX(import_data,$C336,F$9))</f>
        <v/>
      </c>
      <c r="G336" s="280" t="str" cm="1">
        <f t="array" ref="G336">IF($C336="","",INDEX(import_data,$C336,G$9))</f>
        <v/>
      </c>
      <c r="H336" s="280" t="str" cm="1">
        <f t="array" ref="H336">IF($C336="","",IF(INDEX(import_data,$C336,H$9)="","",INDEX(import_data,$C336,H$9)))</f>
        <v/>
      </c>
      <c r="I336" s="300" t="str" cm="1">
        <f t="array" ref="I336">IF($C336="","",IF(INDEX(import_data,$C336,I$9)="","",INDEX(import_data,$C336,I$9)))</f>
        <v/>
      </c>
      <c r="K336" s="312" t="str">
        <f t="shared" si="38"/>
        <v/>
      </c>
      <c r="L336" s="92" t="s">
        <v>0</v>
      </c>
      <c r="M336" s="312" t="str">
        <f t="shared" si="39"/>
        <v/>
      </c>
      <c r="N336" s="92" t="s">
        <v>0</v>
      </c>
      <c r="O336" s="312" t="str">
        <f t="shared" si="40"/>
        <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t="str">
        <f t="shared" si="36"/>
        <v/>
      </c>
      <c r="E337" s="282" t="str" cm="1">
        <f t="array" ref="E337">IF($C337="","",INDEX(import_data,$C337,E$9))</f>
        <v/>
      </c>
      <c r="F337" s="280" t="str" cm="1">
        <f t="array" ref="F337">IF($C337="","",INDEX(import_data,$C337,F$9))</f>
        <v/>
      </c>
      <c r="G337" s="280" t="str" cm="1">
        <f t="array" ref="G337">IF($C337="","",INDEX(import_data,$C337,G$9))</f>
        <v/>
      </c>
      <c r="H337" s="280" t="str" cm="1">
        <f t="array" ref="H337">IF($C337="","",IF(INDEX(import_data,$C337,H$9)="","",INDEX(import_data,$C337,H$9)))</f>
        <v/>
      </c>
      <c r="I337" s="300" t="str" cm="1">
        <f t="array" ref="I337">IF($C337="","",IF(INDEX(import_data,$C337,I$9)="","",INDEX(import_data,$C337,I$9)))</f>
        <v/>
      </c>
      <c r="K337" s="312" t="str">
        <f t="shared" si="38"/>
        <v/>
      </c>
      <c r="L337" s="92" t="s">
        <v>0</v>
      </c>
      <c r="M337" s="312" t="str">
        <f t="shared" si="39"/>
        <v/>
      </c>
      <c r="N337" s="92" t="s">
        <v>0</v>
      </c>
      <c r="O337" s="312" t="str">
        <f t="shared" si="40"/>
        <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t="str">
        <f t="shared" si="36"/>
        <v/>
      </c>
      <c r="E338" s="282" t="str" cm="1">
        <f t="array" ref="E338">IF($C338="","",INDEX(import_data,$C338,E$9))</f>
        <v/>
      </c>
      <c r="F338" s="280" t="str" cm="1">
        <f t="array" ref="F338">IF($C338="","",INDEX(import_data,$C338,F$9))</f>
        <v/>
      </c>
      <c r="G338" s="280" t="str" cm="1">
        <f t="array" ref="G338">IF($C338="","",INDEX(import_data,$C338,G$9))</f>
        <v/>
      </c>
      <c r="H338" s="280" t="str" cm="1">
        <f t="array" ref="H338">IF($C338="","",IF(INDEX(import_data,$C338,H$9)="","",INDEX(import_data,$C338,H$9)))</f>
        <v/>
      </c>
      <c r="I338" s="300" t="str" cm="1">
        <f t="array" ref="I338">IF($C338="","",IF(INDEX(import_data,$C338,I$9)="","",INDEX(import_data,$C338,I$9)))</f>
        <v/>
      </c>
      <c r="K338" s="312" t="str">
        <f t="shared" si="38"/>
        <v/>
      </c>
      <c r="L338" s="92" t="s">
        <v>0</v>
      </c>
      <c r="M338" s="312" t="str">
        <f t="shared" si="39"/>
        <v/>
      </c>
      <c r="N338" s="92" t="s">
        <v>0</v>
      </c>
      <c r="O338" s="312" t="str">
        <f t="shared" si="40"/>
        <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t="str">
        <f t="shared" si="36"/>
        <v/>
      </c>
      <c r="E339" s="282" t="str" cm="1">
        <f t="array" ref="E339">IF($C339="","",INDEX(import_data,$C339,E$9))</f>
        <v/>
      </c>
      <c r="F339" s="280" t="str" cm="1">
        <f t="array" ref="F339">IF($C339="","",INDEX(import_data,$C339,F$9))</f>
        <v/>
      </c>
      <c r="G339" s="280" t="str" cm="1">
        <f t="array" ref="G339">IF($C339="","",INDEX(import_data,$C339,G$9))</f>
        <v/>
      </c>
      <c r="H339" s="280" t="str" cm="1">
        <f t="array" ref="H339">IF($C339="","",IF(INDEX(import_data,$C339,H$9)="","",INDEX(import_data,$C339,H$9)))</f>
        <v/>
      </c>
      <c r="I339" s="300" t="str" cm="1">
        <f t="array" ref="I339">IF($C339="","",IF(INDEX(import_data,$C339,I$9)="","",INDEX(import_data,$C339,I$9)))</f>
        <v/>
      </c>
      <c r="K339" s="312" t="str">
        <f t="shared" si="38"/>
        <v/>
      </c>
      <c r="L339" s="92" t="s">
        <v>0</v>
      </c>
      <c r="M339" s="312" t="str">
        <f t="shared" si="39"/>
        <v/>
      </c>
      <c r="N339" s="92" t="s">
        <v>0</v>
      </c>
      <c r="O339" s="312" t="str">
        <f t="shared" si="40"/>
        <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t="str">
        <f t="shared" si="36"/>
        <v/>
      </c>
      <c r="E340" s="282" t="str" cm="1">
        <f t="array" ref="E340">IF($C340="","",INDEX(import_data,$C340,E$9))</f>
        <v/>
      </c>
      <c r="F340" s="280" t="str" cm="1">
        <f t="array" ref="F340">IF($C340="","",INDEX(import_data,$C340,F$9))</f>
        <v/>
      </c>
      <c r="G340" s="280" t="str" cm="1">
        <f t="array" ref="G340">IF($C340="","",INDEX(import_data,$C340,G$9))</f>
        <v/>
      </c>
      <c r="H340" s="280" t="str" cm="1">
        <f t="array" ref="H340">IF($C340="","",IF(INDEX(import_data,$C340,H$9)="","",INDEX(import_data,$C340,H$9)))</f>
        <v/>
      </c>
      <c r="I340" s="300" t="str" cm="1">
        <f t="array" ref="I340">IF($C340="","",IF(INDEX(import_data,$C340,I$9)="","",INDEX(import_data,$C340,I$9)))</f>
        <v/>
      </c>
      <c r="K340" s="312" t="str">
        <f t="shared" si="38"/>
        <v/>
      </c>
      <c r="L340" s="92" t="s">
        <v>0</v>
      </c>
      <c r="M340" s="312" t="str">
        <f t="shared" si="39"/>
        <v/>
      </c>
      <c r="N340" s="92" t="s">
        <v>0</v>
      </c>
      <c r="O340" s="312" t="str">
        <f t="shared" si="40"/>
        <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t="str">
        <f t="shared" si="36"/>
        <v/>
      </c>
      <c r="E341" s="282" t="str" cm="1">
        <f t="array" ref="E341">IF($C341="","",INDEX(import_data,$C341,E$9))</f>
        <v/>
      </c>
      <c r="F341" s="280" t="str" cm="1">
        <f t="array" ref="F341">IF($C341="","",INDEX(import_data,$C341,F$9))</f>
        <v/>
      </c>
      <c r="G341" s="280" t="str" cm="1">
        <f t="array" ref="G341">IF($C341="","",INDEX(import_data,$C341,G$9))</f>
        <v/>
      </c>
      <c r="H341" s="280" t="str" cm="1">
        <f t="array" ref="H341">IF($C341="","",IF(INDEX(import_data,$C341,H$9)="","",INDEX(import_data,$C341,H$9)))</f>
        <v/>
      </c>
      <c r="I341" s="300" t="str" cm="1">
        <f t="array" ref="I341">IF($C341="","",IF(INDEX(import_data,$C341,I$9)="","",INDEX(import_data,$C341,I$9)))</f>
        <v/>
      </c>
      <c r="K341" s="312" t="str">
        <f t="shared" si="38"/>
        <v/>
      </c>
      <c r="L341" s="92" t="s">
        <v>0</v>
      </c>
      <c r="M341" s="312" t="str">
        <f t="shared" si="39"/>
        <v/>
      </c>
      <c r="N341" s="92" t="s">
        <v>0</v>
      </c>
      <c r="O341" s="312" t="str">
        <f t="shared" si="40"/>
        <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t="str">
        <f t="shared" si="36"/>
        <v/>
      </c>
      <c r="E342" s="282" t="str" cm="1">
        <f t="array" ref="E342">IF($C342="","",INDEX(import_data,$C342,E$9))</f>
        <v/>
      </c>
      <c r="F342" s="280" t="str" cm="1">
        <f t="array" ref="F342">IF($C342="","",INDEX(import_data,$C342,F$9))</f>
        <v/>
      </c>
      <c r="G342" s="280" t="str" cm="1">
        <f t="array" ref="G342">IF($C342="","",INDEX(import_data,$C342,G$9))</f>
        <v/>
      </c>
      <c r="H342" s="280" t="str" cm="1">
        <f t="array" ref="H342">IF($C342="","",IF(INDEX(import_data,$C342,H$9)="","",INDEX(import_data,$C342,H$9)))</f>
        <v/>
      </c>
      <c r="I342" s="300" t="str" cm="1">
        <f t="array" ref="I342">IF($C342="","",IF(INDEX(import_data,$C342,I$9)="","",INDEX(import_data,$C342,I$9)))</f>
        <v/>
      </c>
      <c r="K342" s="312" t="str">
        <f t="shared" si="38"/>
        <v/>
      </c>
      <c r="L342" s="92" t="s">
        <v>0</v>
      </c>
      <c r="M342" s="312" t="str">
        <f t="shared" si="39"/>
        <v/>
      </c>
      <c r="N342" s="92" t="s">
        <v>0</v>
      </c>
      <c r="O342" s="312" t="str">
        <f t="shared" si="40"/>
        <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t="str">
        <f t="shared" si="36"/>
        <v/>
      </c>
      <c r="E343" s="282" t="str" cm="1">
        <f t="array" ref="E343">IF($C343="","",INDEX(import_data,$C343,E$9))</f>
        <v/>
      </c>
      <c r="F343" s="280" t="str" cm="1">
        <f t="array" ref="F343">IF($C343="","",INDEX(import_data,$C343,F$9))</f>
        <v/>
      </c>
      <c r="G343" s="280" t="str" cm="1">
        <f t="array" ref="G343">IF($C343="","",INDEX(import_data,$C343,G$9))</f>
        <v/>
      </c>
      <c r="H343" s="280" t="str" cm="1">
        <f t="array" ref="H343">IF($C343="","",IF(INDEX(import_data,$C343,H$9)="","",INDEX(import_data,$C343,H$9)))</f>
        <v/>
      </c>
      <c r="I343" s="300" t="str" cm="1">
        <f t="array" ref="I343">IF($C343="","",IF(INDEX(import_data,$C343,I$9)="","",INDEX(import_data,$C343,I$9)))</f>
        <v/>
      </c>
      <c r="K343" s="312" t="str">
        <f t="shared" si="38"/>
        <v/>
      </c>
      <c r="L343" s="92" t="s">
        <v>0</v>
      </c>
      <c r="M343" s="312" t="str">
        <f t="shared" si="39"/>
        <v/>
      </c>
      <c r="N343" s="92" t="s">
        <v>0</v>
      </c>
      <c r="O343" s="312" t="str">
        <f t="shared" si="40"/>
        <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t="str">
        <f t="shared" si="36"/>
        <v/>
      </c>
      <c r="E344" s="282" t="str" cm="1">
        <f t="array" ref="E344">IF($C344="","",INDEX(import_data,$C344,E$9))</f>
        <v/>
      </c>
      <c r="F344" s="280" t="str" cm="1">
        <f t="array" ref="F344">IF($C344="","",INDEX(import_data,$C344,F$9))</f>
        <v/>
      </c>
      <c r="G344" s="280" t="str" cm="1">
        <f t="array" ref="G344">IF($C344="","",INDEX(import_data,$C344,G$9))</f>
        <v/>
      </c>
      <c r="H344" s="280" t="str" cm="1">
        <f t="array" ref="H344">IF($C344="","",IF(INDEX(import_data,$C344,H$9)="","",INDEX(import_data,$C344,H$9)))</f>
        <v/>
      </c>
      <c r="I344" s="300" t="str" cm="1">
        <f t="array" ref="I344">IF($C344="","",IF(INDEX(import_data,$C344,I$9)="","",INDEX(import_data,$C344,I$9)))</f>
        <v/>
      </c>
      <c r="K344" s="312" t="str">
        <f t="shared" si="38"/>
        <v/>
      </c>
      <c r="L344" s="92" t="s">
        <v>0</v>
      </c>
      <c r="M344" s="312" t="str">
        <f t="shared" si="39"/>
        <v/>
      </c>
      <c r="N344" s="92" t="s">
        <v>0</v>
      </c>
      <c r="O344" s="312" t="str">
        <f t="shared" si="40"/>
        <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t="str">
        <f t="shared" si="36"/>
        <v/>
      </c>
      <c r="E345" s="282" t="str" cm="1">
        <f t="array" ref="E345">IF($C345="","",INDEX(import_data,$C345,E$9))</f>
        <v/>
      </c>
      <c r="F345" s="280" t="str" cm="1">
        <f t="array" ref="F345">IF($C345="","",INDEX(import_data,$C345,F$9))</f>
        <v/>
      </c>
      <c r="G345" s="280" t="str" cm="1">
        <f t="array" ref="G345">IF($C345="","",INDEX(import_data,$C345,G$9))</f>
        <v/>
      </c>
      <c r="H345" s="280" t="str" cm="1">
        <f t="array" ref="H345">IF($C345="","",IF(INDEX(import_data,$C345,H$9)="","",INDEX(import_data,$C345,H$9)))</f>
        <v/>
      </c>
      <c r="I345" s="300" t="str" cm="1">
        <f t="array" ref="I345">IF($C345="","",IF(INDEX(import_data,$C345,I$9)="","",INDEX(import_data,$C345,I$9)))</f>
        <v/>
      </c>
      <c r="K345" s="312" t="str">
        <f t="shared" si="38"/>
        <v/>
      </c>
      <c r="L345" s="92" t="s">
        <v>0</v>
      </c>
      <c r="M345" s="312" t="str">
        <f t="shared" si="39"/>
        <v/>
      </c>
      <c r="N345" s="92" t="s">
        <v>0</v>
      </c>
      <c r="O345" s="312" t="str">
        <f t="shared" si="40"/>
        <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t="str">
        <f t="shared" si="36"/>
        <v/>
      </c>
      <c r="E346" s="282" t="str" cm="1">
        <f t="array" ref="E346">IF($C346="","",INDEX(import_data,$C346,E$9))</f>
        <v/>
      </c>
      <c r="F346" s="280" t="str" cm="1">
        <f t="array" ref="F346">IF($C346="","",INDEX(import_data,$C346,F$9))</f>
        <v/>
      </c>
      <c r="G346" s="280" t="str" cm="1">
        <f t="array" ref="G346">IF($C346="","",INDEX(import_data,$C346,G$9))</f>
        <v/>
      </c>
      <c r="H346" s="280" t="str" cm="1">
        <f t="array" ref="H346">IF($C346="","",IF(INDEX(import_data,$C346,H$9)="","",INDEX(import_data,$C346,H$9)))</f>
        <v/>
      </c>
      <c r="I346" s="300" t="str" cm="1">
        <f t="array" ref="I346">IF($C346="","",IF(INDEX(import_data,$C346,I$9)="","",INDEX(import_data,$C346,I$9)))</f>
        <v/>
      </c>
      <c r="K346" s="312" t="str">
        <f t="shared" si="38"/>
        <v/>
      </c>
      <c r="L346" s="92" t="s">
        <v>0</v>
      </c>
      <c r="M346" s="312" t="str">
        <f t="shared" si="39"/>
        <v/>
      </c>
      <c r="N346" s="92" t="s">
        <v>0</v>
      </c>
      <c r="O346" s="312" t="str">
        <f t="shared" si="40"/>
        <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t="str">
        <f t="shared" si="36"/>
        <v/>
      </c>
      <c r="E347" s="282" t="str" cm="1">
        <f t="array" ref="E347">IF($C347="","",INDEX(import_data,$C347,E$9))</f>
        <v/>
      </c>
      <c r="F347" s="280" t="str" cm="1">
        <f t="array" ref="F347">IF($C347="","",INDEX(import_data,$C347,F$9))</f>
        <v/>
      </c>
      <c r="G347" s="280" t="str" cm="1">
        <f t="array" ref="G347">IF($C347="","",INDEX(import_data,$C347,G$9))</f>
        <v/>
      </c>
      <c r="H347" s="280" t="str" cm="1">
        <f t="array" ref="H347">IF($C347="","",IF(INDEX(import_data,$C347,H$9)="","",INDEX(import_data,$C347,H$9)))</f>
        <v/>
      </c>
      <c r="I347" s="300" t="str" cm="1">
        <f t="array" ref="I347">IF($C347="","",IF(INDEX(import_data,$C347,I$9)="","",INDEX(import_data,$C347,I$9)))</f>
        <v/>
      </c>
      <c r="K347" s="312" t="str">
        <f t="shared" si="38"/>
        <v/>
      </c>
      <c r="L347" s="92" t="s">
        <v>0</v>
      </c>
      <c r="M347" s="312" t="str">
        <f t="shared" si="39"/>
        <v/>
      </c>
      <c r="N347" s="92" t="s">
        <v>0</v>
      </c>
      <c r="O347" s="312" t="str">
        <f t="shared" si="40"/>
        <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t="str">
        <f t="shared" si="36"/>
        <v/>
      </c>
      <c r="E348" s="282" t="str" cm="1">
        <f t="array" ref="E348">IF($C348="","",INDEX(import_data,$C348,E$9))</f>
        <v/>
      </c>
      <c r="F348" s="280" t="str" cm="1">
        <f t="array" ref="F348">IF($C348="","",INDEX(import_data,$C348,F$9))</f>
        <v/>
      </c>
      <c r="G348" s="280" t="str" cm="1">
        <f t="array" ref="G348">IF($C348="","",INDEX(import_data,$C348,G$9))</f>
        <v/>
      </c>
      <c r="H348" s="280" t="str" cm="1">
        <f t="array" ref="H348">IF($C348="","",IF(INDEX(import_data,$C348,H$9)="","",INDEX(import_data,$C348,H$9)))</f>
        <v/>
      </c>
      <c r="I348" s="300" t="str" cm="1">
        <f t="array" ref="I348">IF($C348="","",IF(INDEX(import_data,$C348,I$9)="","",INDEX(import_data,$C348,I$9)))</f>
        <v/>
      </c>
      <c r="K348" s="312" t="str">
        <f t="shared" si="38"/>
        <v/>
      </c>
      <c r="L348" s="92" t="s">
        <v>0</v>
      </c>
      <c r="M348" s="312" t="str">
        <f t="shared" si="39"/>
        <v/>
      </c>
      <c r="N348" s="92" t="s">
        <v>0</v>
      </c>
      <c r="O348" s="312" t="str">
        <f t="shared" si="40"/>
        <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t="str">
        <f t="shared" si="36"/>
        <v/>
      </c>
      <c r="E349" s="282" t="str" cm="1">
        <f t="array" ref="E349">IF($C349="","",INDEX(import_data,$C349,E$9))</f>
        <v/>
      </c>
      <c r="F349" s="280" t="str" cm="1">
        <f t="array" ref="F349">IF($C349="","",INDEX(import_data,$C349,F$9))</f>
        <v/>
      </c>
      <c r="G349" s="280" t="str" cm="1">
        <f t="array" ref="G349">IF($C349="","",INDEX(import_data,$C349,G$9))</f>
        <v/>
      </c>
      <c r="H349" s="280" t="str" cm="1">
        <f t="array" ref="H349">IF($C349="","",IF(INDEX(import_data,$C349,H$9)="","",INDEX(import_data,$C349,H$9)))</f>
        <v/>
      </c>
      <c r="I349" s="300" t="str" cm="1">
        <f t="array" ref="I349">IF($C349="","",IF(INDEX(import_data,$C349,I$9)="","",INDEX(import_data,$C349,I$9)))</f>
        <v/>
      </c>
      <c r="K349" s="312" t="str">
        <f t="shared" si="38"/>
        <v/>
      </c>
      <c r="L349" s="92" t="s">
        <v>0</v>
      </c>
      <c r="M349" s="312" t="str">
        <f t="shared" si="39"/>
        <v/>
      </c>
      <c r="N349" s="92" t="s">
        <v>0</v>
      </c>
      <c r="O349" s="312" t="str">
        <f t="shared" si="40"/>
        <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t="str">
        <f t="shared" si="36"/>
        <v/>
      </c>
      <c r="E350" s="282" t="str" cm="1">
        <f t="array" ref="E350">IF($C350="","",INDEX(import_data,$C350,E$9))</f>
        <v/>
      </c>
      <c r="F350" s="280" t="str" cm="1">
        <f t="array" ref="F350">IF($C350="","",INDEX(import_data,$C350,F$9))</f>
        <v/>
      </c>
      <c r="G350" s="280" t="str" cm="1">
        <f t="array" ref="G350">IF($C350="","",INDEX(import_data,$C350,G$9))</f>
        <v/>
      </c>
      <c r="H350" s="280" t="str" cm="1">
        <f t="array" ref="H350">IF($C350="","",IF(INDEX(import_data,$C350,H$9)="","",INDEX(import_data,$C350,H$9)))</f>
        <v/>
      </c>
      <c r="I350" s="300" t="str" cm="1">
        <f t="array" ref="I350">IF($C350="","",IF(INDEX(import_data,$C350,I$9)="","",INDEX(import_data,$C350,I$9)))</f>
        <v/>
      </c>
      <c r="K350" s="312" t="str">
        <f t="shared" si="38"/>
        <v/>
      </c>
      <c r="L350" s="92" t="s">
        <v>0</v>
      </c>
      <c r="M350" s="312" t="str">
        <f t="shared" si="39"/>
        <v/>
      </c>
      <c r="N350" s="92" t="s">
        <v>0</v>
      </c>
      <c r="O350" s="312" t="str">
        <f t="shared" si="40"/>
        <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t="str">
        <f t="shared" si="36"/>
        <v/>
      </c>
      <c r="E351" s="282" t="str" cm="1">
        <f t="array" ref="E351">IF($C351="","",INDEX(import_data,$C351,E$9))</f>
        <v/>
      </c>
      <c r="F351" s="280" t="str" cm="1">
        <f t="array" ref="F351">IF($C351="","",INDEX(import_data,$C351,F$9))</f>
        <v/>
      </c>
      <c r="G351" s="280" t="str" cm="1">
        <f t="array" ref="G351">IF($C351="","",INDEX(import_data,$C351,G$9))</f>
        <v/>
      </c>
      <c r="H351" s="280" t="str" cm="1">
        <f t="array" ref="H351">IF($C351="","",IF(INDEX(import_data,$C351,H$9)="","",INDEX(import_data,$C351,H$9)))</f>
        <v/>
      </c>
      <c r="I351" s="300" t="str" cm="1">
        <f t="array" ref="I351">IF($C351="","",IF(INDEX(import_data,$C351,I$9)="","",INDEX(import_data,$C351,I$9)))</f>
        <v/>
      </c>
      <c r="K351" s="312" t="str">
        <f t="shared" si="38"/>
        <v/>
      </c>
      <c r="L351" s="92" t="s">
        <v>0</v>
      </c>
      <c r="M351" s="312" t="str">
        <f t="shared" si="39"/>
        <v/>
      </c>
      <c r="N351" s="92" t="s">
        <v>0</v>
      </c>
      <c r="O351" s="312" t="str">
        <f t="shared" si="40"/>
        <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t="str">
        <f t="shared" si="36"/>
        <v/>
      </c>
      <c r="E352" s="282" t="str" cm="1">
        <f t="array" ref="E352">IF($C352="","",INDEX(import_data,$C352,E$9))</f>
        <v/>
      </c>
      <c r="F352" s="280" t="str" cm="1">
        <f t="array" ref="F352">IF($C352="","",INDEX(import_data,$C352,F$9))</f>
        <v/>
      </c>
      <c r="G352" s="280" t="str" cm="1">
        <f t="array" ref="G352">IF($C352="","",INDEX(import_data,$C352,G$9))</f>
        <v/>
      </c>
      <c r="H352" s="280" t="str" cm="1">
        <f t="array" ref="H352">IF($C352="","",IF(INDEX(import_data,$C352,H$9)="","",INDEX(import_data,$C352,H$9)))</f>
        <v/>
      </c>
      <c r="I352" s="300" t="str" cm="1">
        <f t="array" ref="I352">IF($C352="","",IF(INDEX(import_data,$C352,I$9)="","",INDEX(import_data,$C352,I$9)))</f>
        <v/>
      </c>
      <c r="K352" s="312" t="str">
        <f t="shared" si="38"/>
        <v/>
      </c>
      <c r="L352" s="92" t="s">
        <v>0</v>
      </c>
      <c r="M352" s="312" t="str">
        <f t="shared" si="39"/>
        <v/>
      </c>
      <c r="N352" s="92" t="s">
        <v>0</v>
      </c>
      <c r="O352" s="312" t="str">
        <f t="shared" si="40"/>
        <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t="str">
        <f t="shared" si="36"/>
        <v/>
      </c>
      <c r="E353" s="282" t="str" cm="1">
        <f t="array" ref="E353">IF($C353="","",INDEX(import_data,$C353,E$9))</f>
        <v/>
      </c>
      <c r="F353" s="280" t="str" cm="1">
        <f t="array" ref="F353">IF($C353="","",INDEX(import_data,$C353,F$9))</f>
        <v/>
      </c>
      <c r="G353" s="280" t="str" cm="1">
        <f t="array" ref="G353">IF($C353="","",INDEX(import_data,$C353,G$9))</f>
        <v/>
      </c>
      <c r="H353" s="280" t="str" cm="1">
        <f t="array" ref="H353">IF($C353="","",IF(INDEX(import_data,$C353,H$9)="","",INDEX(import_data,$C353,H$9)))</f>
        <v/>
      </c>
      <c r="I353" s="300" t="str" cm="1">
        <f t="array" ref="I353">IF($C353="","",IF(INDEX(import_data,$C353,I$9)="","",INDEX(import_data,$C353,I$9)))</f>
        <v/>
      </c>
      <c r="K353" s="312" t="str">
        <f t="shared" si="38"/>
        <v/>
      </c>
      <c r="L353" s="92" t="s">
        <v>0</v>
      </c>
      <c r="M353" s="312" t="str">
        <f t="shared" si="39"/>
        <v/>
      </c>
      <c r="N353" s="92" t="s">
        <v>0</v>
      </c>
      <c r="O353" s="312" t="str">
        <f t="shared" si="40"/>
        <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t="str">
        <f t="shared" si="36"/>
        <v/>
      </c>
      <c r="E354" s="282" t="str" cm="1">
        <f t="array" ref="E354">IF($C354="","",INDEX(import_data,$C354,E$9))</f>
        <v/>
      </c>
      <c r="F354" s="280" t="str" cm="1">
        <f t="array" ref="F354">IF($C354="","",INDEX(import_data,$C354,F$9))</f>
        <v/>
      </c>
      <c r="G354" s="280" t="str" cm="1">
        <f t="array" ref="G354">IF($C354="","",INDEX(import_data,$C354,G$9))</f>
        <v/>
      </c>
      <c r="H354" s="280" t="str" cm="1">
        <f t="array" ref="H354">IF($C354="","",IF(INDEX(import_data,$C354,H$9)="","",INDEX(import_data,$C354,H$9)))</f>
        <v/>
      </c>
      <c r="I354" s="300" t="str" cm="1">
        <f t="array" ref="I354">IF($C354="","",IF(INDEX(import_data,$C354,I$9)="","",INDEX(import_data,$C354,I$9)))</f>
        <v/>
      </c>
      <c r="K354" s="312" t="str">
        <f t="shared" si="38"/>
        <v/>
      </c>
      <c r="L354" s="92" t="s">
        <v>0</v>
      </c>
      <c r="M354" s="312" t="str">
        <f t="shared" si="39"/>
        <v/>
      </c>
      <c r="N354" s="92" t="s">
        <v>0</v>
      </c>
      <c r="O354" s="312" t="str">
        <f t="shared" si="40"/>
        <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t="str">
        <f t="shared" si="36"/>
        <v/>
      </c>
      <c r="E355" s="282" t="str" cm="1">
        <f t="array" ref="E355">IF($C355="","",INDEX(import_data,$C355,E$9))</f>
        <v/>
      </c>
      <c r="F355" s="280" t="str" cm="1">
        <f t="array" ref="F355">IF($C355="","",INDEX(import_data,$C355,F$9))</f>
        <v/>
      </c>
      <c r="G355" s="280" t="str" cm="1">
        <f t="array" ref="G355">IF($C355="","",INDEX(import_data,$C355,G$9))</f>
        <v/>
      </c>
      <c r="H355" s="280" t="str" cm="1">
        <f t="array" ref="H355">IF($C355="","",IF(INDEX(import_data,$C355,H$9)="","",INDEX(import_data,$C355,H$9)))</f>
        <v/>
      </c>
      <c r="I355" s="300" t="str" cm="1">
        <f t="array" ref="I355">IF($C355="","",IF(INDEX(import_data,$C355,I$9)="","",INDEX(import_data,$C355,I$9)))</f>
        <v/>
      </c>
      <c r="K355" s="312" t="str">
        <f t="shared" si="38"/>
        <v/>
      </c>
      <c r="L355" s="92" t="s">
        <v>0</v>
      </c>
      <c r="M355" s="312" t="str">
        <f t="shared" si="39"/>
        <v/>
      </c>
      <c r="N355" s="92" t="s">
        <v>0</v>
      </c>
      <c r="O355" s="312" t="str">
        <f t="shared" si="40"/>
        <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t="str">
        <f t="shared" si="36"/>
        <v/>
      </c>
      <c r="E356" s="282" t="str" cm="1">
        <f t="array" ref="E356">IF($C356="","",INDEX(import_data,$C356,E$9))</f>
        <v/>
      </c>
      <c r="F356" s="280" t="str" cm="1">
        <f t="array" ref="F356">IF($C356="","",INDEX(import_data,$C356,F$9))</f>
        <v/>
      </c>
      <c r="G356" s="280" t="str" cm="1">
        <f t="array" ref="G356">IF($C356="","",INDEX(import_data,$C356,G$9))</f>
        <v/>
      </c>
      <c r="H356" s="280" t="str" cm="1">
        <f t="array" ref="H356">IF($C356="","",IF(INDEX(import_data,$C356,H$9)="","",INDEX(import_data,$C356,H$9)))</f>
        <v/>
      </c>
      <c r="I356" s="300" t="str" cm="1">
        <f t="array" ref="I356">IF($C356="","",IF(INDEX(import_data,$C356,I$9)="","",INDEX(import_data,$C356,I$9)))</f>
        <v/>
      </c>
      <c r="K356" s="312" t="str">
        <f t="shared" si="38"/>
        <v/>
      </c>
      <c r="L356" s="92" t="s">
        <v>0</v>
      </c>
      <c r="M356" s="312" t="str">
        <f t="shared" si="39"/>
        <v/>
      </c>
      <c r="N356" s="92" t="s">
        <v>0</v>
      </c>
      <c r="O356" s="312" t="str">
        <f t="shared" si="40"/>
        <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t="str">
        <f t="shared" si="36"/>
        <v/>
      </c>
      <c r="E357" s="282" t="str" cm="1">
        <f t="array" ref="E357">IF($C357="","",INDEX(import_data,$C357,E$9))</f>
        <v/>
      </c>
      <c r="F357" s="280" t="str" cm="1">
        <f t="array" ref="F357">IF($C357="","",INDEX(import_data,$C357,F$9))</f>
        <v/>
      </c>
      <c r="G357" s="280" t="str" cm="1">
        <f t="array" ref="G357">IF($C357="","",INDEX(import_data,$C357,G$9))</f>
        <v/>
      </c>
      <c r="H357" s="280" t="str" cm="1">
        <f t="array" ref="H357">IF($C357="","",IF(INDEX(import_data,$C357,H$9)="","",INDEX(import_data,$C357,H$9)))</f>
        <v/>
      </c>
      <c r="I357" s="300" t="str" cm="1">
        <f t="array" ref="I357">IF($C357="","",IF(INDEX(import_data,$C357,I$9)="","",INDEX(import_data,$C357,I$9)))</f>
        <v/>
      </c>
      <c r="K357" s="312" t="str">
        <f t="shared" si="38"/>
        <v/>
      </c>
      <c r="L357" s="92" t="s">
        <v>0</v>
      </c>
      <c r="M357" s="312" t="str">
        <f t="shared" si="39"/>
        <v/>
      </c>
      <c r="N357" s="92" t="s">
        <v>0</v>
      </c>
      <c r="O357" s="312" t="str">
        <f t="shared" si="40"/>
        <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t="str">
        <f t="shared" si="36"/>
        <v/>
      </c>
      <c r="E358" s="282" t="str" cm="1">
        <f t="array" ref="E358">IF($C358="","",INDEX(import_data,$C358,E$9))</f>
        <v/>
      </c>
      <c r="F358" s="280" t="str" cm="1">
        <f t="array" ref="F358">IF($C358="","",INDEX(import_data,$C358,F$9))</f>
        <v/>
      </c>
      <c r="G358" s="280" t="str" cm="1">
        <f t="array" ref="G358">IF($C358="","",INDEX(import_data,$C358,G$9))</f>
        <v/>
      </c>
      <c r="H358" s="280" t="str" cm="1">
        <f t="array" ref="H358">IF($C358="","",IF(INDEX(import_data,$C358,H$9)="","",INDEX(import_data,$C358,H$9)))</f>
        <v/>
      </c>
      <c r="I358" s="300" t="str" cm="1">
        <f t="array" ref="I358">IF($C358="","",IF(INDEX(import_data,$C358,I$9)="","",INDEX(import_data,$C358,I$9)))</f>
        <v/>
      </c>
      <c r="K358" s="312" t="str">
        <f t="shared" si="38"/>
        <v/>
      </c>
      <c r="L358" s="92" t="s">
        <v>0</v>
      </c>
      <c r="M358" s="312" t="str">
        <f t="shared" si="39"/>
        <v/>
      </c>
      <c r="N358" s="92" t="s">
        <v>0</v>
      </c>
      <c r="O358" s="312" t="str">
        <f t="shared" si="40"/>
        <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t="str">
        <f t="shared" si="36"/>
        <v/>
      </c>
      <c r="E359" s="282" t="str" cm="1">
        <f t="array" ref="E359">IF($C359="","",INDEX(import_data,$C359,E$9))</f>
        <v/>
      </c>
      <c r="F359" s="280" t="str" cm="1">
        <f t="array" ref="F359">IF($C359="","",INDEX(import_data,$C359,F$9))</f>
        <v/>
      </c>
      <c r="G359" s="280" t="str" cm="1">
        <f t="array" ref="G359">IF($C359="","",INDEX(import_data,$C359,G$9))</f>
        <v/>
      </c>
      <c r="H359" s="280" t="str" cm="1">
        <f t="array" ref="H359">IF($C359="","",IF(INDEX(import_data,$C359,H$9)="","",INDEX(import_data,$C359,H$9)))</f>
        <v/>
      </c>
      <c r="I359" s="300" t="str" cm="1">
        <f t="array" ref="I359">IF($C359="","",IF(INDEX(import_data,$C359,I$9)="","",INDEX(import_data,$C359,I$9)))</f>
        <v/>
      </c>
      <c r="K359" s="312" t="str">
        <f t="shared" si="38"/>
        <v/>
      </c>
      <c r="L359" s="92" t="s">
        <v>0</v>
      </c>
      <c r="M359" s="312" t="str">
        <f t="shared" si="39"/>
        <v/>
      </c>
      <c r="N359" s="92" t="s">
        <v>0</v>
      </c>
      <c r="O359" s="312" t="str">
        <f t="shared" si="40"/>
        <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t="str">
        <f t="shared" si="36"/>
        <v/>
      </c>
      <c r="E360" s="282" t="str" cm="1">
        <f t="array" ref="E360">IF($C360="","",INDEX(import_data,$C360,E$9))</f>
        <v/>
      </c>
      <c r="F360" s="280" t="str" cm="1">
        <f t="array" ref="F360">IF($C360="","",INDEX(import_data,$C360,F$9))</f>
        <v/>
      </c>
      <c r="G360" s="280" t="str" cm="1">
        <f t="array" ref="G360">IF($C360="","",INDEX(import_data,$C360,G$9))</f>
        <v/>
      </c>
      <c r="H360" s="280" t="str" cm="1">
        <f t="array" ref="H360">IF($C360="","",IF(INDEX(import_data,$C360,H$9)="","",INDEX(import_data,$C360,H$9)))</f>
        <v/>
      </c>
      <c r="I360" s="300" t="str" cm="1">
        <f t="array" ref="I360">IF($C360="","",IF(INDEX(import_data,$C360,I$9)="","",INDEX(import_data,$C360,I$9)))</f>
        <v/>
      </c>
      <c r="K360" s="312" t="str">
        <f t="shared" si="38"/>
        <v/>
      </c>
      <c r="L360" s="92" t="s">
        <v>0</v>
      </c>
      <c r="M360" s="312" t="str">
        <f t="shared" si="39"/>
        <v/>
      </c>
      <c r="N360" s="92" t="s">
        <v>0</v>
      </c>
      <c r="O360" s="312" t="str">
        <f t="shared" si="40"/>
        <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t="str">
        <f t="shared" si="36"/>
        <v/>
      </c>
      <c r="E361" s="282" t="str" cm="1">
        <f t="array" ref="E361">IF($C361="","",INDEX(import_data,$C361,E$9))</f>
        <v/>
      </c>
      <c r="F361" s="280" t="str" cm="1">
        <f t="array" ref="F361">IF($C361="","",INDEX(import_data,$C361,F$9))</f>
        <v/>
      </c>
      <c r="G361" s="280" t="str" cm="1">
        <f t="array" ref="G361">IF($C361="","",INDEX(import_data,$C361,G$9))</f>
        <v/>
      </c>
      <c r="H361" s="280" t="str" cm="1">
        <f t="array" ref="H361">IF($C361="","",IF(INDEX(import_data,$C361,H$9)="","",INDEX(import_data,$C361,H$9)))</f>
        <v/>
      </c>
      <c r="I361" s="300" t="str" cm="1">
        <f t="array" ref="I361">IF($C361="","",IF(INDEX(import_data,$C361,I$9)="","",INDEX(import_data,$C361,I$9)))</f>
        <v/>
      </c>
      <c r="K361" s="312" t="str">
        <f t="shared" si="38"/>
        <v/>
      </c>
      <c r="L361" s="92" t="s">
        <v>0</v>
      </c>
      <c r="M361" s="312" t="str">
        <f t="shared" si="39"/>
        <v/>
      </c>
      <c r="N361" s="92" t="s">
        <v>0</v>
      </c>
      <c r="O361" s="312" t="str">
        <f t="shared" si="40"/>
        <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t="str">
        <f t="shared" si="36"/>
        <v/>
      </c>
      <c r="E362" s="282" t="str" cm="1">
        <f t="array" ref="E362">IF($C362="","",INDEX(import_data,$C362,E$9))</f>
        <v/>
      </c>
      <c r="F362" s="280" t="str" cm="1">
        <f t="array" ref="F362">IF($C362="","",INDEX(import_data,$C362,F$9))</f>
        <v/>
      </c>
      <c r="G362" s="280" t="str" cm="1">
        <f t="array" ref="G362">IF($C362="","",INDEX(import_data,$C362,G$9))</f>
        <v/>
      </c>
      <c r="H362" s="280" t="str" cm="1">
        <f t="array" ref="H362">IF($C362="","",IF(INDEX(import_data,$C362,H$9)="","",INDEX(import_data,$C362,H$9)))</f>
        <v/>
      </c>
      <c r="I362" s="300" t="str" cm="1">
        <f t="array" ref="I362">IF($C362="","",IF(INDEX(import_data,$C362,I$9)="","",INDEX(import_data,$C362,I$9)))</f>
        <v/>
      </c>
      <c r="K362" s="312" t="str">
        <f t="shared" si="38"/>
        <v/>
      </c>
      <c r="L362" s="92" t="s">
        <v>0</v>
      </c>
      <c r="M362" s="312" t="str">
        <f t="shared" si="39"/>
        <v/>
      </c>
      <c r="N362" s="92" t="s">
        <v>0</v>
      </c>
      <c r="O362" s="312" t="str">
        <f t="shared" si="40"/>
        <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t="str">
        <f t="shared" si="36"/>
        <v/>
      </c>
      <c r="E363" s="282" t="str" cm="1">
        <f t="array" ref="E363">IF($C363="","",INDEX(import_data,$C363,E$9))</f>
        <v/>
      </c>
      <c r="F363" s="280" t="str" cm="1">
        <f t="array" ref="F363">IF($C363="","",INDEX(import_data,$C363,F$9))</f>
        <v/>
      </c>
      <c r="G363" s="280" t="str" cm="1">
        <f t="array" ref="G363">IF($C363="","",INDEX(import_data,$C363,G$9))</f>
        <v/>
      </c>
      <c r="H363" s="280" t="str" cm="1">
        <f t="array" ref="H363">IF($C363="","",IF(INDEX(import_data,$C363,H$9)="","",INDEX(import_data,$C363,H$9)))</f>
        <v/>
      </c>
      <c r="I363" s="300" t="str" cm="1">
        <f t="array" ref="I363">IF($C363="","",IF(INDEX(import_data,$C363,I$9)="","",INDEX(import_data,$C363,I$9)))</f>
        <v/>
      </c>
      <c r="K363" s="312" t="str">
        <f t="shared" si="38"/>
        <v/>
      </c>
      <c r="L363" s="92" t="s">
        <v>0</v>
      </c>
      <c r="M363" s="312" t="str">
        <f t="shared" si="39"/>
        <v/>
      </c>
      <c r="N363" s="92" t="s">
        <v>0</v>
      </c>
      <c r="O363" s="312" t="str">
        <f t="shared" si="40"/>
        <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t="str">
        <f t="shared" si="36"/>
        <v/>
      </c>
      <c r="E364" s="282" t="str" cm="1">
        <f t="array" ref="E364">IF($C364="","",INDEX(import_data,$C364,E$9))</f>
        <v/>
      </c>
      <c r="F364" s="280" t="str" cm="1">
        <f t="array" ref="F364">IF($C364="","",INDEX(import_data,$C364,F$9))</f>
        <v/>
      </c>
      <c r="G364" s="280" t="str" cm="1">
        <f t="array" ref="G364">IF($C364="","",INDEX(import_data,$C364,G$9))</f>
        <v/>
      </c>
      <c r="H364" s="280" t="str" cm="1">
        <f t="array" ref="H364">IF($C364="","",IF(INDEX(import_data,$C364,H$9)="","",INDEX(import_data,$C364,H$9)))</f>
        <v/>
      </c>
      <c r="I364" s="300" t="str" cm="1">
        <f t="array" ref="I364">IF($C364="","",IF(INDEX(import_data,$C364,I$9)="","",INDEX(import_data,$C364,I$9)))</f>
        <v/>
      </c>
      <c r="K364" s="312" t="str">
        <f t="shared" si="38"/>
        <v/>
      </c>
      <c r="L364" s="92" t="s">
        <v>0</v>
      </c>
      <c r="M364" s="312" t="str">
        <f t="shared" si="39"/>
        <v/>
      </c>
      <c r="N364" s="92" t="s">
        <v>0</v>
      </c>
      <c r="O364" s="312" t="str">
        <f t="shared" si="40"/>
        <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t="str">
        <f t="shared" si="36"/>
        <v/>
      </c>
      <c r="E365" s="282" t="str" cm="1">
        <f t="array" ref="E365">IF($C365="","",INDEX(import_data,$C365,E$9))</f>
        <v/>
      </c>
      <c r="F365" s="280" t="str" cm="1">
        <f t="array" ref="F365">IF($C365="","",INDEX(import_data,$C365,F$9))</f>
        <v/>
      </c>
      <c r="G365" s="280" t="str" cm="1">
        <f t="array" ref="G365">IF($C365="","",INDEX(import_data,$C365,G$9))</f>
        <v/>
      </c>
      <c r="H365" s="280" t="str" cm="1">
        <f t="array" ref="H365">IF($C365="","",IF(INDEX(import_data,$C365,H$9)="","",INDEX(import_data,$C365,H$9)))</f>
        <v/>
      </c>
      <c r="I365" s="300" t="str" cm="1">
        <f t="array" ref="I365">IF($C365="","",IF(INDEX(import_data,$C365,I$9)="","",INDEX(import_data,$C365,I$9)))</f>
        <v/>
      </c>
      <c r="K365" s="312" t="str">
        <f t="shared" si="38"/>
        <v/>
      </c>
      <c r="L365" s="92" t="s">
        <v>0</v>
      </c>
      <c r="M365" s="312" t="str">
        <f t="shared" si="39"/>
        <v/>
      </c>
      <c r="N365" s="92" t="s">
        <v>0</v>
      </c>
      <c r="O365" s="312" t="str">
        <f t="shared" si="40"/>
        <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t="str">
        <f t="shared" si="36"/>
        <v/>
      </c>
      <c r="E366" s="282" t="str" cm="1">
        <f t="array" ref="E366">IF($C366="","",INDEX(import_data,$C366,E$9))</f>
        <v/>
      </c>
      <c r="F366" s="280" t="str" cm="1">
        <f t="array" ref="F366">IF($C366="","",INDEX(import_data,$C366,F$9))</f>
        <v/>
      </c>
      <c r="G366" s="280" t="str" cm="1">
        <f t="array" ref="G366">IF($C366="","",INDEX(import_data,$C366,G$9))</f>
        <v/>
      </c>
      <c r="H366" s="280" t="str" cm="1">
        <f t="array" ref="H366">IF($C366="","",IF(INDEX(import_data,$C366,H$9)="","",INDEX(import_data,$C366,H$9)))</f>
        <v/>
      </c>
      <c r="I366" s="300" t="str" cm="1">
        <f t="array" ref="I366">IF($C366="","",IF(INDEX(import_data,$C366,I$9)="","",INDEX(import_data,$C366,I$9)))</f>
        <v/>
      </c>
      <c r="K366" s="312" t="str">
        <f t="shared" si="38"/>
        <v/>
      </c>
      <c r="L366" s="92" t="s">
        <v>0</v>
      </c>
      <c r="M366" s="312" t="str">
        <f t="shared" si="39"/>
        <v/>
      </c>
      <c r="N366" s="92" t="s">
        <v>0</v>
      </c>
      <c r="O366" s="312" t="str">
        <f t="shared" si="40"/>
        <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t="str">
        <f t="shared" si="36"/>
        <v/>
      </c>
      <c r="E367" s="282" t="str" cm="1">
        <f t="array" ref="E367">IF($C367="","",INDEX(import_data,$C367,E$9))</f>
        <v/>
      </c>
      <c r="F367" s="280" t="str" cm="1">
        <f t="array" ref="F367">IF($C367="","",INDEX(import_data,$C367,F$9))</f>
        <v/>
      </c>
      <c r="G367" s="280" t="str" cm="1">
        <f t="array" ref="G367">IF($C367="","",INDEX(import_data,$C367,G$9))</f>
        <v/>
      </c>
      <c r="H367" s="280" t="str" cm="1">
        <f t="array" ref="H367">IF($C367="","",IF(INDEX(import_data,$C367,H$9)="","",INDEX(import_data,$C367,H$9)))</f>
        <v/>
      </c>
      <c r="I367" s="300" t="str" cm="1">
        <f t="array" ref="I367">IF($C367="","",IF(INDEX(import_data,$C367,I$9)="","",INDEX(import_data,$C367,I$9)))</f>
        <v/>
      </c>
      <c r="K367" s="312" t="str">
        <f t="shared" si="38"/>
        <v/>
      </c>
      <c r="L367" s="92" t="s">
        <v>0</v>
      </c>
      <c r="M367" s="312" t="str">
        <f t="shared" si="39"/>
        <v/>
      </c>
      <c r="N367" s="92" t="s">
        <v>0</v>
      </c>
      <c r="O367" s="312" t="str">
        <f t="shared" si="40"/>
        <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t="str">
        <f t="shared" si="36"/>
        <v/>
      </c>
      <c r="E368" s="282" t="str" cm="1">
        <f t="array" ref="E368">IF($C368="","",INDEX(import_data,$C368,E$9))</f>
        <v/>
      </c>
      <c r="F368" s="280" t="str" cm="1">
        <f t="array" ref="F368">IF($C368="","",INDEX(import_data,$C368,F$9))</f>
        <v/>
      </c>
      <c r="G368" s="280" t="str" cm="1">
        <f t="array" ref="G368">IF($C368="","",INDEX(import_data,$C368,G$9))</f>
        <v/>
      </c>
      <c r="H368" s="280" t="str" cm="1">
        <f t="array" ref="H368">IF($C368="","",IF(INDEX(import_data,$C368,H$9)="","",INDEX(import_data,$C368,H$9)))</f>
        <v/>
      </c>
      <c r="I368" s="300" t="str" cm="1">
        <f t="array" ref="I368">IF($C368="","",IF(INDEX(import_data,$C368,I$9)="","",INDEX(import_data,$C368,I$9)))</f>
        <v/>
      </c>
      <c r="K368" s="312" t="str">
        <f t="shared" si="38"/>
        <v/>
      </c>
      <c r="L368" s="92" t="s">
        <v>0</v>
      </c>
      <c r="M368" s="312" t="str">
        <f t="shared" si="39"/>
        <v/>
      </c>
      <c r="N368" s="92" t="s">
        <v>0</v>
      </c>
      <c r="O368" s="312" t="str">
        <f t="shared" si="40"/>
        <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t="str">
        <f t="shared" si="36"/>
        <v/>
      </c>
      <c r="E369" s="282" t="str" cm="1">
        <f t="array" ref="E369">IF($C369="","",INDEX(import_data,$C369,E$9))</f>
        <v/>
      </c>
      <c r="F369" s="280" t="str" cm="1">
        <f t="array" ref="F369">IF($C369="","",INDEX(import_data,$C369,F$9))</f>
        <v/>
      </c>
      <c r="G369" s="280" t="str" cm="1">
        <f t="array" ref="G369">IF($C369="","",INDEX(import_data,$C369,G$9))</f>
        <v/>
      </c>
      <c r="H369" s="280" t="str" cm="1">
        <f t="array" ref="H369">IF($C369="","",IF(INDEX(import_data,$C369,H$9)="","",INDEX(import_data,$C369,H$9)))</f>
        <v/>
      </c>
      <c r="I369" s="300" t="str" cm="1">
        <f t="array" ref="I369">IF($C369="","",IF(INDEX(import_data,$C369,I$9)="","",INDEX(import_data,$C369,I$9)))</f>
        <v/>
      </c>
      <c r="K369" s="312" t="str">
        <f t="shared" si="38"/>
        <v/>
      </c>
      <c r="L369" s="92" t="s">
        <v>0</v>
      </c>
      <c r="M369" s="312" t="str">
        <f t="shared" si="39"/>
        <v/>
      </c>
      <c r="N369" s="92" t="s">
        <v>0</v>
      </c>
      <c r="O369" s="312" t="str">
        <f t="shared" si="40"/>
        <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t="str">
        <f t="shared" si="36"/>
        <v/>
      </c>
      <c r="E370" s="282" t="str" cm="1">
        <f t="array" ref="E370">IF($C370="","",INDEX(import_data,$C370,E$9))</f>
        <v/>
      </c>
      <c r="F370" s="280" t="str" cm="1">
        <f t="array" ref="F370">IF($C370="","",INDEX(import_data,$C370,F$9))</f>
        <v/>
      </c>
      <c r="G370" s="280" t="str" cm="1">
        <f t="array" ref="G370">IF($C370="","",INDEX(import_data,$C370,G$9))</f>
        <v/>
      </c>
      <c r="H370" s="280" t="str" cm="1">
        <f t="array" ref="H370">IF($C370="","",IF(INDEX(import_data,$C370,H$9)="","",INDEX(import_data,$C370,H$9)))</f>
        <v/>
      </c>
      <c r="I370" s="300" t="str" cm="1">
        <f t="array" ref="I370">IF($C370="","",IF(INDEX(import_data,$C370,I$9)="","",INDEX(import_data,$C370,I$9)))</f>
        <v/>
      </c>
      <c r="K370" s="312" t="str">
        <f t="shared" si="38"/>
        <v/>
      </c>
      <c r="L370" s="92" t="s">
        <v>0</v>
      </c>
      <c r="M370" s="312" t="str">
        <f t="shared" si="39"/>
        <v/>
      </c>
      <c r="N370" s="92" t="s">
        <v>0</v>
      </c>
      <c r="O370" s="312" t="str">
        <f t="shared" si="40"/>
        <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t="str">
        <f t="shared" si="36"/>
        <v/>
      </c>
      <c r="E371" s="282" t="str" cm="1">
        <f t="array" ref="E371">IF($C371="","",INDEX(import_data,$C371,E$9))</f>
        <v/>
      </c>
      <c r="F371" s="280" t="str" cm="1">
        <f t="array" ref="F371">IF($C371="","",INDEX(import_data,$C371,F$9))</f>
        <v/>
      </c>
      <c r="G371" s="280" t="str" cm="1">
        <f t="array" ref="G371">IF($C371="","",INDEX(import_data,$C371,G$9))</f>
        <v/>
      </c>
      <c r="H371" s="280" t="str" cm="1">
        <f t="array" ref="H371">IF($C371="","",IF(INDEX(import_data,$C371,H$9)="","",INDEX(import_data,$C371,H$9)))</f>
        <v/>
      </c>
      <c r="I371" s="300" t="str" cm="1">
        <f t="array" ref="I371">IF($C371="","",IF(INDEX(import_data,$C371,I$9)="","",INDEX(import_data,$C371,I$9)))</f>
        <v/>
      </c>
      <c r="K371" s="312" t="str">
        <f t="shared" si="38"/>
        <v/>
      </c>
      <c r="L371" s="92" t="s">
        <v>0</v>
      </c>
      <c r="M371" s="312" t="str">
        <f t="shared" si="39"/>
        <v/>
      </c>
      <c r="N371" s="92" t="s">
        <v>0</v>
      </c>
      <c r="O371" s="312" t="str">
        <f t="shared" si="40"/>
        <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t="str">
        <f t="shared" si="36"/>
        <v/>
      </c>
      <c r="E372" s="282" t="str" cm="1">
        <f t="array" ref="E372">IF($C372="","",INDEX(import_data,$C372,E$9))</f>
        <v/>
      </c>
      <c r="F372" s="280" t="str" cm="1">
        <f t="array" ref="F372">IF($C372="","",INDEX(import_data,$C372,F$9))</f>
        <v/>
      </c>
      <c r="G372" s="280" t="str" cm="1">
        <f t="array" ref="G372">IF($C372="","",INDEX(import_data,$C372,G$9))</f>
        <v/>
      </c>
      <c r="H372" s="280" t="str" cm="1">
        <f t="array" ref="H372">IF($C372="","",IF(INDEX(import_data,$C372,H$9)="","",INDEX(import_data,$C372,H$9)))</f>
        <v/>
      </c>
      <c r="I372" s="300" t="str" cm="1">
        <f t="array" ref="I372">IF($C372="","",IF(INDEX(import_data,$C372,I$9)="","",INDEX(import_data,$C372,I$9)))</f>
        <v/>
      </c>
      <c r="K372" s="312" t="str">
        <f t="shared" si="38"/>
        <v/>
      </c>
      <c r="L372" s="92" t="s">
        <v>0</v>
      </c>
      <c r="M372" s="312" t="str">
        <f t="shared" si="39"/>
        <v/>
      </c>
      <c r="N372" s="92" t="s">
        <v>0</v>
      </c>
      <c r="O372" s="312" t="str">
        <f t="shared" si="40"/>
        <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t="str">
        <f t="shared" si="36"/>
        <v/>
      </c>
      <c r="E373" s="282" t="str" cm="1">
        <f t="array" ref="E373">IF($C373="","",INDEX(import_data,$C373,E$9))</f>
        <v/>
      </c>
      <c r="F373" s="280" t="str" cm="1">
        <f t="array" ref="F373">IF($C373="","",INDEX(import_data,$C373,F$9))</f>
        <v/>
      </c>
      <c r="G373" s="280" t="str" cm="1">
        <f t="array" ref="G373">IF($C373="","",INDEX(import_data,$C373,G$9))</f>
        <v/>
      </c>
      <c r="H373" s="280" t="str" cm="1">
        <f t="array" ref="H373">IF($C373="","",IF(INDEX(import_data,$C373,H$9)="","",INDEX(import_data,$C373,H$9)))</f>
        <v/>
      </c>
      <c r="I373" s="300" t="str" cm="1">
        <f t="array" ref="I373">IF($C373="","",IF(INDEX(import_data,$C373,I$9)="","",INDEX(import_data,$C373,I$9)))</f>
        <v/>
      </c>
      <c r="K373" s="312" t="str">
        <f t="shared" si="38"/>
        <v/>
      </c>
      <c r="L373" s="92" t="s">
        <v>0</v>
      </c>
      <c r="M373" s="312" t="str">
        <f t="shared" si="39"/>
        <v/>
      </c>
      <c r="N373" s="92" t="s">
        <v>0</v>
      </c>
      <c r="O373" s="312" t="str">
        <f t="shared" si="40"/>
        <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t="str">
        <f t="shared" si="36"/>
        <v/>
      </c>
      <c r="E374" s="282" t="str" cm="1">
        <f t="array" ref="E374">IF($C374="","",INDEX(import_data,$C374,E$9))</f>
        <v/>
      </c>
      <c r="F374" s="280" t="str" cm="1">
        <f t="array" ref="F374">IF($C374="","",INDEX(import_data,$C374,F$9))</f>
        <v/>
      </c>
      <c r="G374" s="280" t="str" cm="1">
        <f t="array" ref="G374">IF($C374="","",INDEX(import_data,$C374,G$9))</f>
        <v/>
      </c>
      <c r="H374" s="280" t="str" cm="1">
        <f t="array" ref="H374">IF($C374="","",IF(INDEX(import_data,$C374,H$9)="","",INDEX(import_data,$C374,H$9)))</f>
        <v/>
      </c>
      <c r="I374" s="300" t="str" cm="1">
        <f t="array" ref="I374">IF($C374="","",IF(INDEX(import_data,$C374,I$9)="","",INDEX(import_data,$C374,I$9)))</f>
        <v/>
      </c>
      <c r="K374" s="312" t="str">
        <f t="shared" si="38"/>
        <v/>
      </c>
      <c r="L374" s="92" t="s">
        <v>0</v>
      </c>
      <c r="M374" s="312" t="str">
        <f t="shared" si="39"/>
        <v/>
      </c>
      <c r="N374" s="92" t="s">
        <v>0</v>
      </c>
      <c r="O374" s="312" t="str">
        <f t="shared" si="40"/>
        <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t="str">
        <f t="shared" si="36"/>
        <v/>
      </c>
      <c r="E375" s="282" t="str" cm="1">
        <f t="array" ref="E375">IF($C375="","",INDEX(import_data,$C375,E$9))</f>
        <v/>
      </c>
      <c r="F375" s="280" t="str" cm="1">
        <f t="array" ref="F375">IF($C375="","",INDEX(import_data,$C375,F$9))</f>
        <v/>
      </c>
      <c r="G375" s="280" t="str" cm="1">
        <f t="array" ref="G375">IF($C375="","",INDEX(import_data,$C375,G$9))</f>
        <v/>
      </c>
      <c r="H375" s="280" t="str" cm="1">
        <f t="array" ref="H375">IF($C375="","",IF(INDEX(import_data,$C375,H$9)="","",INDEX(import_data,$C375,H$9)))</f>
        <v/>
      </c>
      <c r="I375" s="300" t="str" cm="1">
        <f t="array" ref="I375">IF($C375="","",IF(INDEX(import_data,$C375,I$9)="","",INDEX(import_data,$C375,I$9)))</f>
        <v/>
      </c>
      <c r="K375" s="312" t="str">
        <f t="shared" si="38"/>
        <v/>
      </c>
      <c r="L375" s="92" t="s">
        <v>0</v>
      </c>
      <c r="M375" s="312" t="str">
        <f t="shared" si="39"/>
        <v/>
      </c>
      <c r="N375" s="92" t="s">
        <v>0</v>
      </c>
      <c r="O375" s="312" t="str">
        <f t="shared" si="40"/>
        <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t="str">
        <f t="shared" si="36"/>
        <v/>
      </c>
      <c r="E376" s="282" t="str" cm="1">
        <f t="array" ref="E376">IF($C376="","",INDEX(import_data,$C376,E$9))</f>
        <v/>
      </c>
      <c r="F376" s="280" t="str" cm="1">
        <f t="array" ref="F376">IF($C376="","",INDEX(import_data,$C376,F$9))</f>
        <v/>
      </c>
      <c r="G376" s="280" t="str" cm="1">
        <f t="array" ref="G376">IF($C376="","",INDEX(import_data,$C376,G$9))</f>
        <v/>
      </c>
      <c r="H376" s="280" t="str" cm="1">
        <f t="array" ref="H376">IF($C376="","",IF(INDEX(import_data,$C376,H$9)="","",INDEX(import_data,$C376,H$9)))</f>
        <v/>
      </c>
      <c r="I376" s="300" t="str" cm="1">
        <f t="array" ref="I376">IF($C376="","",IF(INDEX(import_data,$C376,I$9)="","",INDEX(import_data,$C376,I$9)))</f>
        <v/>
      </c>
      <c r="K376" s="312" t="str">
        <f t="shared" si="38"/>
        <v/>
      </c>
      <c r="L376" s="92" t="s">
        <v>0</v>
      </c>
      <c r="M376" s="312" t="str">
        <f t="shared" si="39"/>
        <v/>
      </c>
      <c r="N376" s="92" t="s">
        <v>0</v>
      </c>
      <c r="O376" s="312" t="str">
        <f t="shared" si="40"/>
        <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t="str">
        <f t="shared" si="36"/>
        <v/>
      </c>
      <c r="E377" s="282" t="str" cm="1">
        <f t="array" ref="E377">IF($C377="","",INDEX(import_data,$C377,E$9))</f>
        <v/>
      </c>
      <c r="F377" s="280" t="str" cm="1">
        <f t="array" ref="F377">IF($C377="","",INDEX(import_data,$C377,F$9))</f>
        <v/>
      </c>
      <c r="G377" s="280" t="str" cm="1">
        <f t="array" ref="G377">IF($C377="","",INDEX(import_data,$C377,G$9))</f>
        <v/>
      </c>
      <c r="H377" s="280" t="str" cm="1">
        <f t="array" ref="H377">IF($C377="","",IF(INDEX(import_data,$C377,H$9)="","",INDEX(import_data,$C377,H$9)))</f>
        <v/>
      </c>
      <c r="I377" s="300" t="str" cm="1">
        <f t="array" ref="I377">IF($C377="","",IF(INDEX(import_data,$C377,I$9)="","",INDEX(import_data,$C377,I$9)))</f>
        <v/>
      </c>
      <c r="K377" s="312" t="str">
        <f t="shared" si="38"/>
        <v/>
      </c>
      <c r="L377" s="92" t="s">
        <v>0</v>
      </c>
      <c r="M377" s="312" t="str">
        <f t="shared" si="39"/>
        <v/>
      </c>
      <c r="N377" s="92" t="s">
        <v>0</v>
      </c>
      <c r="O377" s="312" t="str">
        <f t="shared" si="40"/>
        <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t="str">
        <f t="shared" si="36"/>
        <v/>
      </c>
      <c r="E378" s="282" t="str" cm="1">
        <f t="array" ref="E378">IF($C378="","",INDEX(import_data,$C378,E$9))</f>
        <v/>
      </c>
      <c r="F378" s="280" t="str" cm="1">
        <f t="array" ref="F378">IF($C378="","",INDEX(import_data,$C378,F$9))</f>
        <v/>
      </c>
      <c r="G378" s="280" t="str" cm="1">
        <f t="array" ref="G378">IF($C378="","",INDEX(import_data,$C378,G$9))</f>
        <v/>
      </c>
      <c r="H378" s="280" t="str" cm="1">
        <f t="array" ref="H378">IF($C378="","",IF(INDEX(import_data,$C378,H$9)="","",INDEX(import_data,$C378,H$9)))</f>
        <v/>
      </c>
      <c r="I378" s="300" t="str" cm="1">
        <f t="array" ref="I378">IF($C378="","",IF(INDEX(import_data,$C378,I$9)="","",INDEX(import_data,$C378,I$9)))</f>
        <v/>
      </c>
      <c r="K378" s="312" t="str">
        <f t="shared" si="38"/>
        <v/>
      </c>
      <c r="L378" s="92" t="s">
        <v>0</v>
      </c>
      <c r="M378" s="312" t="str">
        <f t="shared" si="39"/>
        <v/>
      </c>
      <c r="N378" s="92" t="s">
        <v>0</v>
      </c>
      <c r="O378" s="312" t="str">
        <f t="shared" si="40"/>
        <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t="str">
        <f t="shared" si="36"/>
        <v/>
      </c>
      <c r="E379" s="282" t="str" cm="1">
        <f t="array" ref="E379">IF($C379="","",INDEX(import_data,$C379,E$9))</f>
        <v/>
      </c>
      <c r="F379" s="280" t="str" cm="1">
        <f t="array" ref="F379">IF($C379="","",INDEX(import_data,$C379,F$9))</f>
        <v/>
      </c>
      <c r="G379" s="280" t="str" cm="1">
        <f t="array" ref="G379">IF($C379="","",INDEX(import_data,$C379,G$9))</f>
        <v/>
      </c>
      <c r="H379" s="280" t="str" cm="1">
        <f t="array" ref="H379">IF($C379="","",IF(INDEX(import_data,$C379,H$9)="","",INDEX(import_data,$C379,H$9)))</f>
        <v/>
      </c>
      <c r="I379" s="300" t="str" cm="1">
        <f t="array" ref="I379">IF($C379="","",IF(INDEX(import_data,$C379,I$9)="","",INDEX(import_data,$C379,I$9)))</f>
        <v/>
      </c>
      <c r="K379" s="312" t="str">
        <f t="shared" si="38"/>
        <v/>
      </c>
      <c r="L379" s="92" t="s">
        <v>0</v>
      </c>
      <c r="M379" s="312" t="str">
        <f t="shared" si="39"/>
        <v/>
      </c>
      <c r="N379" s="92" t="s">
        <v>0</v>
      </c>
      <c r="O379" s="312" t="str">
        <f t="shared" si="40"/>
        <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t="str">
        <f t="shared" si="36"/>
        <v/>
      </c>
      <c r="E380" s="282" t="str" cm="1">
        <f t="array" ref="E380">IF($C380="","",INDEX(import_data,$C380,E$9))</f>
        <v/>
      </c>
      <c r="F380" s="280" t="str" cm="1">
        <f t="array" ref="F380">IF($C380="","",INDEX(import_data,$C380,F$9))</f>
        <v/>
      </c>
      <c r="G380" s="280" t="str" cm="1">
        <f t="array" ref="G380">IF($C380="","",INDEX(import_data,$C380,G$9))</f>
        <v/>
      </c>
      <c r="H380" s="280" t="str" cm="1">
        <f t="array" ref="H380">IF($C380="","",IF(INDEX(import_data,$C380,H$9)="","",INDEX(import_data,$C380,H$9)))</f>
        <v/>
      </c>
      <c r="I380" s="300" t="str" cm="1">
        <f t="array" ref="I380">IF($C380="","",IF(INDEX(import_data,$C380,I$9)="","",INDEX(import_data,$C380,I$9)))</f>
        <v/>
      </c>
      <c r="K380" s="312" t="str">
        <f t="shared" si="38"/>
        <v/>
      </c>
      <c r="L380" s="92" t="s">
        <v>0</v>
      </c>
      <c r="M380" s="312" t="str">
        <f t="shared" si="39"/>
        <v/>
      </c>
      <c r="N380" s="92" t="s">
        <v>0</v>
      </c>
      <c r="O380" s="312" t="str">
        <f t="shared" si="40"/>
        <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t="str">
        <f t="shared" si="36"/>
        <v/>
      </c>
      <c r="E381" s="282" t="str" cm="1">
        <f t="array" ref="E381">IF($C381="","",INDEX(import_data,$C381,E$9))</f>
        <v/>
      </c>
      <c r="F381" s="280" t="str" cm="1">
        <f t="array" ref="F381">IF($C381="","",INDEX(import_data,$C381,F$9))</f>
        <v/>
      </c>
      <c r="G381" s="280" t="str" cm="1">
        <f t="array" ref="G381">IF($C381="","",INDEX(import_data,$C381,G$9))</f>
        <v/>
      </c>
      <c r="H381" s="280" t="str" cm="1">
        <f t="array" ref="H381">IF($C381="","",IF(INDEX(import_data,$C381,H$9)="","",INDEX(import_data,$C381,H$9)))</f>
        <v/>
      </c>
      <c r="I381" s="300" t="str" cm="1">
        <f t="array" ref="I381">IF($C381="","",IF(INDEX(import_data,$C381,I$9)="","",INDEX(import_data,$C381,I$9)))</f>
        <v/>
      </c>
      <c r="K381" s="312" t="str">
        <f t="shared" si="38"/>
        <v/>
      </c>
      <c r="L381" s="92" t="s">
        <v>0</v>
      </c>
      <c r="M381" s="312" t="str">
        <f t="shared" si="39"/>
        <v/>
      </c>
      <c r="N381" s="92" t="s">
        <v>0</v>
      </c>
      <c r="O381" s="312" t="str">
        <f t="shared" si="40"/>
        <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t="str">
        <f t="shared" si="36"/>
        <v/>
      </c>
      <c r="E382" s="282" t="str" cm="1">
        <f t="array" ref="E382">IF($C382="","",INDEX(import_data,$C382,E$9))</f>
        <v/>
      </c>
      <c r="F382" s="280" t="str" cm="1">
        <f t="array" ref="F382">IF($C382="","",INDEX(import_data,$C382,F$9))</f>
        <v/>
      </c>
      <c r="G382" s="280" t="str" cm="1">
        <f t="array" ref="G382">IF($C382="","",INDEX(import_data,$C382,G$9))</f>
        <v/>
      </c>
      <c r="H382" s="280" t="str" cm="1">
        <f t="array" ref="H382">IF($C382="","",IF(INDEX(import_data,$C382,H$9)="","",INDEX(import_data,$C382,H$9)))</f>
        <v/>
      </c>
      <c r="I382" s="300" t="str" cm="1">
        <f t="array" ref="I382">IF($C382="","",IF(INDEX(import_data,$C382,I$9)="","",INDEX(import_data,$C382,I$9)))</f>
        <v/>
      </c>
      <c r="K382" s="312" t="str">
        <f t="shared" si="38"/>
        <v/>
      </c>
      <c r="L382" s="92" t="s">
        <v>0</v>
      </c>
      <c r="M382" s="312" t="str">
        <f t="shared" si="39"/>
        <v/>
      </c>
      <c r="N382" s="92" t="s">
        <v>0</v>
      </c>
      <c r="O382" s="312" t="str">
        <f t="shared" si="40"/>
        <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t="str">
        <f t="shared" si="36"/>
        <v/>
      </c>
      <c r="E383" s="282" t="str" cm="1">
        <f t="array" ref="E383">IF($C383="","",INDEX(import_data,$C383,E$9))</f>
        <v/>
      </c>
      <c r="F383" s="280" t="str" cm="1">
        <f t="array" ref="F383">IF($C383="","",INDEX(import_data,$C383,F$9))</f>
        <v/>
      </c>
      <c r="G383" s="280" t="str" cm="1">
        <f t="array" ref="G383">IF($C383="","",INDEX(import_data,$C383,G$9))</f>
        <v/>
      </c>
      <c r="H383" s="280" t="str" cm="1">
        <f t="array" ref="H383">IF($C383="","",IF(INDEX(import_data,$C383,H$9)="","",INDEX(import_data,$C383,H$9)))</f>
        <v/>
      </c>
      <c r="I383" s="300" t="str" cm="1">
        <f t="array" ref="I383">IF($C383="","",IF(INDEX(import_data,$C383,I$9)="","",INDEX(import_data,$C383,I$9)))</f>
        <v/>
      </c>
      <c r="K383" s="312" t="str">
        <f t="shared" si="38"/>
        <v/>
      </c>
      <c r="L383" s="92" t="s">
        <v>0</v>
      </c>
      <c r="M383" s="312" t="str">
        <f t="shared" si="39"/>
        <v/>
      </c>
      <c r="N383" s="92" t="s">
        <v>0</v>
      </c>
      <c r="O383" s="312" t="str">
        <f t="shared" si="40"/>
        <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t="str">
        <f t="shared" si="36"/>
        <v/>
      </c>
      <c r="E384" s="282" t="str" cm="1">
        <f t="array" ref="E384">IF($C384="","",INDEX(import_data,$C384,E$9))</f>
        <v/>
      </c>
      <c r="F384" s="280" t="str" cm="1">
        <f t="array" ref="F384">IF($C384="","",INDEX(import_data,$C384,F$9))</f>
        <v/>
      </c>
      <c r="G384" s="280" t="str" cm="1">
        <f t="array" ref="G384">IF($C384="","",INDEX(import_data,$C384,G$9))</f>
        <v/>
      </c>
      <c r="H384" s="280" t="str" cm="1">
        <f t="array" ref="H384">IF($C384="","",IF(INDEX(import_data,$C384,H$9)="","",INDEX(import_data,$C384,H$9)))</f>
        <v/>
      </c>
      <c r="I384" s="300" t="str" cm="1">
        <f t="array" ref="I384">IF($C384="","",IF(INDEX(import_data,$C384,I$9)="","",INDEX(import_data,$C384,I$9)))</f>
        <v/>
      </c>
      <c r="K384" s="312" t="str">
        <f t="shared" si="38"/>
        <v/>
      </c>
      <c r="L384" s="92" t="s">
        <v>0</v>
      </c>
      <c r="M384" s="312" t="str">
        <f t="shared" si="39"/>
        <v/>
      </c>
      <c r="N384" s="92" t="s">
        <v>0</v>
      </c>
      <c r="O384" s="312" t="str">
        <f t="shared" si="40"/>
        <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t="str">
        <f t="shared" si="36"/>
        <v/>
      </c>
      <c r="E385" s="282" t="str" cm="1">
        <f t="array" ref="E385">IF($C385="","",INDEX(import_data,$C385,E$9))</f>
        <v/>
      </c>
      <c r="F385" s="280" t="str" cm="1">
        <f t="array" ref="F385">IF($C385="","",INDEX(import_data,$C385,F$9))</f>
        <v/>
      </c>
      <c r="G385" s="280" t="str" cm="1">
        <f t="array" ref="G385">IF($C385="","",INDEX(import_data,$C385,G$9))</f>
        <v/>
      </c>
      <c r="H385" s="280" t="str" cm="1">
        <f t="array" ref="H385">IF($C385="","",IF(INDEX(import_data,$C385,H$9)="","",INDEX(import_data,$C385,H$9)))</f>
        <v/>
      </c>
      <c r="I385" s="300" t="str" cm="1">
        <f t="array" ref="I385">IF($C385="","",IF(INDEX(import_data,$C385,I$9)="","",INDEX(import_data,$C385,I$9)))</f>
        <v/>
      </c>
      <c r="K385" s="312" t="str">
        <f t="shared" si="38"/>
        <v/>
      </c>
      <c r="L385" s="92" t="s">
        <v>0</v>
      </c>
      <c r="M385" s="312" t="str">
        <f t="shared" si="39"/>
        <v/>
      </c>
      <c r="N385" s="92" t="s">
        <v>0</v>
      </c>
      <c r="O385" s="312" t="str">
        <f t="shared" si="40"/>
        <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t="str">
        <f t="shared" si="36"/>
        <v/>
      </c>
      <c r="E386" s="282" t="str" cm="1">
        <f t="array" ref="E386">IF($C386="","",INDEX(import_data,$C386,E$9))</f>
        <v/>
      </c>
      <c r="F386" s="280" t="str" cm="1">
        <f t="array" ref="F386">IF($C386="","",INDEX(import_data,$C386,F$9))</f>
        <v/>
      </c>
      <c r="G386" s="280" t="str" cm="1">
        <f t="array" ref="G386">IF($C386="","",INDEX(import_data,$C386,G$9))</f>
        <v/>
      </c>
      <c r="H386" s="280" t="str" cm="1">
        <f t="array" ref="H386">IF($C386="","",IF(INDEX(import_data,$C386,H$9)="","",INDEX(import_data,$C386,H$9)))</f>
        <v/>
      </c>
      <c r="I386" s="300" t="str" cm="1">
        <f t="array" ref="I386">IF($C386="","",IF(INDEX(import_data,$C386,I$9)="","",INDEX(import_data,$C386,I$9)))</f>
        <v/>
      </c>
      <c r="K386" s="312" t="str">
        <f t="shared" si="38"/>
        <v/>
      </c>
      <c r="L386" s="92" t="s">
        <v>0</v>
      </c>
      <c r="M386" s="312" t="str">
        <f t="shared" si="39"/>
        <v/>
      </c>
      <c r="N386" s="92" t="s">
        <v>0</v>
      </c>
      <c r="O386" s="312" t="str">
        <f t="shared" si="40"/>
        <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t="str">
        <f t="shared" si="36"/>
        <v/>
      </c>
      <c r="E387" s="282" t="str" cm="1">
        <f t="array" ref="E387">IF($C387="","",INDEX(import_data,$C387,E$9))</f>
        <v/>
      </c>
      <c r="F387" s="280" t="str" cm="1">
        <f t="array" ref="F387">IF($C387="","",INDEX(import_data,$C387,F$9))</f>
        <v/>
      </c>
      <c r="G387" s="280" t="str" cm="1">
        <f t="array" ref="G387">IF($C387="","",INDEX(import_data,$C387,G$9))</f>
        <v/>
      </c>
      <c r="H387" s="280" t="str" cm="1">
        <f t="array" ref="H387">IF($C387="","",IF(INDEX(import_data,$C387,H$9)="","",INDEX(import_data,$C387,H$9)))</f>
        <v/>
      </c>
      <c r="I387" s="300" t="str" cm="1">
        <f t="array" ref="I387">IF($C387="","",IF(INDEX(import_data,$C387,I$9)="","",INDEX(import_data,$C387,I$9)))</f>
        <v/>
      </c>
      <c r="K387" s="312" t="str">
        <f t="shared" si="38"/>
        <v/>
      </c>
      <c r="L387" s="92" t="s">
        <v>0</v>
      </c>
      <c r="M387" s="312" t="str">
        <f t="shared" si="39"/>
        <v/>
      </c>
      <c r="N387" s="92" t="s">
        <v>0</v>
      </c>
      <c r="O387" s="312" t="str">
        <f t="shared" si="40"/>
        <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t="str">
        <f t="shared" si="36"/>
        <v/>
      </c>
      <c r="E388" s="282" t="str" cm="1">
        <f t="array" ref="E388">IF($C388="","",INDEX(import_data,$C388,E$9))</f>
        <v/>
      </c>
      <c r="F388" s="280" t="str" cm="1">
        <f t="array" ref="F388">IF($C388="","",INDEX(import_data,$C388,F$9))</f>
        <v/>
      </c>
      <c r="G388" s="280" t="str" cm="1">
        <f t="array" ref="G388">IF($C388="","",INDEX(import_data,$C388,G$9))</f>
        <v/>
      </c>
      <c r="H388" s="280" t="str" cm="1">
        <f t="array" ref="H388">IF($C388="","",IF(INDEX(import_data,$C388,H$9)="","",INDEX(import_data,$C388,H$9)))</f>
        <v/>
      </c>
      <c r="I388" s="300" t="str" cm="1">
        <f t="array" ref="I388">IF($C388="","",IF(INDEX(import_data,$C388,I$9)="","",INDEX(import_data,$C388,I$9)))</f>
        <v/>
      </c>
      <c r="K388" s="312" t="str">
        <f t="shared" si="38"/>
        <v/>
      </c>
      <c r="L388" s="92" t="s">
        <v>0</v>
      </c>
      <c r="M388" s="312" t="str">
        <f t="shared" si="39"/>
        <v/>
      </c>
      <c r="N388" s="92" t="s">
        <v>0</v>
      </c>
      <c r="O388" s="312" t="str">
        <f t="shared" si="40"/>
        <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t="str">
        <f t="shared" si="36"/>
        <v/>
      </c>
      <c r="E389" s="282" t="str" cm="1">
        <f t="array" ref="E389">IF($C389="","",INDEX(import_data,$C389,E$9))</f>
        <v/>
      </c>
      <c r="F389" s="280" t="str" cm="1">
        <f t="array" ref="F389">IF($C389="","",INDEX(import_data,$C389,F$9))</f>
        <v/>
      </c>
      <c r="G389" s="280" t="str" cm="1">
        <f t="array" ref="G389">IF($C389="","",INDEX(import_data,$C389,G$9))</f>
        <v/>
      </c>
      <c r="H389" s="280" t="str" cm="1">
        <f t="array" ref="H389">IF($C389="","",IF(INDEX(import_data,$C389,H$9)="","",INDEX(import_data,$C389,H$9)))</f>
        <v/>
      </c>
      <c r="I389" s="300" t="str" cm="1">
        <f t="array" ref="I389">IF($C389="","",IF(INDEX(import_data,$C389,I$9)="","",INDEX(import_data,$C389,I$9)))</f>
        <v/>
      </c>
      <c r="K389" s="312" t="str">
        <f t="shared" si="38"/>
        <v/>
      </c>
      <c r="L389" s="92" t="s">
        <v>0</v>
      </c>
      <c r="M389" s="312" t="str">
        <f t="shared" si="39"/>
        <v/>
      </c>
      <c r="N389" s="92" t="s">
        <v>0</v>
      </c>
      <c r="O389" s="312" t="str">
        <f t="shared" si="40"/>
        <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t="str">
        <f t="shared" si="36"/>
        <v/>
      </c>
      <c r="E390" s="282" t="str" cm="1">
        <f t="array" ref="E390">IF($C390="","",INDEX(import_data,$C390,E$9))</f>
        <v/>
      </c>
      <c r="F390" s="280" t="str" cm="1">
        <f t="array" ref="F390">IF($C390="","",INDEX(import_data,$C390,F$9))</f>
        <v/>
      </c>
      <c r="G390" s="280" t="str" cm="1">
        <f t="array" ref="G390">IF($C390="","",INDEX(import_data,$C390,G$9))</f>
        <v/>
      </c>
      <c r="H390" s="280" t="str" cm="1">
        <f t="array" ref="H390">IF($C390="","",IF(INDEX(import_data,$C390,H$9)="","",INDEX(import_data,$C390,H$9)))</f>
        <v/>
      </c>
      <c r="I390" s="300" t="str" cm="1">
        <f t="array" ref="I390">IF($C390="","",IF(INDEX(import_data,$C390,I$9)="","",INDEX(import_data,$C390,I$9)))</f>
        <v/>
      </c>
      <c r="K390" s="312" t="str">
        <f t="shared" si="38"/>
        <v/>
      </c>
      <c r="L390" s="92" t="s">
        <v>0</v>
      </c>
      <c r="M390" s="312" t="str">
        <f t="shared" si="39"/>
        <v/>
      </c>
      <c r="N390" s="92" t="s">
        <v>0</v>
      </c>
      <c r="O390" s="312" t="str">
        <f t="shared" si="40"/>
        <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t="str">
        <f t="shared" si="36"/>
        <v/>
      </c>
      <c r="E391" s="282" t="str" cm="1">
        <f t="array" ref="E391">IF($C391="","",INDEX(import_data,$C391,E$9))</f>
        <v/>
      </c>
      <c r="F391" s="280" t="str" cm="1">
        <f t="array" ref="F391">IF($C391="","",INDEX(import_data,$C391,F$9))</f>
        <v/>
      </c>
      <c r="G391" s="280" t="str" cm="1">
        <f t="array" ref="G391">IF($C391="","",INDEX(import_data,$C391,G$9))</f>
        <v/>
      </c>
      <c r="H391" s="280" t="str" cm="1">
        <f t="array" ref="H391">IF($C391="","",IF(INDEX(import_data,$C391,H$9)="","",INDEX(import_data,$C391,H$9)))</f>
        <v/>
      </c>
      <c r="I391" s="300" t="str" cm="1">
        <f t="array" ref="I391">IF($C391="","",IF(INDEX(import_data,$C391,I$9)="","",INDEX(import_data,$C391,I$9)))</f>
        <v/>
      </c>
      <c r="K391" s="312" t="str">
        <f t="shared" si="38"/>
        <v/>
      </c>
      <c r="L391" s="92" t="s">
        <v>0</v>
      </c>
      <c r="M391" s="312" t="str">
        <f t="shared" si="39"/>
        <v/>
      </c>
      <c r="N391" s="92" t="s">
        <v>0</v>
      </c>
      <c r="O391" s="312" t="str">
        <f t="shared" si="40"/>
        <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t="str">
        <f t="shared" si="36"/>
        <v/>
      </c>
      <c r="E392" s="282" t="str" cm="1">
        <f t="array" ref="E392">IF($C392="","",INDEX(import_data,$C392,E$9))</f>
        <v/>
      </c>
      <c r="F392" s="280" t="str" cm="1">
        <f t="array" ref="F392">IF($C392="","",INDEX(import_data,$C392,F$9))</f>
        <v/>
      </c>
      <c r="G392" s="280" t="str" cm="1">
        <f t="array" ref="G392">IF($C392="","",INDEX(import_data,$C392,G$9))</f>
        <v/>
      </c>
      <c r="H392" s="280" t="str" cm="1">
        <f t="array" ref="H392">IF($C392="","",IF(INDEX(import_data,$C392,H$9)="","",INDEX(import_data,$C392,H$9)))</f>
        <v/>
      </c>
      <c r="I392" s="300" t="str" cm="1">
        <f t="array" ref="I392">IF($C392="","",IF(INDEX(import_data,$C392,I$9)="","",INDEX(import_data,$C392,I$9)))</f>
        <v/>
      </c>
      <c r="K392" s="312" t="str">
        <f t="shared" si="38"/>
        <v/>
      </c>
      <c r="L392" s="92" t="s">
        <v>0</v>
      </c>
      <c r="M392" s="312" t="str">
        <f t="shared" si="39"/>
        <v/>
      </c>
      <c r="N392" s="92" t="s">
        <v>0</v>
      </c>
      <c r="O392" s="312" t="str">
        <f t="shared" si="40"/>
        <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t="str">
        <f t="shared" si="36"/>
        <v/>
      </c>
      <c r="E393" s="282" t="str" cm="1">
        <f t="array" ref="E393">IF($C393="","",INDEX(import_data,$C393,E$9))</f>
        <v/>
      </c>
      <c r="F393" s="280" t="str" cm="1">
        <f t="array" ref="F393">IF($C393="","",INDEX(import_data,$C393,F$9))</f>
        <v/>
      </c>
      <c r="G393" s="280" t="str" cm="1">
        <f t="array" ref="G393">IF($C393="","",INDEX(import_data,$C393,G$9))</f>
        <v/>
      </c>
      <c r="H393" s="280" t="str" cm="1">
        <f t="array" ref="H393">IF($C393="","",IF(INDEX(import_data,$C393,H$9)="","",INDEX(import_data,$C393,H$9)))</f>
        <v/>
      </c>
      <c r="I393" s="300" t="str" cm="1">
        <f t="array" ref="I393">IF($C393="","",IF(INDEX(import_data,$C393,I$9)="","",INDEX(import_data,$C393,I$9)))</f>
        <v/>
      </c>
      <c r="K393" s="312" t="str">
        <f t="shared" si="38"/>
        <v/>
      </c>
      <c r="L393" s="92" t="s">
        <v>0</v>
      </c>
      <c r="M393" s="312" t="str">
        <f t="shared" si="39"/>
        <v/>
      </c>
      <c r="N393" s="92" t="s">
        <v>0</v>
      </c>
      <c r="O393" s="312" t="str">
        <f t="shared" si="40"/>
        <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t="str">
        <f t="shared" si="36"/>
        <v/>
      </c>
      <c r="E394" s="282" t="str" cm="1">
        <f t="array" ref="E394">IF($C394="","",INDEX(import_data,$C394,E$9))</f>
        <v/>
      </c>
      <c r="F394" s="280" t="str" cm="1">
        <f t="array" ref="F394">IF($C394="","",INDEX(import_data,$C394,F$9))</f>
        <v/>
      </c>
      <c r="G394" s="280" t="str" cm="1">
        <f t="array" ref="G394">IF($C394="","",INDEX(import_data,$C394,G$9))</f>
        <v/>
      </c>
      <c r="H394" s="280" t="str" cm="1">
        <f t="array" ref="H394">IF($C394="","",IF(INDEX(import_data,$C394,H$9)="","",INDEX(import_data,$C394,H$9)))</f>
        <v/>
      </c>
      <c r="I394" s="300" t="str" cm="1">
        <f t="array" ref="I394">IF($C394="","",IF(INDEX(import_data,$C394,I$9)="","",INDEX(import_data,$C394,I$9)))</f>
        <v/>
      </c>
      <c r="K394" s="312" t="str">
        <f t="shared" si="38"/>
        <v/>
      </c>
      <c r="L394" s="92" t="s">
        <v>0</v>
      </c>
      <c r="M394" s="312" t="str">
        <f t="shared" si="39"/>
        <v/>
      </c>
      <c r="N394" s="92" t="s">
        <v>0</v>
      </c>
      <c r="O394" s="312" t="str">
        <f t="shared" si="40"/>
        <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t="str">
        <f t="shared" si="36"/>
        <v/>
      </c>
      <c r="E395" s="282" t="str" cm="1">
        <f t="array" ref="E395">IF($C395="","",INDEX(import_data,$C395,E$9))</f>
        <v/>
      </c>
      <c r="F395" s="280" t="str" cm="1">
        <f t="array" ref="F395">IF($C395="","",INDEX(import_data,$C395,F$9))</f>
        <v/>
      </c>
      <c r="G395" s="280" t="str" cm="1">
        <f t="array" ref="G395">IF($C395="","",INDEX(import_data,$C395,G$9))</f>
        <v/>
      </c>
      <c r="H395" s="280" t="str" cm="1">
        <f t="array" ref="H395">IF($C395="","",IF(INDEX(import_data,$C395,H$9)="","",INDEX(import_data,$C395,H$9)))</f>
        <v/>
      </c>
      <c r="I395" s="300" t="str" cm="1">
        <f t="array" ref="I395">IF($C395="","",IF(INDEX(import_data,$C395,I$9)="","",INDEX(import_data,$C395,I$9)))</f>
        <v/>
      </c>
      <c r="K395" s="312" t="str">
        <f t="shared" si="38"/>
        <v/>
      </c>
      <c r="L395" s="92" t="s">
        <v>0</v>
      </c>
      <c r="M395" s="312" t="str">
        <f t="shared" si="39"/>
        <v/>
      </c>
      <c r="N395" s="92" t="s">
        <v>0</v>
      </c>
      <c r="O395" s="312" t="str">
        <f t="shared" si="40"/>
        <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t="str">
        <f t="shared" si="36"/>
        <v/>
      </c>
      <c r="E396" s="282" t="str" cm="1">
        <f t="array" ref="E396">IF($C396="","",INDEX(import_data,$C396,E$9))</f>
        <v/>
      </c>
      <c r="F396" s="280" t="str" cm="1">
        <f t="array" ref="F396">IF($C396="","",INDEX(import_data,$C396,F$9))</f>
        <v/>
      </c>
      <c r="G396" s="280" t="str" cm="1">
        <f t="array" ref="G396">IF($C396="","",INDEX(import_data,$C396,G$9))</f>
        <v/>
      </c>
      <c r="H396" s="280" t="str" cm="1">
        <f t="array" ref="H396">IF($C396="","",IF(INDEX(import_data,$C396,H$9)="","",INDEX(import_data,$C396,H$9)))</f>
        <v/>
      </c>
      <c r="I396" s="300" t="str" cm="1">
        <f t="array" ref="I396">IF($C396="","",IF(INDEX(import_data,$C396,I$9)="","",INDEX(import_data,$C396,I$9)))</f>
        <v/>
      </c>
      <c r="K396" s="312" t="str">
        <f t="shared" si="38"/>
        <v/>
      </c>
      <c r="L396" s="92" t="s">
        <v>0</v>
      </c>
      <c r="M396" s="312" t="str">
        <f t="shared" si="39"/>
        <v/>
      </c>
      <c r="N396" s="92" t="s">
        <v>0</v>
      </c>
      <c r="O396" s="312" t="str">
        <f t="shared" si="40"/>
        <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t="str">
        <f t="shared" ref="C397:C460" si="43">IFERROR(MATCH($E$8&amp;"-"&amp;B397,import_key,0),"")</f>
        <v/>
      </c>
      <c r="E397" s="282" t="str" cm="1">
        <f t="array" ref="E397">IF($C397="","",INDEX(import_data,$C397,E$9))</f>
        <v/>
      </c>
      <c r="F397" s="280" t="str" cm="1">
        <f t="array" ref="F397">IF($C397="","",INDEX(import_data,$C397,F$9))</f>
        <v/>
      </c>
      <c r="G397" s="280" t="str" cm="1">
        <f t="array" ref="G397">IF($C397="","",INDEX(import_data,$C397,G$9))</f>
        <v/>
      </c>
      <c r="H397" s="280" t="str" cm="1">
        <f t="array" ref="H397">IF($C397="","",IF(INDEX(import_data,$C397,H$9)="","",INDEX(import_data,$C397,H$9)))</f>
        <v/>
      </c>
      <c r="I397" s="300" t="str" cm="1">
        <f t="array" ref="I397">IF($C397="","",IF(INDEX(import_data,$C397,I$9)="","",INDEX(import_data,$C397,I$9)))</f>
        <v/>
      </c>
      <c r="K397" s="312" t="str">
        <f t="shared" si="38"/>
        <v/>
      </c>
      <c r="L397" s="92" t="s">
        <v>0</v>
      </c>
      <c r="M397" s="312" t="str">
        <f t="shared" si="39"/>
        <v/>
      </c>
      <c r="N397" s="92" t="s">
        <v>0</v>
      </c>
      <c r="O397" s="312" t="str">
        <f t="shared" si="40"/>
        <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t="str">
        <f t="shared" si="43"/>
        <v/>
      </c>
      <c r="E398" s="282" t="str" cm="1">
        <f t="array" ref="E398">IF($C398="","",INDEX(import_data,$C398,E$9))</f>
        <v/>
      </c>
      <c r="F398" s="280" t="str" cm="1">
        <f t="array" ref="F398">IF($C398="","",INDEX(import_data,$C398,F$9))</f>
        <v/>
      </c>
      <c r="G398" s="280" t="str" cm="1">
        <f t="array" ref="G398">IF($C398="","",INDEX(import_data,$C398,G$9))</f>
        <v/>
      </c>
      <c r="H398" s="280" t="str" cm="1">
        <f t="array" ref="H398">IF($C398="","",IF(INDEX(import_data,$C398,H$9)="","",INDEX(import_data,$C398,H$9)))</f>
        <v/>
      </c>
      <c r="I398" s="300" t="str" cm="1">
        <f t="array" ref="I398">IF($C398="","",IF(INDEX(import_data,$C398,I$9)="","",INDEX(import_data,$C398,I$9)))</f>
        <v/>
      </c>
      <c r="K398" s="312" t="str">
        <f t="shared" ref="K398:K461" si="45">IF(F398="","",F398) &amp; IF(G398="",""," – " &amp; G398) &amp; IF(H398="",""," – " &amp; H398) &amp; IF(I398="",""," – " &amp; I398)</f>
        <v/>
      </c>
      <c r="L398" s="92" t="s">
        <v>0</v>
      </c>
      <c r="M398" s="312" t="str">
        <f t="shared" ref="M398:M461" si="46">IF(F398="","",F398) &amp; IF(G398="",""," – " &amp; G398) &amp; IF(H398="",""," – " &amp; H398)</f>
        <v/>
      </c>
      <c r="N398" s="92" t="s">
        <v>0</v>
      </c>
      <c r="O398" s="312" t="str">
        <f t="shared" ref="O398:O461" si="47">IF(F398="","",F398) &amp; IF(G398="",""," – " &amp; G398)</f>
        <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t="str">
        <f t="shared" si="43"/>
        <v/>
      </c>
      <c r="E399" s="282" t="str" cm="1">
        <f t="array" ref="E399">IF($C399="","",INDEX(import_data,$C399,E$9))</f>
        <v/>
      </c>
      <c r="F399" s="280" t="str" cm="1">
        <f t="array" ref="F399">IF($C399="","",INDEX(import_data,$C399,F$9))</f>
        <v/>
      </c>
      <c r="G399" s="280" t="str" cm="1">
        <f t="array" ref="G399">IF($C399="","",INDEX(import_data,$C399,G$9))</f>
        <v/>
      </c>
      <c r="H399" s="280" t="str" cm="1">
        <f t="array" ref="H399">IF($C399="","",IF(INDEX(import_data,$C399,H$9)="","",INDEX(import_data,$C399,H$9)))</f>
        <v/>
      </c>
      <c r="I399" s="300" t="str" cm="1">
        <f t="array" ref="I399">IF($C399="","",IF(INDEX(import_data,$C399,I$9)="","",INDEX(import_data,$C399,I$9)))</f>
        <v/>
      </c>
      <c r="K399" s="312" t="str">
        <f t="shared" si="45"/>
        <v/>
      </c>
      <c r="L399" s="92" t="s">
        <v>0</v>
      </c>
      <c r="M399" s="312" t="str">
        <f t="shared" si="46"/>
        <v/>
      </c>
      <c r="N399" s="92" t="s">
        <v>0</v>
      </c>
      <c r="O399" s="312" t="str">
        <f t="shared" si="47"/>
        <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t="str">
        <f t="shared" si="43"/>
        <v/>
      </c>
      <c r="E400" s="282" t="str" cm="1">
        <f t="array" ref="E400">IF($C400="","",INDEX(import_data,$C400,E$9))</f>
        <v/>
      </c>
      <c r="F400" s="280" t="str" cm="1">
        <f t="array" ref="F400">IF($C400="","",INDEX(import_data,$C400,F$9))</f>
        <v/>
      </c>
      <c r="G400" s="280" t="str" cm="1">
        <f t="array" ref="G400">IF($C400="","",INDEX(import_data,$C400,G$9))</f>
        <v/>
      </c>
      <c r="H400" s="280" t="str" cm="1">
        <f t="array" ref="H400">IF($C400="","",IF(INDEX(import_data,$C400,H$9)="","",INDEX(import_data,$C400,H$9)))</f>
        <v/>
      </c>
      <c r="I400" s="300" t="str" cm="1">
        <f t="array" ref="I400">IF($C400="","",IF(INDEX(import_data,$C400,I$9)="","",INDEX(import_data,$C400,I$9)))</f>
        <v/>
      </c>
      <c r="K400" s="312" t="str">
        <f t="shared" si="45"/>
        <v/>
      </c>
      <c r="L400" s="92" t="s">
        <v>0</v>
      </c>
      <c r="M400" s="312" t="str">
        <f t="shared" si="46"/>
        <v/>
      </c>
      <c r="N400" s="92" t="s">
        <v>0</v>
      </c>
      <c r="O400" s="312" t="str">
        <f t="shared" si="47"/>
        <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t="str">
        <f t="shared" si="43"/>
        <v/>
      </c>
      <c r="E401" s="282" t="str" cm="1">
        <f t="array" ref="E401">IF($C401="","",INDEX(import_data,$C401,E$9))</f>
        <v/>
      </c>
      <c r="F401" s="280" t="str" cm="1">
        <f t="array" ref="F401">IF($C401="","",INDEX(import_data,$C401,F$9))</f>
        <v/>
      </c>
      <c r="G401" s="280" t="str" cm="1">
        <f t="array" ref="G401">IF($C401="","",INDEX(import_data,$C401,G$9))</f>
        <v/>
      </c>
      <c r="H401" s="280" t="str" cm="1">
        <f t="array" ref="H401">IF($C401="","",IF(INDEX(import_data,$C401,H$9)="","",INDEX(import_data,$C401,H$9)))</f>
        <v/>
      </c>
      <c r="I401" s="300" t="str" cm="1">
        <f t="array" ref="I401">IF($C401="","",IF(INDEX(import_data,$C401,I$9)="","",INDEX(import_data,$C401,I$9)))</f>
        <v/>
      </c>
      <c r="K401" s="312" t="str">
        <f t="shared" si="45"/>
        <v/>
      </c>
      <c r="L401" s="92" t="s">
        <v>0</v>
      </c>
      <c r="M401" s="312" t="str">
        <f t="shared" si="46"/>
        <v/>
      </c>
      <c r="N401" s="92" t="s">
        <v>0</v>
      </c>
      <c r="O401" s="312" t="str">
        <f t="shared" si="47"/>
        <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t="str">
        <f t="shared" si="43"/>
        <v/>
      </c>
      <c r="E402" s="282" t="str" cm="1">
        <f t="array" ref="E402">IF($C402="","",INDEX(import_data,$C402,E$9))</f>
        <v/>
      </c>
      <c r="F402" s="280" t="str" cm="1">
        <f t="array" ref="F402">IF($C402="","",INDEX(import_data,$C402,F$9))</f>
        <v/>
      </c>
      <c r="G402" s="280" t="str" cm="1">
        <f t="array" ref="G402">IF($C402="","",INDEX(import_data,$C402,G$9))</f>
        <v/>
      </c>
      <c r="H402" s="280" t="str" cm="1">
        <f t="array" ref="H402">IF($C402="","",IF(INDEX(import_data,$C402,H$9)="","",INDEX(import_data,$C402,H$9)))</f>
        <v/>
      </c>
      <c r="I402" s="300" t="str" cm="1">
        <f t="array" ref="I402">IF($C402="","",IF(INDEX(import_data,$C402,I$9)="","",INDEX(import_data,$C402,I$9)))</f>
        <v/>
      </c>
      <c r="K402" s="312" t="str">
        <f t="shared" si="45"/>
        <v/>
      </c>
      <c r="L402" s="92" t="s">
        <v>0</v>
      </c>
      <c r="M402" s="312" t="str">
        <f t="shared" si="46"/>
        <v/>
      </c>
      <c r="N402" s="92" t="s">
        <v>0</v>
      </c>
      <c r="O402" s="312" t="str">
        <f t="shared" si="47"/>
        <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t="str">
        <f t="shared" si="43"/>
        <v/>
      </c>
      <c r="E403" s="282" t="str" cm="1">
        <f t="array" ref="E403">IF($C403="","",INDEX(import_data,$C403,E$9))</f>
        <v/>
      </c>
      <c r="F403" s="280" t="str" cm="1">
        <f t="array" ref="F403">IF($C403="","",INDEX(import_data,$C403,F$9))</f>
        <v/>
      </c>
      <c r="G403" s="280" t="str" cm="1">
        <f t="array" ref="G403">IF($C403="","",INDEX(import_data,$C403,G$9))</f>
        <v/>
      </c>
      <c r="H403" s="280" t="str" cm="1">
        <f t="array" ref="H403">IF($C403="","",IF(INDEX(import_data,$C403,H$9)="","",INDEX(import_data,$C403,H$9)))</f>
        <v/>
      </c>
      <c r="I403" s="300" t="str" cm="1">
        <f t="array" ref="I403">IF($C403="","",IF(INDEX(import_data,$C403,I$9)="","",INDEX(import_data,$C403,I$9)))</f>
        <v/>
      </c>
      <c r="K403" s="312" t="str">
        <f t="shared" si="45"/>
        <v/>
      </c>
      <c r="L403" s="92" t="s">
        <v>0</v>
      </c>
      <c r="M403" s="312" t="str">
        <f t="shared" si="46"/>
        <v/>
      </c>
      <c r="N403" s="92" t="s">
        <v>0</v>
      </c>
      <c r="O403" s="312" t="str">
        <f t="shared" si="47"/>
        <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t="str">
        <f t="shared" si="43"/>
        <v/>
      </c>
      <c r="E404" s="282" t="str" cm="1">
        <f t="array" ref="E404">IF($C404="","",INDEX(import_data,$C404,E$9))</f>
        <v/>
      </c>
      <c r="F404" s="280" t="str" cm="1">
        <f t="array" ref="F404">IF($C404="","",INDEX(import_data,$C404,F$9))</f>
        <v/>
      </c>
      <c r="G404" s="280" t="str" cm="1">
        <f t="array" ref="G404">IF($C404="","",INDEX(import_data,$C404,G$9))</f>
        <v/>
      </c>
      <c r="H404" s="280" t="str" cm="1">
        <f t="array" ref="H404">IF($C404="","",IF(INDEX(import_data,$C404,H$9)="","",INDEX(import_data,$C404,H$9)))</f>
        <v/>
      </c>
      <c r="I404" s="300" t="str" cm="1">
        <f t="array" ref="I404">IF($C404="","",IF(INDEX(import_data,$C404,I$9)="","",INDEX(import_data,$C404,I$9)))</f>
        <v/>
      </c>
      <c r="K404" s="312" t="str">
        <f t="shared" si="45"/>
        <v/>
      </c>
      <c r="L404" s="92" t="s">
        <v>0</v>
      </c>
      <c r="M404" s="312" t="str">
        <f t="shared" si="46"/>
        <v/>
      </c>
      <c r="N404" s="92" t="s">
        <v>0</v>
      </c>
      <c r="O404" s="312" t="str">
        <f t="shared" si="47"/>
        <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t="str">
        <f t="shared" si="43"/>
        <v/>
      </c>
      <c r="E405" s="282" t="str" cm="1">
        <f t="array" ref="E405">IF($C405="","",INDEX(import_data,$C405,E$9))</f>
        <v/>
      </c>
      <c r="F405" s="280" t="str" cm="1">
        <f t="array" ref="F405">IF($C405="","",INDEX(import_data,$C405,F$9))</f>
        <v/>
      </c>
      <c r="G405" s="280" t="str" cm="1">
        <f t="array" ref="G405">IF($C405="","",INDEX(import_data,$C405,G$9))</f>
        <v/>
      </c>
      <c r="H405" s="280" t="str" cm="1">
        <f t="array" ref="H405">IF($C405="","",IF(INDEX(import_data,$C405,H$9)="","",INDEX(import_data,$C405,H$9)))</f>
        <v/>
      </c>
      <c r="I405" s="300" t="str" cm="1">
        <f t="array" ref="I405">IF($C405="","",IF(INDEX(import_data,$C405,I$9)="","",INDEX(import_data,$C405,I$9)))</f>
        <v/>
      </c>
      <c r="K405" s="312" t="str">
        <f t="shared" si="45"/>
        <v/>
      </c>
      <c r="L405" s="92" t="s">
        <v>0</v>
      </c>
      <c r="M405" s="312" t="str">
        <f t="shared" si="46"/>
        <v/>
      </c>
      <c r="N405" s="92" t="s">
        <v>0</v>
      </c>
      <c r="O405" s="312" t="str">
        <f t="shared" si="47"/>
        <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t="str">
        <f t="shared" si="43"/>
        <v/>
      </c>
      <c r="E406" s="282" t="str" cm="1">
        <f t="array" ref="E406">IF($C406="","",INDEX(import_data,$C406,E$9))</f>
        <v/>
      </c>
      <c r="F406" s="280" t="str" cm="1">
        <f t="array" ref="F406">IF($C406="","",INDEX(import_data,$C406,F$9))</f>
        <v/>
      </c>
      <c r="G406" s="280" t="str" cm="1">
        <f t="array" ref="G406">IF($C406="","",INDEX(import_data,$C406,G$9))</f>
        <v/>
      </c>
      <c r="H406" s="280" t="str" cm="1">
        <f t="array" ref="H406">IF($C406="","",IF(INDEX(import_data,$C406,H$9)="","",INDEX(import_data,$C406,H$9)))</f>
        <v/>
      </c>
      <c r="I406" s="300" t="str" cm="1">
        <f t="array" ref="I406">IF($C406="","",IF(INDEX(import_data,$C406,I$9)="","",INDEX(import_data,$C406,I$9)))</f>
        <v/>
      </c>
      <c r="K406" s="312" t="str">
        <f t="shared" si="45"/>
        <v/>
      </c>
      <c r="L406" s="92" t="s">
        <v>0</v>
      </c>
      <c r="M406" s="312" t="str">
        <f t="shared" si="46"/>
        <v/>
      </c>
      <c r="N406" s="92" t="s">
        <v>0</v>
      </c>
      <c r="O406" s="312" t="str">
        <f t="shared" si="47"/>
        <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t="str">
        <f t="shared" si="43"/>
        <v/>
      </c>
      <c r="E407" s="282" t="str" cm="1">
        <f t="array" ref="E407">IF($C407="","",INDEX(import_data,$C407,E$9))</f>
        <v/>
      </c>
      <c r="F407" s="280" t="str" cm="1">
        <f t="array" ref="F407">IF($C407="","",INDEX(import_data,$C407,F$9))</f>
        <v/>
      </c>
      <c r="G407" s="280" t="str" cm="1">
        <f t="array" ref="G407">IF($C407="","",INDEX(import_data,$C407,G$9))</f>
        <v/>
      </c>
      <c r="H407" s="280" t="str" cm="1">
        <f t="array" ref="H407">IF($C407="","",IF(INDEX(import_data,$C407,H$9)="","",INDEX(import_data,$C407,H$9)))</f>
        <v/>
      </c>
      <c r="I407" s="300" t="str" cm="1">
        <f t="array" ref="I407">IF($C407="","",IF(INDEX(import_data,$C407,I$9)="","",INDEX(import_data,$C407,I$9)))</f>
        <v/>
      </c>
      <c r="K407" s="312" t="str">
        <f t="shared" si="45"/>
        <v/>
      </c>
      <c r="L407" s="92" t="s">
        <v>0</v>
      </c>
      <c r="M407" s="312" t="str">
        <f t="shared" si="46"/>
        <v/>
      </c>
      <c r="N407" s="92" t="s">
        <v>0</v>
      </c>
      <c r="O407" s="312" t="str">
        <f t="shared" si="47"/>
        <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t="str">
        <f t="shared" si="43"/>
        <v/>
      </c>
      <c r="E408" s="282" t="str" cm="1">
        <f t="array" ref="E408">IF($C408="","",INDEX(import_data,$C408,E$9))</f>
        <v/>
      </c>
      <c r="F408" s="280" t="str" cm="1">
        <f t="array" ref="F408">IF($C408="","",INDEX(import_data,$C408,F$9))</f>
        <v/>
      </c>
      <c r="G408" s="280" t="str" cm="1">
        <f t="array" ref="G408">IF($C408="","",INDEX(import_data,$C408,G$9))</f>
        <v/>
      </c>
      <c r="H408" s="280" t="str" cm="1">
        <f t="array" ref="H408">IF($C408="","",IF(INDEX(import_data,$C408,H$9)="","",INDEX(import_data,$C408,H$9)))</f>
        <v/>
      </c>
      <c r="I408" s="300" t="str" cm="1">
        <f t="array" ref="I408">IF($C408="","",IF(INDEX(import_data,$C408,I$9)="","",INDEX(import_data,$C408,I$9)))</f>
        <v/>
      </c>
      <c r="K408" s="312" t="str">
        <f t="shared" si="45"/>
        <v/>
      </c>
      <c r="L408" s="92" t="s">
        <v>0</v>
      </c>
      <c r="M408" s="312" t="str">
        <f t="shared" si="46"/>
        <v/>
      </c>
      <c r="N408" s="92" t="s">
        <v>0</v>
      </c>
      <c r="O408" s="312" t="str">
        <f t="shared" si="47"/>
        <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t="str">
        <f t="shared" si="43"/>
        <v/>
      </c>
      <c r="E409" s="282" t="str" cm="1">
        <f t="array" ref="E409">IF($C409="","",INDEX(import_data,$C409,E$9))</f>
        <v/>
      </c>
      <c r="F409" s="280" t="str" cm="1">
        <f t="array" ref="F409">IF($C409="","",INDEX(import_data,$C409,F$9))</f>
        <v/>
      </c>
      <c r="G409" s="280" t="str" cm="1">
        <f t="array" ref="G409">IF($C409="","",INDEX(import_data,$C409,G$9))</f>
        <v/>
      </c>
      <c r="H409" s="280" t="str" cm="1">
        <f t="array" ref="H409">IF($C409="","",IF(INDEX(import_data,$C409,H$9)="","",INDEX(import_data,$C409,H$9)))</f>
        <v/>
      </c>
      <c r="I409" s="300" t="str" cm="1">
        <f t="array" ref="I409">IF($C409="","",IF(INDEX(import_data,$C409,I$9)="","",INDEX(import_data,$C409,I$9)))</f>
        <v/>
      </c>
      <c r="K409" s="312" t="str">
        <f t="shared" si="45"/>
        <v/>
      </c>
      <c r="L409" s="92" t="s">
        <v>0</v>
      </c>
      <c r="M409" s="312" t="str">
        <f t="shared" si="46"/>
        <v/>
      </c>
      <c r="N409" s="92" t="s">
        <v>0</v>
      </c>
      <c r="O409" s="312" t="str">
        <f t="shared" si="47"/>
        <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t="str">
        <f t="shared" si="43"/>
        <v/>
      </c>
      <c r="E410" s="282" t="str" cm="1">
        <f t="array" ref="E410">IF($C410="","",INDEX(import_data,$C410,E$9))</f>
        <v/>
      </c>
      <c r="F410" s="280" t="str" cm="1">
        <f t="array" ref="F410">IF($C410="","",INDEX(import_data,$C410,F$9))</f>
        <v/>
      </c>
      <c r="G410" s="280" t="str" cm="1">
        <f t="array" ref="G410">IF($C410="","",INDEX(import_data,$C410,G$9))</f>
        <v/>
      </c>
      <c r="H410" s="280" t="str" cm="1">
        <f t="array" ref="H410">IF($C410="","",IF(INDEX(import_data,$C410,H$9)="","",INDEX(import_data,$C410,H$9)))</f>
        <v/>
      </c>
      <c r="I410" s="300" t="str" cm="1">
        <f t="array" ref="I410">IF($C410="","",IF(INDEX(import_data,$C410,I$9)="","",INDEX(import_data,$C410,I$9)))</f>
        <v/>
      </c>
      <c r="K410" s="312" t="str">
        <f t="shared" si="45"/>
        <v/>
      </c>
      <c r="L410" s="92" t="s">
        <v>0</v>
      </c>
      <c r="M410" s="312" t="str">
        <f t="shared" si="46"/>
        <v/>
      </c>
      <c r="N410" s="92" t="s">
        <v>0</v>
      </c>
      <c r="O410" s="312" t="str">
        <f t="shared" si="47"/>
        <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t="str">
        <f t="shared" si="43"/>
        <v/>
      </c>
      <c r="E411" s="282" t="str" cm="1">
        <f t="array" ref="E411">IF($C411="","",INDEX(import_data,$C411,E$9))</f>
        <v/>
      </c>
      <c r="F411" s="280" t="str" cm="1">
        <f t="array" ref="F411">IF($C411="","",INDEX(import_data,$C411,F$9))</f>
        <v/>
      </c>
      <c r="G411" s="280" t="str" cm="1">
        <f t="array" ref="G411">IF($C411="","",INDEX(import_data,$C411,G$9))</f>
        <v/>
      </c>
      <c r="H411" s="280" t="str" cm="1">
        <f t="array" ref="H411">IF($C411="","",IF(INDEX(import_data,$C411,H$9)="","",INDEX(import_data,$C411,H$9)))</f>
        <v/>
      </c>
      <c r="I411" s="300" t="str" cm="1">
        <f t="array" ref="I411">IF($C411="","",IF(INDEX(import_data,$C411,I$9)="","",INDEX(import_data,$C411,I$9)))</f>
        <v/>
      </c>
      <c r="K411" s="312" t="str">
        <f t="shared" si="45"/>
        <v/>
      </c>
      <c r="L411" s="92" t="s">
        <v>0</v>
      </c>
      <c r="M411" s="312" t="str">
        <f t="shared" si="46"/>
        <v/>
      </c>
      <c r="N411" s="92" t="s">
        <v>0</v>
      </c>
      <c r="O411" s="312" t="str">
        <f t="shared" si="47"/>
        <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t="str">
        <f t="shared" si="43"/>
        <v/>
      </c>
      <c r="E412" s="282" t="str" cm="1">
        <f t="array" ref="E412">IF($C412="","",INDEX(import_data,$C412,E$9))</f>
        <v/>
      </c>
      <c r="F412" s="280" t="str" cm="1">
        <f t="array" ref="F412">IF($C412="","",INDEX(import_data,$C412,F$9))</f>
        <v/>
      </c>
      <c r="G412" s="280" t="str" cm="1">
        <f t="array" ref="G412">IF($C412="","",INDEX(import_data,$C412,G$9))</f>
        <v/>
      </c>
      <c r="H412" s="280" t="str" cm="1">
        <f t="array" ref="H412">IF($C412="","",IF(INDEX(import_data,$C412,H$9)="","",INDEX(import_data,$C412,H$9)))</f>
        <v/>
      </c>
      <c r="I412" s="300" t="str" cm="1">
        <f t="array" ref="I412">IF($C412="","",IF(INDEX(import_data,$C412,I$9)="","",INDEX(import_data,$C412,I$9)))</f>
        <v/>
      </c>
      <c r="K412" s="312" t="str">
        <f t="shared" si="45"/>
        <v/>
      </c>
      <c r="L412" s="92" t="s">
        <v>0</v>
      </c>
      <c r="M412" s="312" t="str">
        <f t="shared" si="46"/>
        <v/>
      </c>
      <c r="N412" s="92" t="s">
        <v>0</v>
      </c>
      <c r="O412" s="312" t="str">
        <f t="shared" si="47"/>
        <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t="str">
        <f t="shared" si="43"/>
        <v/>
      </c>
      <c r="E413" s="282" t="str" cm="1">
        <f t="array" ref="E413">IF($C413="","",INDEX(import_data,$C413,E$9))</f>
        <v/>
      </c>
      <c r="F413" s="280" t="str" cm="1">
        <f t="array" ref="F413">IF($C413="","",INDEX(import_data,$C413,F$9))</f>
        <v/>
      </c>
      <c r="G413" s="280" t="str" cm="1">
        <f t="array" ref="G413">IF($C413="","",INDEX(import_data,$C413,G$9))</f>
        <v/>
      </c>
      <c r="H413" s="280" t="str" cm="1">
        <f t="array" ref="H413">IF($C413="","",IF(INDEX(import_data,$C413,H$9)="","",INDEX(import_data,$C413,H$9)))</f>
        <v/>
      </c>
      <c r="I413" s="300" t="str" cm="1">
        <f t="array" ref="I413">IF($C413="","",IF(INDEX(import_data,$C413,I$9)="","",INDEX(import_data,$C413,I$9)))</f>
        <v/>
      </c>
      <c r="K413" s="312" t="str">
        <f t="shared" si="45"/>
        <v/>
      </c>
      <c r="L413" s="92" t="s">
        <v>0</v>
      </c>
      <c r="M413" s="312" t="str">
        <f t="shared" si="46"/>
        <v/>
      </c>
      <c r="N413" s="92" t="s">
        <v>0</v>
      </c>
      <c r="O413" s="312" t="str">
        <f t="shared" si="47"/>
        <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t="str">
        <f t="shared" si="43"/>
        <v/>
      </c>
      <c r="E414" s="282" t="str" cm="1">
        <f t="array" ref="E414">IF($C414="","",INDEX(import_data,$C414,E$9))</f>
        <v/>
      </c>
      <c r="F414" s="280" t="str" cm="1">
        <f t="array" ref="F414">IF($C414="","",INDEX(import_data,$C414,F$9))</f>
        <v/>
      </c>
      <c r="G414" s="280" t="str" cm="1">
        <f t="array" ref="G414">IF($C414="","",INDEX(import_data,$C414,G$9))</f>
        <v/>
      </c>
      <c r="H414" s="280" t="str" cm="1">
        <f t="array" ref="H414">IF($C414="","",IF(INDEX(import_data,$C414,H$9)="","",INDEX(import_data,$C414,H$9)))</f>
        <v/>
      </c>
      <c r="I414" s="300" t="str" cm="1">
        <f t="array" ref="I414">IF($C414="","",IF(INDEX(import_data,$C414,I$9)="","",INDEX(import_data,$C414,I$9)))</f>
        <v/>
      </c>
      <c r="K414" s="312" t="str">
        <f t="shared" si="45"/>
        <v/>
      </c>
      <c r="L414" s="92" t="s">
        <v>0</v>
      </c>
      <c r="M414" s="312" t="str">
        <f t="shared" si="46"/>
        <v/>
      </c>
      <c r="N414" s="92" t="s">
        <v>0</v>
      </c>
      <c r="O414" s="312" t="str">
        <f t="shared" si="47"/>
        <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t="str">
        <f t="shared" si="43"/>
        <v/>
      </c>
      <c r="E415" s="282" t="str" cm="1">
        <f t="array" ref="E415">IF($C415="","",INDEX(import_data,$C415,E$9))</f>
        <v/>
      </c>
      <c r="F415" s="280" t="str" cm="1">
        <f t="array" ref="F415">IF($C415="","",INDEX(import_data,$C415,F$9))</f>
        <v/>
      </c>
      <c r="G415" s="280" t="str" cm="1">
        <f t="array" ref="G415">IF($C415="","",INDEX(import_data,$C415,G$9))</f>
        <v/>
      </c>
      <c r="H415" s="280" t="str" cm="1">
        <f t="array" ref="H415">IF($C415="","",IF(INDEX(import_data,$C415,H$9)="","",INDEX(import_data,$C415,H$9)))</f>
        <v/>
      </c>
      <c r="I415" s="300" t="str" cm="1">
        <f t="array" ref="I415">IF($C415="","",IF(INDEX(import_data,$C415,I$9)="","",INDEX(import_data,$C415,I$9)))</f>
        <v/>
      </c>
      <c r="K415" s="312" t="str">
        <f t="shared" si="45"/>
        <v/>
      </c>
      <c r="L415" s="92" t="s">
        <v>0</v>
      </c>
      <c r="M415" s="312" t="str">
        <f t="shared" si="46"/>
        <v/>
      </c>
      <c r="N415" s="92" t="s">
        <v>0</v>
      </c>
      <c r="O415" s="312" t="str">
        <f t="shared" si="47"/>
        <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t="str">
        <f t="shared" si="43"/>
        <v/>
      </c>
      <c r="E416" s="282" t="str" cm="1">
        <f t="array" ref="E416">IF($C416="","",INDEX(import_data,$C416,E$9))</f>
        <v/>
      </c>
      <c r="F416" s="280" t="str" cm="1">
        <f t="array" ref="F416">IF($C416="","",INDEX(import_data,$C416,F$9))</f>
        <v/>
      </c>
      <c r="G416" s="280" t="str" cm="1">
        <f t="array" ref="G416">IF($C416="","",INDEX(import_data,$C416,G$9))</f>
        <v/>
      </c>
      <c r="H416" s="280" t="str" cm="1">
        <f t="array" ref="H416">IF($C416="","",IF(INDEX(import_data,$C416,H$9)="","",INDEX(import_data,$C416,H$9)))</f>
        <v/>
      </c>
      <c r="I416" s="300" t="str" cm="1">
        <f t="array" ref="I416">IF($C416="","",IF(INDEX(import_data,$C416,I$9)="","",INDEX(import_data,$C416,I$9)))</f>
        <v/>
      </c>
      <c r="K416" s="312" t="str">
        <f t="shared" si="45"/>
        <v/>
      </c>
      <c r="L416" s="92" t="s">
        <v>0</v>
      </c>
      <c r="M416" s="312" t="str">
        <f t="shared" si="46"/>
        <v/>
      </c>
      <c r="N416" s="92" t="s">
        <v>0</v>
      </c>
      <c r="O416" s="312" t="str">
        <f t="shared" si="47"/>
        <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t="str">
        <f t="shared" si="43"/>
        <v/>
      </c>
      <c r="E417" s="282" t="str" cm="1">
        <f t="array" ref="E417">IF($C417="","",INDEX(import_data,$C417,E$9))</f>
        <v/>
      </c>
      <c r="F417" s="280" t="str" cm="1">
        <f t="array" ref="F417">IF($C417="","",INDEX(import_data,$C417,F$9))</f>
        <v/>
      </c>
      <c r="G417" s="280" t="str" cm="1">
        <f t="array" ref="G417">IF($C417="","",INDEX(import_data,$C417,G$9))</f>
        <v/>
      </c>
      <c r="H417" s="280" t="str" cm="1">
        <f t="array" ref="H417">IF($C417="","",IF(INDEX(import_data,$C417,H$9)="","",INDEX(import_data,$C417,H$9)))</f>
        <v/>
      </c>
      <c r="I417" s="300" t="str" cm="1">
        <f t="array" ref="I417">IF($C417="","",IF(INDEX(import_data,$C417,I$9)="","",INDEX(import_data,$C417,I$9)))</f>
        <v/>
      </c>
      <c r="K417" s="312" t="str">
        <f t="shared" si="45"/>
        <v/>
      </c>
      <c r="L417" s="92" t="s">
        <v>0</v>
      </c>
      <c r="M417" s="312" t="str">
        <f t="shared" si="46"/>
        <v/>
      </c>
      <c r="N417" s="92" t="s">
        <v>0</v>
      </c>
      <c r="O417" s="312" t="str">
        <f t="shared" si="47"/>
        <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t="str">
        <f t="shared" si="43"/>
        <v/>
      </c>
      <c r="E418" s="282" t="str" cm="1">
        <f t="array" ref="E418">IF($C418="","",INDEX(import_data,$C418,E$9))</f>
        <v/>
      </c>
      <c r="F418" s="280" t="str" cm="1">
        <f t="array" ref="F418">IF($C418="","",INDEX(import_data,$C418,F$9))</f>
        <v/>
      </c>
      <c r="G418" s="280" t="str" cm="1">
        <f t="array" ref="G418">IF($C418="","",INDEX(import_data,$C418,G$9))</f>
        <v/>
      </c>
      <c r="H418" s="280" t="str" cm="1">
        <f t="array" ref="H418">IF($C418="","",IF(INDEX(import_data,$C418,H$9)="","",INDEX(import_data,$C418,H$9)))</f>
        <v/>
      </c>
      <c r="I418" s="300" t="str" cm="1">
        <f t="array" ref="I418">IF($C418="","",IF(INDEX(import_data,$C418,I$9)="","",INDEX(import_data,$C418,I$9)))</f>
        <v/>
      </c>
      <c r="K418" s="312" t="str">
        <f t="shared" si="45"/>
        <v/>
      </c>
      <c r="L418" s="92" t="s">
        <v>0</v>
      </c>
      <c r="M418" s="312" t="str">
        <f t="shared" si="46"/>
        <v/>
      </c>
      <c r="N418" s="92" t="s">
        <v>0</v>
      </c>
      <c r="O418" s="312" t="str">
        <f t="shared" si="47"/>
        <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t="str">
        <f t="shared" si="43"/>
        <v/>
      </c>
      <c r="E419" s="282" t="str" cm="1">
        <f t="array" ref="E419">IF($C419="","",INDEX(import_data,$C419,E$9))</f>
        <v/>
      </c>
      <c r="F419" s="280" t="str" cm="1">
        <f t="array" ref="F419">IF($C419="","",INDEX(import_data,$C419,F$9))</f>
        <v/>
      </c>
      <c r="G419" s="280" t="str" cm="1">
        <f t="array" ref="G419">IF($C419="","",INDEX(import_data,$C419,G$9))</f>
        <v/>
      </c>
      <c r="H419" s="280" t="str" cm="1">
        <f t="array" ref="H419">IF($C419="","",IF(INDEX(import_data,$C419,H$9)="","",INDEX(import_data,$C419,H$9)))</f>
        <v/>
      </c>
      <c r="I419" s="300" t="str" cm="1">
        <f t="array" ref="I419">IF($C419="","",IF(INDEX(import_data,$C419,I$9)="","",INDEX(import_data,$C419,I$9)))</f>
        <v/>
      </c>
      <c r="K419" s="312" t="str">
        <f t="shared" si="45"/>
        <v/>
      </c>
      <c r="L419" s="92" t="s">
        <v>0</v>
      </c>
      <c r="M419" s="312" t="str">
        <f t="shared" si="46"/>
        <v/>
      </c>
      <c r="N419" s="92" t="s">
        <v>0</v>
      </c>
      <c r="O419" s="312" t="str">
        <f t="shared" si="47"/>
        <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t="str">
        <f t="shared" si="43"/>
        <v/>
      </c>
      <c r="E420" s="282" t="str" cm="1">
        <f t="array" ref="E420">IF($C420="","",INDEX(import_data,$C420,E$9))</f>
        <v/>
      </c>
      <c r="F420" s="280" t="str" cm="1">
        <f t="array" ref="F420">IF($C420="","",INDEX(import_data,$C420,F$9))</f>
        <v/>
      </c>
      <c r="G420" s="280" t="str" cm="1">
        <f t="array" ref="G420">IF($C420="","",INDEX(import_data,$C420,G$9))</f>
        <v/>
      </c>
      <c r="H420" s="280" t="str" cm="1">
        <f t="array" ref="H420">IF($C420="","",IF(INDEX(import_data,$C420,H$9)="","",INDEX(import_data,$C420,H$9)))</f>
        <v/>
      </c>
      <c r="I420" s="300" t="str" cm="1">
        <f t="array" ref="I420">IF($C420="","",IF(INDEX(import_data,$C420,I$9)="","",INDEX(import_data,$C420,I$9)))</f>
        <v/>
      </c>
      <c r="K420" s="312" t="str">
        <f t="shared" si="45"/>
        <v/>
      </c>
      <c r="L420" s="92" t="s">
        <v>0</v>
      </c>
      <c r="M420" s="312" t="str">
        <f t="shared" si="46"/>
        <v/>
      </c>
      <c r="N420" s="92" t="s">
        <v>0</v>
      </c>
      <c r="O420" s="312" t="str">
        <f t="shared" si="47"/>
        <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t="str">
        <f t="shared" si="43"/>
        <v/>
      </c>
      <c r="E421" s="282" t="str" cm="1">
        <f t="array" ref="E421">IF($C421="","",INDEX(import_data,$C421,E$9))</f>
        <v/>
      </c>
      <c r="F421" s="280" t="str" cm="1">
        <f t="array" ref="F421">IF($C421="","",INDEX(import_data,$C421,F$9))</f>
        <v/>
      </c>
      <c r="G421" s="280" t="str" cm="1">
        <f t="array" ref="G421">IF($C421="","",INDEX(import_data,$C421,G$9))</f>
        <v/>
      </c>
      <c r="H421" s="280" t="str" cm="1">
        <f t="array" ref="H421">IF($C421="","",IF(INDEX(import_data,$C421,H$9)="","",INDEX(import_data,$C421,H$9)))</f>
        <v/>
      </c>
      <c r="I421" s="300" t="str" cm="1">
        <f t="array" ref="I421">IF($C421="","",IF(INDEX(import_data,$C421,I$9)="","",INDEX(import_data,$C421,I$9)))</f>
        <v/>
      </c>
      <c r="K421" s="312" t="str">
        <f t="shared" si="45"/>
        <v/>
      </c>
      <c r="L421" s="92" t="s">
        <v>0</v>
      </c>
      <c r="M421" s="312" t="str">
        <f t="shared" si="46"/>
        <v/>
      </c>
      <c r="N421" s="92" t="s">
        <v>0</v>
      </c>
      <c r="O421" s="312" t="str">
        <f t="shared" si="47"/>
        <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t="str">
        <f t="shared" si="43"/>
        <v/>
      </c>
      <c r="E422" s="282" t="str" cm="1">
        <f t="array" ref="E422">IF($C422="","",INDEX(import_data,$C422,E$9))</f>
        <v/>
      </c>
      <c r="F422" s="280" t="str" cm="1">
        <f t="array" ref="F422">IF($C422="","",INDEX(import_data,$C422,F$9))</f>
        <v/>
      </c>
      <c r="G422" s="280" t="str" cm="1">
        <f t="array" ref="G422">IF($C422="","",INDEX(import_data,$C422,G$9))</f>
        <v/>
      </c>
      <c r="H422" s="280" t="str" cm="1">
        <f t="array" ref="H422">IF($C422="","",IF(INDEX(import_data,$C422,H$9)="","",INDEX(import_data,$C422,H$9)))</f>
        <v/>
      </c>
      <c r="I422" s="300" t="str" cm="1">
        <f t="array" ref="I422">IF($C422="","",IF(INDEX(import_data,$C422,I$9)="","",INDEX(import_data,$C422,I$9)))</f>
        <v/>
      </c>
      <c r="K422" s="312" t="str">
        <f t="shared" si="45"/>
        <v/>
      </c>
      <c r="L422" s="92" t="s">
        <v>0</v>
      </c>
      <c r="M422" s="312" t="str">
        <f t="shared" si="46"/>
        <v/>
      </c>
      <c r="N422" s="92" t="s">
        <v>0</v>
      </c>
      <c r="O422" s="312" t="str">
        <f t="shared" si="47"/>
        <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t="str">
        <f t="shared" si="43"/>
        <v/>
      </c>
      <c r="E423" s="282" t="str" cm="1">
        <f t="array" ref="E423">IF($C423="","",INDEX(import_data,$C423,E$9))</f>
        <v/>
      </c>
      <c r="F423" s="280" t="str" cm="1">
        <f t="array" ref="F423">IF($C423="","",INDEX(import_data,$C423,F$9))</f>
        <v/>
      </c>
      <c r="G423" s="280" t="str" cm="1">
        <f t="array" ref="G423">IF($C423="","",INDEX(import_data,$C423,G$9))</f>
        <v/>
      </c>
      <c r="H423" s="280" t="str" cm="1">
        <f t="array" ref="H423">IF($C423="","",IF(INDEX(import_data,$C423,H$9)="","",INDEX(import_data,$C423,H$9)))</f>
        <v/>
      </c>
      <c r="I423" s="300" t="str" cm="1">
        <f t="array" ref="I423">IF($C423="","",IF(INDEX(import_data,$C423,I$9)="","",INDEX(import_data,$C423,I$9)))</f>
        <v/>
      </c>
      <c r="K423" s="312" t="str">
        <f t="shared" si="45"/>
        <v/>
      </c>
      <c r="L423" s="92" t="s">
        <v>0</v>
      </c>
      <c r="M423" s="312" t="str">
        <f t="shared" si="46"/>
        <v/>
      </c>
      <c r="N423" s="92" t="s">
        <v>0</v>
      </c>
      <c r="O423" s="312" t="str">
        <f t="shared" si="47"/>
        <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t="str">
        <f t="shared" si="43"/>
        <v/>
      </c>
      <c r="E424" s="282" t="str" cm="1">
        <f t="array" ref="E424">IF($C424="","",INDEX(import_data,$C424,E$9))</f>
        <v/>
      </c>
      <c r="F424" s="280" t="str" cm="1">
        <f t="array" ref="F424">IF($C424="","",INDEX(import_data,$C424,F$9))</f>
        <v/>
      </c>
      <c r="G424" s="280" t="str" cm="1">
        <f t="array" ref="G424">IF($C424="","",INDEX(import_data,$C424,G$9))</f>
        <v/>
      </c>
      <c r="H424" s="280" t="str" cm="1">
        <f t="array" ref="H424">IF($C424="","",IF(INDEX(import_data,$C424,H$9)="","",INDEX(import_data,$C424,H$9)))</f>
        <v/>
      </c>
      <c r="I424" s="300" t="str" cm="1">
        <f t="array" ref="I424">IF($C424="","",IF(INDEX(import_data,$C424,I$9)="","",INDEX(import_data,$C424,I$9)))</f>
        <v/>
      </c>
      <c r="K424" s="312" t="str">
        <f t="shared" si="45"/>
        <v/>
      </c>
      <c r="L424" s="92" t="s">
        <v>0</v>
      </c>
      <c r="M424" s="312" t="str">
        <f t="shared" si="46"/>
        <v/>
      </c>
      <c r="N424" s="92" t="s">
        <v>0</v>
      </c>
      <c r="O424" s="312" t="str">
        <f t="shared" si="47"/>
        <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t="str">
        <f t="shared" si="43"/>
        <v/>
      </c>
      <c r="E425" s="282" t="str" cm="1">
        <f t="array" ref="E425">IF($C425="","",INDEX(import_data,$C425,E$9))</f>
        <v/>
      </c>
      <c r="F425" s="280" t="str" cm="1">
        <f t="array" ref="F425">IF($C425="","",INDEX(import_data,$C425,F$9))</f>
        <v/>
      </c>
      <c r="G425" s="280" t="str" cm="1">
        <f t="array" ref="G425">IF($C425="","",INDEX(import_data,$C425,G$9))</f>
        <v/>
      </c>
      <c r="H425" s="280" t="str" cm="1">
        <f t="array" ref="H425">IF($C425="","",IF(INDEX(import_data,$C425,H$9)="","",INDEX(import_data,$C425,H$9)))</f>
        <v/>
      </c>
      <c r="I425" s="300" t="str" cm="1">
        <f t="array" ref="I425">IF($C425="","",IF(INDEX(import_data,$C425,I$9)="","",INDEX(import_data,$C425,I$9)))</f>
        <v/>
      </c>
      <c r="K425" s="312" t="str">
        <f t="shared" si="45"/>
        <v/>
      </c>
      <c r="L425" s="92" t="s">
        <v>0</v>
      </c>
      <c r="M425" s="312" t="str">
        <f t="shared" si="46"/>
        <v/>
      </c>
      <c r="N425" s="92" t="s">
        <v>0</v>
      </c>
      <c r="O425" s="312" t="str">
        <f t="shared" si="47"/>
        <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t="str">
        <f t="shared" si="43"/>
        <v/>
      </c>
      <c r="E426" s="282" t="str" cm="1">
        <f t="array" ref="E426">IF($C426="","",INDEX(import_data,$C426,E$9))</f>
        <v/>
      </c>
      <c r="F426" s="280" t="str" cm="1">
        <f t="array" ref="F426">IF($C426="","",INDEX(import_data,$C426,F$9))</f>
        <v/>
      </c>
      <c r="G426" s="280" t="str" cm="1">
        <f t="array" ref="G426">IF($C426="","",INDEX(import_data,$C426,G$9))</f>
        <v/>
      </c>
      <c r="H426" s="280" t="str" cm="1">
        <f t="array" ref="H426">IF($C426="","",IF(INDEX(import_data,$C426,H$9)="","",INDEX(import_data,$C426,H$9)))</f>
        <v/>
      </c>
      <c r="I426" s="300" t="str" cm="1">
        <f t="array" ref="I426">IF($C426="","",IF(INDEX(import_data,$C426,I$9)="","",INDEX(import_data,$C426,I$9)))</f>
        <v/>
      </c>
      <c r="K426" s="312" t="str">
        <f t="shared" si="45"/>
        <v/>
      </c>
      <c r="L426" s="92" t="s">
        <v>0</v>
      </c>
      <c r="M426" s="312" t="str">
        <f t="shared" si="46"/>
        <v/>
      </c>
      <c r="N426" s="92" t="s">
        <v>0</v>
      </c>
      <c r="O426" s="312" t="str">
        <f t="shared" si="47"/>
        <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t="str">
        <f t="shared" si="43"/>
        <v/>
      </c>
      <c r="E427" s="282" t="str" cm="1">
        <f t="array" ref="E427">IF($C427="","",INDEX(import_data,$C427,E$9))</f>
        <v/>
      </c>
      <c r="F427" s="280" t="str" cm="1">
        <f t="array" ref="F427">IF($C427="","",INDEX(import_data,$C427,F$9))</f>
        <v/>
      </c>
      <c r="G427" s="280" t="str" cm="1">
        <f t="array" ref="G427">IF($C427="","",INDEX(import_data,$C427,G$9))</f>
        <v/>
      </c>
      <c r="H427" s="280" t="str" cm="1">
        <f t="array" ref="H427">IF($C427="","",IF(INDEX(import_data,$C427,H$9)="","",INDEX(import_data,$C427,H$9)))</f>
        <v/>
      </c>
      <c r="I427" s="300" t="str" cm="1">
        <f t="array" ref="I427">IF($C427="","",IF(INDEX(import_data,$C427,I$9)="","",INDEX(import_data,$C427,I$9)))</f>
        <v/>
      </c>
      <c r="K427" s="312" t="str">
        <f t="shared" si="45"/>
        <v/>
      </c>
      <c r="L427" s="92" t="s">
        <v>0</v>
      </c>
      <c r="M427" s="312" t="str">
        <f t="shared" si="46"/>
        <v/>
      </c>
      <c r="N427" s="92" t="s">
        <v>0</v>
      </c>
      <c r="O427" s="312" t="str">
        <f t="shared" si="47"/>
        <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t="str">
        <f t="shared" si="43"/>
        <v/>
      </c>
      <c r="E428" s="282" t="str" cm="1">
        <f t="array" ref="E428">IF($C428="","",INDEX(import_data,$C428,E$9))</f>
        <v/>
      </c>
      <c r="F428" s="280" t="str" cm="1">
        <f t="array" ref="F428">IF($C428="","",INDEX(import_data,$C428,F$9))</f>
        <v/>
      </c>
      <c r="G428" s="280" t="str" cm="1">
        <f t="array" ref="G428">IF($C428="","",INDEX(import_data,$C428,G$9))</f>
        <v/>
      </c>
      <c r="H428" s="280" t="str" cm="1">
        <f t="array" ref="H428">IF($C428="","",IF(INDEX(import_data,$C428,H$9)="","",INDEX(import_data,$C428,H$9)))</f>
        <v/>
      </c>
      <c r="I428" s="300" t="str" cm="1">
        <f t="array" ref="I428">IF($C428="","",IF(INDEX(import_data,$C428,I$9)="","",INDEX(import_data,$C428,I$9)))</f>
        <v/>
      </c>
      <c r="K428" s="312" t="str">
        <f t="shared" si="45"/>
        <v/>
      </c>
      <c r="L428" s="92" t="s">
        <v>0</v>
      </c>
      <c r="M428" s="312" t="str">
        <f t="shared" si="46"/>
        <v/>
      </c>
      <c r="N428" s="92" t="s">
        <v>0</v>
      </c>
      <c r="O428" s="312" t="str">
        <f t="shared" si="47"/>
        <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t="str">
        <f t="shared" si="43"/>
        <v/>
      </c>
      <c r="E429" s="282" t="str" cm="1">
        <f t="array" ref="E429">IF($C429="","",INDEX(import_data,$C429,E$9))</f>
        <v/>
      </c>
      <c r="F429" s="280" t="str" cm="1">
        <f t="array" ref="F429">IF($C429="","",INDEX(import_data,$C429,F$9))</f>
        <v/>
      </c>
      <c r="G429" s="280" t="str" cm="1">
        <f t="array" ref="G429">IF($C429="","",INDEX(import_data,$C429,G$9))</f>
        <v/>
      </c>
      <c r="H429" s="280" t="str" cm="1">
        <f t="array" ref="H429">IF($C429="","",IF(INDEX(import_data,$C429,H$9)="","",INDEX(import_data,$C429,H$9)))</f>
        <v/>
      </c>
      <c r="I429" s="300" t="str" cm="1">
        <f t="array" ref="I429">IF($C429="","",IF(INDEX(import_data,$C429,I$9)="","",INDEX(import_data,$C429,I$9)))</f>
        <v/>
      </c>
      <c r="K429" s="312" t="str">
        <f t="shared" si="45"/>
        <v/>
      </c>
      <c r="L429" s="92" t="s">
        <v>0</v>
      </c>
      <c r="M429" s="312" t="str">
        <f t="shared" si="46"/>
        <v/>
      </c>
      <c r="N429" s="92" t="s">
        <v>0</v>
      </c>
      <c r="O429" s="312" t="str">
        <f t="shared" si="47"/>
        <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t="str">
        <f t="shared" si="43"/>
        <v/>
      </c>
      <c r="E430" s="282" t="str" cm="1">
        <f t="array" ref="E430">IF($C430="","",INDEX(import_data,$C430,E$9))</f>
        <v/>
      </c>
      <c r="F430" s="280" t="str" cm="1">
        <f t="array" ref="F430">IF($C430="","",INDEX(import_data,$C430,F$9))</f>
        <v/>
      </c>
      <c r="G430" s="280" t="str" cm="1">
        <f t="array" ref="G430">IF($C430="","",INDEX(import_data,$C430,G$9))</f>
        <v/>
      </c>
      <c r="H430" s="280" t="str" cm="1">
        <f t="array" ref="H430">IF($C430="","",IF(INDEX(import_data,$C430,H$9)="","",INDEX(import_data,$C430,H$9)))</f>
        <v/>
      </c>
      <c r="I430" s="300" t="str" cm="1">
        <f t="array" ref="I430">IF($C430="","",IF(INDEX(import_data,$C430,I$9)="","",INDEX(import_data,$C430,I$9)))</f>
        <v/>
      </c>
      <c r="K430" s="312" t="str">
        <f t="shared" si="45"/>
        <v/>
      </c>
      <c r="L430" s="92" t="s">
        <v>0</v>
      </c>
      <c r="M430" s="312" t="str">
        <f t="shared" si="46"/>
        <v/>
      </c>
      <c r="N430" s="92" t="s">
        <v>0</v>
      </c>
      <c r="O430" s="312" t="str">
        <f t="shared" si="47"/>
        <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t="str">
        <f t="shared" si="43"/>
        <v/>
      </c>
      <c r="E431" s="282" t="str" cm="1">
        <f t="array" ref="E431">IF($C431="","",INDEX(import_data,$C431,E$9))</f>
        <v/>
      </c>
      <c r="F431" s="280" t="str" cm="1">
        <f t="array" ref="F431">IF($C431="","",INDEX(import_data,$C431,F$9))</f>
        <v/>
      </c>
      <c r="G431" s="280" t="str" cm="1">
        <f t="array" ref="G431">IF($C431="","",INDEX(import_data,$C431,G$9))</f>
        <v/>
      </c>
      <c r="H431" s="280" t="str" cm="1">
        <f t="array" ref="H431">IF($C431="","",IF(INDEX(import_data,$C431,H$9)="","",INDEX(import_data,$C431,H$9)))</f>
        <v/>
      </c>
      <c r="I431" s="300" t="str" cm="1">
        <f t="array" ref="I431">IF($C431="","",IF(INDEX(import_data,$C431,I$9)="","",INDEX(import_data,$C431,I$9)))</f>
        <v/>
      </c>
      <c r="K431" s="312" t="str">
        <f t="shared" si="45"/>
        <v/>
      </c>
      <c r="L431" s="92" t="s">
        <v>0</v>
      </c>
      <c r="M431" s="312" t="str">
        <f t="shared" si="46"/>
        <v/>
      </c>
      <c r="N431" s="92" t="s">
        <v>0</v>
      </c>
      <c r="O431" s="312" t="str">
        <f t="shared" si="47"/>
        <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t="str">
        <f t="shared" si="43"/>
        <v/>
      </c>
      <c r="E432" s="282" t="str" cm="1">
        <f t="array" ref="E432">IF($C432="","",INDEX(import_data,$C432,E$9))</f>
        <v/>
      </c>
      <c r="F432" s="280" t="str" cm="1">
        <f t="array" ref="F432">IF($C432="","",INDEX(import_data,$C432,F$9))</f>
        <v/>
      </c>
      <c r="G432" s="280" t="str" cm="1">
        <f t="array" ref="G432">IF($C432="","",INDEX(import_data,$C432,G$9))</f>
        <v/>
      </c>
      <c r="H432" s="280" t="str" cm="1">
        <f t="array" ref="H432">IF($C432="","",IF(INDEX(import_data,$C432,H$9)="","",INDEX(import_data,$C432,H$9)))</f>
        <v/>
      </c>
      <c r="I432" s="300" t="str" cm="1">
        <f t="array" ref="I432">IF($C432="","",IF(INDEX(import_data,$C432,I$9)="","",INDEX(import_data,$C432,I$9)))</f>
        <v/>
      </c>
      <c r="K432" s="312" t="str">
        <f t="shared" si="45"/>
        <v/>
      </c>
      <c r="L432" s="92" t="s">
        <v>0</v>
      </c>
      <c r="M432" s="312" t="str">
        <f t="shared" si="46"/>
        <v/>
      </c>
      <c r="N432" s="92" t="s">
        <v>0</v>
      </c>
      <c r="O432" s="312" t="str">
        <f t="shared" si="47"/>
        <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t="str">
        <f t="shared" si="43"/>
        <v/>
      </c>
      <c r="E433" s="282" t="str" cm="1">
        <f t="array" ref="E433">IF($C433="","",INDEX(import_data,$C433,E$9))</f>
        <v/>
      </c>
      <c r="F433" s="280" t="str" cm="1">
        <f t="array" ref="F433">IF($C433="","",INDEX(import_data,$C433,F$9))</f>
        <v/>
      </c>
      <c r="G433" s="280" t="str" cm="1">
        <f t="array" ref="G433">IF($C433="","",INDEX(import_data,$C433,G$9))</f>
        <v/>
      </c>
      <c r="H433" s="280" t="str" cm="1">
        <f t="array" ref="H433">IF($C433="","",IF(INDEX(import_data,$C433,H$9)="","",INDEX(import_data,$C433,H$9)))</f>
        <v/>
      </c>
      <c r="I433" s="300" t="str" cm="1">
        <f t="array" ref="I433">IF($C433="","",IF(INDEX(import_data,$C433,I$9)="","",INDEX(import_data,$C433,I$9)))</f>
        <v/>
      </c>
      <c r="K433" s="312" t="str">
        <f t="shared" si="45"/>
        <v/>
      </c>
      <c r="L433" s="92" t="s">
        <v>0</v>
      </c>
      <c r="M433" s="312" t="str">
        <f t="shared" si="46"/>
        <v/>
      </c>
      <c r="N433" s="92" t="s">
        <v>0</v>
      </c>
      <c r="O433" s="312" t="str">
        <f t="shared" si="47"/>
        <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t="str">
        <f t="shared" si="43"/>
        <v/>
      </c>
      <c r="E434" s="282" t="str" cm="1">
        <f t="array" ref="E434">IF($C434="","",INDEX(import_data,$C434,E$9))</f>
        <v/>
      </c>
      <c r="F434" s="280" t="str" cm="1">
        <f t="array" ref="F434">IF($C434="","",INDEX(import_data,$C434,F$9))</f>
        <v/>
      </c>
      <c r="G434" s="280" t="str" cm="1">
        <f t="array" ref="G434">IF($C434="","",INDEX(import_data,$C434,G$9))</f>
        <v/>
      </c>
      <c r="H434" s="280" t="str" cm="1">
        <f t="array" ref="H434">IF($C434="","",IF(INDEX(import_data,$C434,H$9)="","",INDEX(import_data,$C434,H$9)))</f>
        <v/>
      </c>
      <c r="I434" s="300" t="str" cm="1">
        <f t="array" ref="I434">IF($C434="","",IF(INDEX(import_data,$C434,I$9)="","",INDEX(import_data,$C434,I$9)))</f>
        <v/>
      </c>
      <c r="K434" s="312" t="str">
        <f t="shared" si="45"/>
        <v/>
      </c>
      <c r="L434" s="92" t="s">
        <v>0</v>
      </c>
      <c r="M434" s="312" t="str">
        <f t="shared" si="46"/>
        <v/>
      </c>
      <c r="N434" s="92" t="s">
        <v>0</v>
      </c>
      <c r="O434" s="312" t="str">
        <f t="shared" si="47"/>
        <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t="str">
        <f t="shared" si="43"/>
        <v/>
      </c>
      <c r="E435" s="282" t="str" cm="1">
        <f t="array" ref="E435">IF($C435="","",INDEX(import_data,$C435,E$9))</f>
        <v/>
      </c>
      <c r="F435" s="280" t="str" cm="1">
        <f t="array" ref="F435">IF($C435="","",INDEX(import_data,$C435,F$9))</f>
        <v/>
      </c>
      <c r="G435" s="280" t="str" cm="1">
        <f t="array" ref="G435">IF($C435="","",INDEX(import_data,$C435,G$9))</f>
        <v/>
      </c>
      <c r="H435" s="280" t="str" cm="1">
        <f t="array" ref="H435">IF($C435="","",IF(INDEX(import_data,$C435,H$9)="","",INDEX(import_data,$C435,H$9)))</f>
        <v/>
      </c>
      <c r="I435" s="300" t="str" cm="1">
        <f t="array" ref="I435">IF($C435="","",IF(INDEX(import_data,$C435,I$9)="","",INDEX(import_data,$C435,I$9)))</f>
        <v/>
      </c>
      <c r="K435" s="312" t="str">
        <f t="shared" si="45"/>
        <v/>
      </c>
      <c r="L435" s="92" t="s">
        <v>0</v>
      </c>
      <c r="M435" s="312" t="str">
        <f t="shared" si="46"/>
        <v/>
      </c>
      <c r="N435" s="92" t="s">
        <v>0</v>
      </c>
      <c r="O435" s="312" t="str">
        <f t="shared" si="47"/>
        <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t="str">
        <f t="shared" si="43"/>
        <v/>
      </c>
      <c r="E436" s="282" t="str" cm="1">
        <f t="array" ref="E436">IF($C436="","",INDEX(import_data,$C436,E$9))</f>
        <v/>
      </c>
      <c r="F436" s="280" t="str" cm="1">
        <f t="array" ref="F436">IF($C436="","",INDEX(import_data,$C436,F$9))</f>
        <v/>
      </c>
      <c r="G436" s="280" t="str" cm="1">
        <f t="array" ref="G436">IF($C436="","",INDEX(import_data,$C436,G$9))</f>
        <v/>
      </c>
      <c r="H436" s="280" t="str" cm="1">
        <f t="array" ref="H436">IF($C436="","",IF(INDEX(import_data,$C436,H$9)="","",INDEX(import_data,$C436,H$9)))</f>
        <v/>
      </c>
      <c r="I436" s="300" t="str" cm="1">
        <f t="array" ref="I436">IF($C436="","",IF(INDEX(import_data,$C436,I$9)="","",INDEX(import_data,$C436,I$9)))</f>
        <v/>
      </c>
      <c r="K436" s="312" t="str">
        <f t="shared" si="45"/>
        <v/>
      </c>
      <c r="L436" s="92" t="s">
        <v>0</v>
      </c>
      <c r="M436" s="312" t="str">
        <f t="shared" si="46"/>
        <v/>
      </c>
      <c r="N436" s="92" t="s">
        <v>0</v>
      </c>
      <c r="O436" s="312" t="str">
        <f t="shared" si="47"/>
        <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t="str">
        <f t="shared" si="43"/>
        <v/>
      </c>
      <c r="E437" s="282" t="str" cm="1">
        <f t="array" ref="E437">IF($C437="","",INDEX(import_data,$C437,E$9))</f>
        <v/>
      </c>
      <c r="F437" s="280" t="str" cm="1">
        <f t="array" ref="F437">IF($C437="","",INDEX(import_data,$C437,F$9))</f>
        <v/>
      </c>
      <c r="G437" s="280" t="str" cm="1">
        <f t="array" ref="G437">IF($C437="","",INDEX(import_data,$C437,G$9))</f>
        <v/>
      </c>
      <c r="H437" s="280" t="str" cm="1">
        <f t="array" ref="H437">IF($C437="","",IF(INDEX(import_data,$C437,H$9)="","",INDEX(import_data,$C437,H$9)))</f>
        <v/>
      </c>
      <c r="I437" s="300" t="str" cm="1">
        <f t="array" ref="I437">IF($C437="","",IF(INDEX(import_data,$C437,I$9)="","",INDEX(import_data,$C437,I$9)))</f>
        <v/>
      </c>
      <c r="K437" s="312" t="str">
        <f t="shared" si="45"/>
        <v/>
      </c>
      <c r="L437" s="92" t="s">
        <v>0</v>
      </c>
      <c r="M437" s="312" t="str">
        <f t="shared" si="46"/>
        <v/>
      </c>
      <c r="N437" s="92" t="s">
        <v>0</v>
      </c>
      <c r="O437" s="312" t="str">
        <f t="shared" si="47"/>
        <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t="str">
        <f t="shared" si="43"/>
        <v/>
      </c>
      <c r="E438" s="282" t="str" cm="1">
        <f t="array" ref="E438">IF($C438="","",INDEX(import_data,$C438,E$9))</f>
        <v/>
      </c>
      <c r="F438" s="280" t="str" cm="1">
        <f t="array" ref="F438">IF($C438="","",INDEX(import_data,$C438,F$9))</f>
        <v/>
      </c>
      <c r="G438" s="280" t="str" cm="1">
        <f t="array" ref="G438">IF($C438="","",INDEX(import_data,$C438,G$9))</f>
        <v/>
      </c>
      <c r="H438" s="280" t="str" cm="1">
        <f t="array" ref="H438">IF($C438="","",IF(INDEX(import_data,$C438,H$9)="","",INDEX(import_data,$C438,H$9)))</f>
        <v/>
      </c>
      <c r="I438" s="300" t="str" cm="1">
        <f t="array" ref="I438">IF($C438="","",IF(INDEX(import_data,$C438,I$9)="","",INDEX(import_data,$C438,I$9)))</f>
        <v/>
      </c>
      <c r="K438" s="312" t="str">
        <f t="shared" si="45"/>
        <v/>
      </c>
      <c r="L438" s="92" t="s">
        <v>0</v>
      </c>
      <c r="M438" s="312" t="str">
        <f t="shared" si="46"/>
        <v/>
      </c>
      <c r="N438" s="92" t="s">
        <v>0</v>
      </c>
      <c r="O438" s="312" t="str">
        <f t="shared" si="47"/>
        <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t="str">
        <f t="shared" si="43"/>
        <v/>
      </c>
      <c r="E439" s="282" t="str" cm="1">
        <f t="array" ref="E439">IF($C439="","",INDEX(import_data,$C439,E$9))</f>
        <v/>
      </c>
      <c r="F439" s="280" t="str" cm="1">
        <f t="array" ref="F439">IF($C439="","",INDEX(import_data,$C439,F$9))</f>
        <v/>
      </c>
      <c r="G439" s="280" t="str" cm="1">
        <f t="array" ref="G439">IF($C439="","",INDEX(import_data,$C439,G$9))</f>
        <v/>
      </c>
      <c r="H439" s="280" t="str" cm="1">
        <f t="array" ref="H439">IF($C439="","",IF(INDEX(import_data,$C439,H$9)="","",INDEX(import_data,$C439,H$9)))</f>
        <v/>
      </c>
      <c r="I439" s="300" t="str" cm="1">
        <f t="array" ref="I439">IF($C439="","",IF(INDEX(import_data,$C439,I$9)="","",INDEX(import_data,$C439,I$9)))</f>
        <v/>
      </c>
      <c r="K439" s="312" t="str">
        <f t="shared" si="45"/>
        <v/>
      </c>
      <c r="L439" s="92" t="s">
        <v>0</v>
      </c>
      <c r="M439" s="312" t="str">
        <f t="shared" si="46"/>
        <v/>
      </c>
      <c r="N439" s="92" t="s">
        <v>0</v>
      </c>
      <c r="O439" s="312" t="str">
        <f t="shared" si="47"/>
        <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t="str">
        <f t="shared" si="43"/>
        <v/>
      </c>
      <c r="E440" s="282" t="str" cm="1">
        <f t="array" ref="E440">IF($C440="","",INDEX(import_data,$C440,E$9))</f>
        <v/>
      </c>
      <c r="F440" s="280" t="str" cm="1">
        <f t="array" ref="F440">IF($C440="","",INDEX(import_data,$C440,F$9))</f>
        <v/>
      </c>
      <c r="G440" s="280" t="str" cm="1">
        <f t="array" ref="G440">IF($C440="","",INDEX(import_data,$C440,G$9))</f>
        <v/>
      </c>
      <c r="H440" s="280" t="str" cm="1">
        <f t="array" ref="H440">IF($C440="","",IF(INDEX(import_data,$C440,H$9)="","",INDEX(import_data,$C440,H$9)))</f>
        <v/>
      </c>
      <c r="I440" s="300" t="str" cm="1">
        <f t="array" ref="I440">IF($C440="","",IF(INDEX(import_data,$C440,I$9)="","",INDEX(import_data,$C440,I$9)))</f>
        <v/>
      </c>
      <c r="K440" s="312" t="str">
        <f t="shared" si="45"/>
        <v/>
      </c>
      <c r="L440" s="92" t="s">
        <v>0</v>
      </c>
      <c r="M440" s="312" t="str">
        <f t="shared" si="46"/>
        <v/>
      </c>
      <c r="N440" s="92" t="s">
        <v>0</v>
      </c>
      <c r="O440" s="312" t="str">
        <f t="shared" si="47"/>
        <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t="str">
        <f t="shared" si="43"/>
        <v/>
      </c>
      <c r="E441" s="282" t="str" cm="1">
        <f t="array" ref="E441">IF($C441="","",INDEX(import_data,$C441,E$9))</f>
        <v/>
      </c>
      <c r="F441" s="280" t="str" cm="1">
        <f t="array" ref="F441">IF($C441="","",INDEX(import_data,$C441,F$9))</f>
        <v/>
      </c>
      <c r="G441" s="280" t="str" cm="1">
        <f t="array" ref="G441">IF($C441="","",INDEX(import_data,$C441,G$9))</f>
        <v/>
      </c>
      <c r="H441" s="280" t="str" cm="1">
        <f t="array" ref="H441">IF($C441="","",IF(INDEX(import_data,$C441,H$9)="","",INDEX(import_data,$C441,H$9)))</f>
        <v/>
      </c>
      <c r="I441" s="300" t="str" cm="1">
        <f t="array" ref="I441">IF($C441="","",IF(INDEX(import_data,$C441,I$9)="","",INDEX(import_data,$C441,I$9)))</f>
        <v/>
      </c>
      <c r="K441" s="312" t="str">
        <f t="shared" si="45"/>
        <v/>
      </c>
      <c r="L441" s="92" t="s">
        <v>0</v>
      </c>
      <c r="M441" s="312" t="str">
        <f t="shared" si="46"/>
        <v/>
      </c>
      <c r="N441" s="92" t="s">
        <v>0</v>
      </c>
      <c r="O441" s="312" t="str">
        <f t="shared" si="47"/>
        <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t="str">
        <f t="shared" si="43"/>
        <v/>
      </c>
      <c r="E442" s="282" t="str" cm="1">
        <f t="array" ref="E442">IF($C442="","",INDEX(import_data,$C442,E$9))</f>
        <v/>
      </c>
      <c r="F442" s="280" t="str" cm="1">
        <f t="array" ref="F442">IF($C442="","",INDEX(import_data,$C442,F$9))</f>
        <v/>
      </c>
      <c r="G442" s="280" t="str" cm="1">
        <f t="array" ref="G442">IF($C442="","",INDEX(import_data,$C442,G$9))</f>
        <v/>
      </c>
      <c r="H442" s="280" t="str" cm="1">
        <f t="array" ref="H442">IF($C442="","",IF(INDEX(import_data,$C442,H$9)="","",INDEX(import_data,$C442,H$9)))</f>
        <v/>
      </c>
      <c r="I442" s="300" t="str" cm="1">
        <f t="array" ref="I442">IF($C442="","",IF(INDEX(import_data,$C442,I$9)="","",INDEX(import_data,$C442,I$9)))</f>
        <v/>
      </c>
      <c r="K442" s="312" t="str">
        <f t="shared" si="45"/>
        <v/>
      </c>
      <c r="L442" s="92" t="s">
        <v>0</v>
      </c>
      <c r="M442" s="312" t="str">
        <f t="shared" si="46"/>
        <v/>
      </c>
      <c r="N442" s="92" t="s">
        <v>0</v>
      </c>
      <c r="O442" s="312" t="str">
        <f t="shared" si="47"/>
        <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t="str">
        <f t="shared" si="43"/>
        <v/>
      </c>
      <c r="E443" s="282" t="str" cm="1">
        <f t="array" ref="E443">IF($C443="","",INDEX(import_data,$C443,E$9))</f>
        <v/>
      </c>
      <c r="F443" s="280" t="str" cm="1">
        <f t="array" ref="F443">IF($C443="","",INDEX(import_data,$C443,F$9))</f>
        <v/>
      </c>
      <c r="G443" s="280" t="str" cm="1">
        <f t="array" ref="G443">IF($C443="","",INDEX(import_data,$C443,G$9))</f>
        <v/>
      </c>
      <c r="H443" s="280" t="str" cm="1">
        <f t="array" ref="H443">IF($C443="","",IF(INDEX(import_data,$C443,H$9)="","",INDEX(import_data,$C443,H$9)))</f>
        <v/>
      </c>
      <c r="I443" s="300" t="str" cm="1">
        <f t="array" ref="I443">IF($C443="","",IF(INDEX(import_data,$C443,I$9)="","",INDEX(import_data,$C443,I$9)))</f>
        <v/>
      </c>
      <c r="K443" s="312" t="str">
        <f t="shared" si="45"/>
        <v/>
      </c>
      <c r="L443" s="92" t="s">
        <v>0</v>
      </c>
      <c r="M443" s="312" t="str">
        <f t="shared" si="46"/>
        <v/>
      </c>
      <c r="N443" s="92" t="s">
        <v>0</v>
      </c>
      <c r="O443" s="312" t="str">
        <f t="shared" si="47"/>
        <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t="str">
        <f t="shared" si="43"/>
        <v/>
      </c>
      <c r="E444" s="282" t="str" cm="1">
        <f t="array" ref="E444">IF($C444="","",INDEX(import_data,$C444,E$9))</f>
        <v/>
      </c>
      <c r="F444" s="280" t="str" cm="1">
        <f t="array" ref="F444">IF($C444="","",INDEX(import_data,$C444,F$9))</f>
        <v/>
      </c>
      <c r="G444" s="280" t="str" cm="1">
        <f t="array" ref="G444">IF($C444="","",INDEX(import_data,$C444,G$9))</f>
        <v/>
      </c>
      <c r="H444" s="280" t="str" cm="1">
        <f t="array" ref="H444">IF($C444="","",IF(INDEX(import_data,$C444,H$9)="","",INDEX(import_data,$C444,H$9)))</f>
        <v/>
      </c>
      <c r="I444" s="300" t="str" cm="1">
        <f t="array" ref="I444">IF($C444="","",IF(INDEX(import_data,$C444,I$9)="","",INDEX(import_data,$C444,I$9)))</f>
        <v/>
      </c>
      <c r="K444" s="312" t="str">
        <f t="shared" si="45"/>
        <v/>
      </c>
      <c r="L444" s="92" t="s">
        <v>0</v>
      </c>
      <c r="M444" s="312" t="str">
        <f t="shared" si="46"/>
        <v/>
      </c>
      <c r="N444" s="92" t="s">
        <v>0</v>
      </c>
      <c r="O444" s="312" t="str">
        <f t="shared" si="47"/>
        <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t="str">
        <f t="shared" si="43"/>
        <v/>
      </c>
      <c r="E445" s="282" t="str" cm="1">
        <f t="array" ref="E445">IF($C445="","",INDEX(import_data,$C445,E$9))</f>
        <v/>
      </c>
      <c r="F445" s="280" t="str" cm="1">
        <f t="array" ref="F445">IF($C445="","",INDEX(import_data,$C445,F$9))</f>
        <v/>
      </c>
      <c r="G445" s="280" t="str" cm="1">
        <f t="array" ref="G445">IF($C445="","",INDEX(import_data,$C445,G$9))</f>
        <v/>
      </c>
      <c r="H445" s="280" t="str" cm="1">
        <f t="array" ref="H445">IF($C445="","",IF(INDEX(import_data,$C445,H$9)="","",INDEX(import_data,$C445,H$9)))</f>
        <v/>
      </c>
      <c r="I445" s="300" t="str" cm="1">
        <f t="array" ref="I445">IF($C445="","",IF(INDEX(import_data,$C445,I$9)="","",INDEX(import_data,$C445,I$9)))</f>
        <v/>
      </c>
      <c r="K445" s="312" t="str">
        <f t="shared" si="45"/>
        <v/>
      </c>
      <c r="L445" s="92" t="s">
        <v>0</v>
      </c>
      <c r="M445" s="312" t="str">
        <f t="shared" si="46"/>
        <v/>
      </c>
      <c r="N445" s="92" t="s">
        <v>0</v>
      </c>
      <c r="O445" s="312" t="str">
        <f t="shared" si="47"/>
        <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t="str">
        <f t="shared" si="43"/>
        <v/>
      </c>
      <c r="E446" s="282" t="str" cm="1">
        <f t="array" ref="E446">IF($C446="","",INDEX(import_data,$C446,E$9))</f>
        <v/>
      </c>
      <c r="F446" s="280" t="str" cm="1">
        <f t="array" ref="F446">IF($C446="","",INDEX(import_data,$C446,F$9))</f>
        <v/>
      </c>
      <c r="G446" s="280" t="str" cm="1">
        <f t="array" ref="G446">IF($C446="","",INDEX(import_data,$C446,G$9))</f>
        <v/>
      </c>
      <c r="H446" s="280" t="str" cm="1">
        <f t="array" ref="H446">IF($C446="","",IF(INDEX(import_data,$C446,H$9)="","",INDEX(import_data,$C446,H$9)))</f>
        <v/>
      </c>
      <c r="I446" s="300" t="str" cm="1">
        <f t="array" ref="I446">IF($C446="","",IF(INDEX(import_data,$C446,I$9)="","",INDEX(import_data,$C446,I$9)))</f>
        <v/>
      </c>
      <c r="K446" s="312" t="str">
        <f t="shared" si="45"/>
        <v/>
      </c>
      <c r="L446" s="92" t="s">
        <v>0</v>
      </c>
      <c r="M446" s="312" t="str">
        <f t="shared" si="46"/>
        <v/>
      </c>
      <c r="N446" s="92" t="s">
        <v>0</v>
      </c>
      <c r="O446" s="312" t="str">
        <f t="shared" si="47"/>
        <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t="str">
        <f t="shared" si="43"/>
        <v/>
      </c>
      <c r="E447" s="282" t="str" cm="1">
        <f t="array" ref="E447">IF($C447="","",INDEX(import_data,$C447,E$9))</f>
        <v/>
      </c>
      <c r="F447" s="280" t="str" cm="1">
        <f t="array" ref="F447">IF($C447="","",INDEX(import_data,$C447,F$9))</f>
        <v/>
      </c>
      <c r="G447" s="280" t="str" cm="1">
        <f t="array" ref="G447">IF($C447="","",INDEX(import_data,$C447,G$9))</f>
        <v/>
      </c>
      <c r="H447" s="280" t="str" cm="1">
        <f t="array" ref="H447">IF($C447="","",IF(INDEX(import_data,$C447,H$9)="","",INDEX(import_data,$C447,H$9)))</f>
        <v/>
      </c>
      <c r="I447" s="300" t="str" cm="1">
        <f t="array" ref="I447">IF($C447="","",IF(INDEX(import_data,$C447,I$9)="","",INDEX(import_data,$C447,I$9)))</f>
        <v/>
      </c>
      <c r="K447" s="312" t="str">
        <f t="shared" si="45"/>
        <v/>
      </c>
      <c r="L447" s="92" t="s">
        <v>0</v>
      </c>
      <c r="M447" s="312" t="str">
        <f t="shared" si="46"/>
        <v/>
      </c>
      <c r="N447" s="92" t="s">
        <v>0</v>
      </c>
      <c r="O447" s="312" t="str">
        <f t="shared" si="47"/>
        <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t="str">
        <f t="shared" si="43"/>
        <v/>
      </c>
      <c r="E448" s="282" t="str" cm="1">
        <f t="array" ref="E448">IF($C448="","",INDEX(import_data,$C448,E$9))</f>
        <v/>
      </c>
      <c r="F448" s="280" t="str" cm="1">
        <f t="array" ref="F448">IF($C448="","",INDEX(import_data,$C448,F$9))</f>
        <v/>
      </c>
      <c r="G448" s="280" t="str" cm="1">
        <f t="array" ref="G448">IF($C448="","",INDEX(import_data,$C448,G$9))</f>
        <v/>
      </c>
      <c r="H448" s="280" t="str" cm="1">
        <f t="array" ref="H448">IF($C448="","",IF(INDEX(import_data,$C448,H$9)="","",INDEX(import_data,$C448,H$9)))</f>
        <v/>
      </c>
      <c r="I448" s="300" t="str" cm="1">
        <f t="array" ref="I448">IF($C448="","",IF(INDEX(import_data,$C448,I$9)="","",INDEX(import_data,$C448,I$9)))</f>
        <v/>
      </c>
      <c r="K448" s="312" t="str">
        <f t="shared" si="45"/>
        <v/>
      </c>
      <c r="L448" s="92" t="s">
        <v>0</v>
      </c>
      <c r="M448" s="312" t="str">
        <f t="shared" si="46"/>
        <v/>
      </c>
      <c r="N448" s="92" t="s">
        <v>0</v>
      </c>
      <c r="O448" s="312" t="str">
        <f t="shared" si="47"/>
        <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t="str">
        <f t="shared" si="43"/>
        <v/>
      </c>
      <c r="E449" s="282" t="str" cm="1">
        <f t="array" ref="E449">IF($C449="","",INDEX(import_data,$C449,E$9))</f>
        <v/>
      </c>
      <c r="F449" s="280" t="str" cm="1">
        <f t="array" ref="F449">IF($C449="","",INDEX(import_data,$C449,F$9))</f>
        <v/>
      </c>
      <c r="G449" s="280" t="str" cm="1">
        <f t="array" ref="G449">IF($C449="","",INDEX(import_data,$C449,G$9))</f>
        <v/>
      </c>
      <c r="H449" s="280" t="str" cm="1">
        <f t="array" ref="H449">IF($C449="","",IF(INDEX(import_data,$C449,H$9)="","",INDEX(import_data,$C449,H$9)))</f>
        <v/>
      </c>
      <c r="I449" s="300" t="str" cm="1">
        <f t="array" ref="I449">IF($C449="","",IF(INDEX(import_data,$C449,I$9)="","",INDEX(import_data,$C449,I$9)))</f>
        <v/>
      </c>
      <c r="K449" s="312" t="str">
        <f t="shared" si="45"/>
        <v/>
      </c>
      <c r="L449" s="92" t="s">
        <v>0</v>
      </c>
      <c r="M449" s="312" t="str">
        <f t="shared" si="46"/>
        <v/>
      </c>
      <c r="N449" s="92" t="s">
        <v>0</v>
      </c>
      <c r="O449" s="312" t="str">
        <f t="shared" si="47"/>
        <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t="str">
        <f t="shared" si="43"/>
        <v/>
      </c>
      <c r="E450" s="282" t="str" cm="1">
        <f t="array" ref="E450">IF($C450="","",INDEX(import_data,$C450,E$9))</f>
        <v/>
      </c>
      <c r="F450" s="280" t="str" cm="1">
        <f t="array" ref="F450">IF($C450="","",INDEX(import_data,$C450,F$9))</f>
        <v/>
      </c>
      <c r="G450" s="280" t="str" cm="1">
        <f t="array" ref="G450">IF($C450="","",INDEX(import_data,$C450,G$9))</f>
        <v/>
      </c>
      <c r="H450" s="280" t="str" cm="1">
        <f t="array" ref="H450">IF($C450="","",IF(INDEX(import_data,$C450,H$9)="","",INDEX(import_data,$C450,H$9)))</f>
        <v/>
      </c>
      <c r="I450" s="300" t="str" cm="1">
        <f t="array" ref="I450">IF($C450="","",IF(INDEX(import_data,$C450,I$9)="","",INDEX(import_data,$C450,I$9)))</f>
        <v/>
      </c>
      <c r="K450" s="312" t="str">
        <f t="shared" si="45"/>
        <v/>
      </c>
      <c r="L450" s="92" t="s">
        <v>0</v>
      </c>
      <c r="M450" s="312" t="str">
        <f t="shared" si="46"/>
        <v/>
      </c>
      <c r="N450" s="92" t="s">
        <v>0</v>
      </c>
      <c r="O450" s="312" t="str">
        <f t="shared" si="47"/>
        <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t="str">
        <f t="shared" si="43"/>
        <v/>
      </c>
      <c r="E451" s="282" t="str" cm="1">
        <f t="array" ref="E451">IF($C451="","",INDEX(import_data,$C451,E$9))</f>
        <v/>
      </c>
      <c r="F451" s="280" t="str" cm="1">
        <f t="array" ref="F451">IF($C451="","",INDEX(import_data,$C451,F$9))</f>
        <v/>
      </c>
      <c r="G451" s="280" t="str" cm="1">
        <f t="array" ref="G451">IF($C451="","",INDEX(import_data,$C451,G$9))</f>
        <v/>
      </c>
      <c r="H451" s="280" t="str" cm="1">
        <f t="array" ref="H451">IF($C451="","",IF(INDEX(import_data,$C451,H$9)="","",INDEX(import_data,$C451,H$9)))</f>
        <v/>
      </c>
      <c r="I451" s="300" t="str" cm="1">
        <f t="array" ref="I451">IF($C451="","",IF(INDEX(import_data,$C451,I$9)="","",INDEX(import_data,$C451,I$9)))</f>
        <v/>
      </c>
      <c r="K451" s="312" t="str">
        <f t="shared" si="45"/>
        <v/>
      </c>
      <c r="L451" s="92" t="s">
        <v>0</v>
      </c>
      <c r="M451" s="312" t="str">
        <f t="shared" si="46"/>
        <v/>
      </c>
      <c r="N451" s="92" t="s">
        <v>0</v>
      </c>
      <c r="O451" s="312" t="str">
        <f t="shared" si="47"/>
        <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t="str">
        <f t="shared" si="43"/>
        <v/>
      </c>
      <c r="E452" s="282" t="str" cm="1">
        <f t="array" ref="E452">IF($C452="","",INDEX(import_data,$C452,E$9))</f>
        <v/>
      </c>
      <c r="F452" s="280" t="str" cm="1">
        <f t="array" ref="F452">IF($C452="","",INDEX(import_data,$C452,F$9))</f>
        <v/>
      </c>
      <c r="G452" s="280" t="str" cm="1">
        <f t="array" ref="G452">IF($C452="","",INDEX(import_data,$C452,G$9))</f>
        <v/>
      </c>
      <c r="H452" s="280" t="str" cm="1">
        <f t="array" ref="H452">IF($C452="","",IF(INDEX(import_data,$C452,H$9)="","",INDEX(import_data,$C452,H$9)))</f>
        <v/>
      </c>
      <c r="I452" s="300" t="str" cm="1">
        <f t="array" ref="I452">IF($C452="","",IF(INDEX(import_data,$C452,I$9)="","",INDEX(import_data,$C452,I$9)))</f>
        <v/>
      </c>
      <c r="K452" s="312" t="str">
        <f t="shared" si="45"/>
        <v/>
      </c>
      <c r="L452" s="92" t="s">
        <v>0</v>
      </c>
      <c r="M452" s="312" t="str">
        <f t="shared" si="46"/>
        <v/>
      </c>
      <c r="N452" s="92" t="s">
        <v>0</v>
      </c>
      <c r="O452" s="312" t="str">
        <f t="shared" si="47"/>
        <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t="str">
        <f t="shared" si="43"/>
        <v/>
      </c>
      <c r="E453" s="282" t="str" cm="1">
        <f t="array" ref="E453">IF($C453="","",INDEX(import_data,$C453,E$9))</f>
        <v/>
      </c>
      <c r="F453" s="280" t="str" cm="1">
        <f t="array" ref="F453">IF($C453="","",INDEX(import_data,$C453,F$9))</f>
        <v/>
      </c>
      <c r="G453" s="280" t="str" cm="1">
        <f t="array" ref="G453">IF($C453="","",INDEX(import_data,$C453,G$9))</f>
        <v/>
      </c>
      <c r="H453" s="280" t="str" cm="1">
        <f t="array" ref="H453">IF($C453="","",IF(INDEX(import_data,$C453,H$9)="","",INDEX(import_data,$C453,H$9)))</f>
        <v/>
      </c>
      <c r="I453" s="300" t="str" cm="1">
        <f t="array" ref="I453">IF($C453="","",IF(INDEX(import_data,$C453,I$9)="","",INDEX(import_data,$C453,I$9)))</f>
        <v/>
      </c>
      <c r="K453" s="312" t="str">
        <f t="shared" si="45"/>
        <v/>
      </c>
      <c r="L453" s="92" t="s">
        <v>0</v>
      </c>
      <c r="M453" s="312" t="str">
        <f t="shared" si="46"/>
        <v/>
      </c>
      <c r="N453" s="92" t="s">
        <v>0</v>
      </c>
      <c r="O453" s="312" t="str">
        <f t="shared" si="47"/>
        <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t="str">
        <f t="shared" si="43"/>
        <v/>
      </c>
      <c r="E454" s="282" t="str" cm="1">
        <f t="array" ref="E454">IF($C454="","",INDEX(import_data,$C454,E$9))</f>
        <v/>
      </c>
      <c r="F454" s="280" t="str" cm="1">
        <f t="array" ref="F454">IF($C454="","",INDEX(import_data,$C454,F$9))</f>
        <v/>
      </c>
      <c r="G454" s="280" t="str" cm="1">
        <f t="array" ref="G454">IF($C454="","",INDEX(import_data,$C454,G$9))</f>
        <v/>
      </c>
      <c r="H454" s="280" t="str" cm="1">
        <f t="array" ref="H454">IF($C454="","",IF(INDEX(import_data,$C454,H$9)="","",INDEX(import_data,$C454,H$9)))</f>
        <v/>
      </c>
      <c r="I454" s="300" t="str" cm="1">
        <f t="array" ref="I454">IF($C454="","",IF(INDEX(import_data,$C454,I$9)="","",INDEX(import_data,$C454,I$9)))</f>
        <v/>
      </c>
      <c r="K454" s="312" t="str">
        <f t="shared" si="45"/>
        <v/>
      </c>
      <c r="L454" s="92" t="s">
        <v>0</v>
      </c>
      <c r="M454" s="312" t="str">
        <f t="shared" si="46"/>
        <v/>
      </c>
      <c r="N454" s="92" t="s">
        <v>0</v>
      </c>
      <c r="O454" s="312" t="str">
        <f t="shared" si="47"/>
        <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t="str">
        <f t="shared" si="43"/>
        <v/>
      </c>
      <c r="E455" s="282" t="str" cm="1">
        <f t="array" ref="E455">IF($C455="","",INDEX(import_data,$C455,E$9))</f>
        <v/>
      </c>
      <c r="F455" s="280" t="str" cm="1">
        <f t="array" ref="F455">IF($C455="","",INDEX(import_data,$C455,F$9))</f>
        <v/>
      </c>
      <c r="G455" s="280" t="str" cm="1">
        <f t="array" ref="G455">IF($C455="","",INDEX(import_data,$C455,G$9))</f>
        <v/>
      </c>
      <c r="H455" s="280" t="str" cm="1">
        <f t="array" ref="H455">IF($C455="","",IF(INDEX(import_data,$C455,H$9)="","",INDEX(import_data,$C455,H$9)))</f>
        <v/>
      </c>
      <c r="I455" s="300" t="str" cm="1">
        <f t="array" ref="I455">IF($C455="","",IF(INDEX(import_data,$C455,I$9)="","",INDEX(import_data,$C455,I$9)))</f>
        <v/>
      </c>
      <c r="K455" s="312" t="str">
        <f t="shared" si="45"/>
        <v/>
      </c>
      <c r="L455" s="92" t="s">
        <v>0</v>
      </c>
      <c r="M455" s="312" t="str">
        <f t="shared" si="46"/>
        <v/>
      </c>
      <c r="N455" s="92" t="s">
        <v>0</v>
      </c>
      <c r="O455" s="312" t="str">
        <f t="shared" si="47"/>
        <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t="str">
        <f t="shared" si="43"/>
        <v/>
      </c>
      <c r="E456" s="282" t="str" cm="1">
        <f t="array" ref="E456">IF($C456="","",INDEX(import_data,$C456,E$9))</f>
        <v/>
      </c>
      <c r="F456" s="280" t="str" cm="1">
        <f t="array" ref="F456">IF($C456="","",INDEX(import_data,$C456,F$9))</f>
        <v/>
      </c>
      <c r="G456" s="280" t="str" cm="1">
        <f t="array" ref="G456">IF($C456="","",INDEX(import_data,$C456,G$9))</f>
        <v/>
      </c>
      <c r="H456" s="280" t="str" cm="1">
        <f t="array" ref="H456">IF($C456="","",IF(INDEX(import_data,$C456,H$9)="","",INDEX(import_data,$C456,H$9)))</f>
        <v/>
      </c>
      <c r="I456" s="300" t="str" cm="1">
        <f t="array" ref="I456">IF($C456="","",IF(INDEX(import_data,$C456,I$9)="","",INDEX(import_data,$C456,I$9)))</f>
        <v/>
      </c>
      <c r="K456" s="312" t="str">
        <f t="shared" si="45"/>
        <v/>
      </c>
      <c r="L456" s="92" t="s">
        <v>0</v>
      </c>
      <c r="M456" s="312" t="str">
        <f t="shared" si="46"/>
        <v/>
      </c>
      <c r="N456" s="92" t="s">
        <v>0</v>
      </c>
      <c r="O456" s="312" t="str">
        <f t="shared" si="47"/>
        <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t="str">
        <f t="shared" si="43"/>
        <v/>
      </c>
      <c r="E457" s="282" t="str" cm="1">
        <f t="array" ref="E457">IF($C457="","",INDEX(import_data,$C457,E$9))</f>
        <v/>
      </c>
      <c r="F457" s="280" t="str" cm="1">
        <f t="array" ref="F457">IF($C457="","",INDEX(import_data,$C457,F$9))</f>
        <v/>
      </c>
      <c r="G457" s="280" t="str" cm="1">
        <f t="array" ref="G457">IF($C457="","",INDEX(import_data,$C457,G$9))</f>
        <v/>
      </c>
      <c r="H457" s="280" t="str" cm="1">
        <f t="array" ref="H457">IF($C457="","",IF(INDEX(import_data,$C457,H$9)="","",INDEX(import_data,$C457,H$9)))</f>
        <v/>
      </c>
      <c r="I457" s="300" t="str" cm="1">
        <f t="array" ref="I457">IF($C457="","",IF(INDEX(import_data,$C457,I$9)="","",INDEX(import_data,$C457,I$9)))</f>
        <v/>
      </c>
      <c r="K457" s="312" t="str">
        <f t="shared" si="45"/>
        <v/>
      </c>
      <c r="L457" s="92" t="s">
        <v>0</v>
      </c>
      <c r="M457" s="312" t="str">
        <f t="shared" si="46"/>
        <v/>
      </c>
      <c r="N457" s="92" t="s">
        <v>0</v>
      </c>
      <c r="O457" s="312" t="str">
        <f t="shared" si="47"/>
        <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t="str">
        <f t="shared" si="43"/>
        <v/>
      </c>
      <c r="E458" s="282" t="str" cm="1">
        <f t="array" ref="E458">IF($C458="","",INDEX(import_data,$C458,E$9))</f>
        <v/>
      </c>
      <c r="F458" s="280" t="str" cm="1">
        <f t="array" ref="F458">IF($C458="","",INDEX(import_data,$C458,F$9))</f>
        <v/>
      </c>
      <c r="G458" s="280" t="str" cm="1">
        <f t="array" ref="G458">IF($C458="","",INDEX(import_data,$C458,G$9))</f>
        <v/>
      </c>
      <c r="H458" s="280" t="str" cm="1">
        <f t="array" ref="H458">IF($C458="","",IF(INDEX(import_data,$C458,H$9)="","",INDEX(import_data,$C458,H$9)))</f>
        <v/>
      </c>
      <c r="I458" s="300" t="str" cm="1">
        <f t="array" ref="I458">IF($C458="","",IF(INDEX(import_data,$C458,I$9)="","",INDEX(import_data,$C458,I$9)))</f>
        <v/>
      </c>
      <c r="K458" s="312" t="str">
        <f t="shared" si="45"/>
        <v/>
      </c>
      <c r="L458" s="92" t="s">
        <v>0</v>
      </c>
      <c r="M458" s="312" t="str">
        <f t="shared" si="46"/>
        <v/>
      </c>
      <c r="N458" s="92" t="s">
        <v>0</v>
      </c>
      <c r="O458" s="312" t="str">
        <f t="shared" si="47"/>
        <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t="str">
        <f t="shared" si="43"/>
        <v/>
      </c>
      <c r="E459" s="282" t="str" cm="1">
        <f t="array" ref="E459">IF($C459="","",INDEX(import_data,$C459,E$9))</f>
        <v/>
      </c>
      <c r="F459" s="280" t="str" cm="1">
        <f t="array" ref="F459">IF($C459="","",INDEX(import_data,$C459,F$9))</f>
        <v/>
      </c>
      <c r="G459" s="280" t="str" cm="1">
        <f t="array" ref="G459">IF($C459="","",INDEX(import_data,$C459,G$9))</f>
        <v/>
      </c>
      <c r="H459" s="280" t="str" cm="1">
        <f t="array" ref="H459">IF($C459="","",IF(INDEX(import_data,$C459,H$9)="","",INDEX(import_data,$C459,H$9)))</f>
        <v/>
      </c>
      <c r="I459" s="300" t="str" cm="1">
        <f t="array" ref="I459">IF($C459="","",IF(INDEX(import_data,$C459,I$9)="","",INDEX(import_data,$C459,I$9)))</f>
        <v/>
      </c>
      <c r="K459" s="312" t="str">
        <f t="shared" si="45"/>
        <v/>
      </c>
      <c r="L459" s="92" t="s">
        <v>0</v>
      </c>
      <c r="M459" s="312" t="str">
        <f t="shared" si="46"/>
        <v/>
      </c>
      <c r="N459" s="92" t="s">
        <v>0</v>
      </c>
      <c r="O459" s="312" t="str">
        <f t="shared" si="47"/>
        <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t="str">
        <f t="shared" si="43"/>
        <v/>
      </c>
      <c r="E460" s="282" t="str" cm="1">
        <f t="array" ref="E460">IF($C460="","",INDEX(import_data,$C460,E$9))</f>
        <v/>
      </c>
      <c r="F460" s="280" t="str" cm="1">
        <f t="array" ref="F460">IF($C460="","",INDEX(import_data,$C460,F$9))</f>
        <v/>
      </c>
      <c r="G460" s="280" t="str" cm="1">
        <f t="array" ref="G460">IF($C460="","",INDEX(import_data,$C460,G$9))</f>
        <v/>
      </c>
      <c r="H460" s="280" t="str" cm="1">
        <f t="array" ref="H460">IF($C460="","",IF(INDEX(import_data,$C460,H$9)="","",INDEX(import_data,$C460,H$9)))</f>
        <v/>
      </c>
      <c r="I460" s="300" t="str" cm="1">
        <f t="array" ref="I460">IF($C460="","",IF(INDEX(import_data,$C460,I$9)="","",INDEX(import_data,$C460,I$9)))</f>
        <v/>
      </c>
      <c r="K460" s="312" t="str">
        <f t="shared" si="45"/>
        <v/>
      </c>
      <c r="L460" s="92" t="s">
        <v>0</v>
      </c>
      <c r="M460" s="312" t="str">
        <f t="shared" si="46"/>
        <v/>
      </c>
      <c r="N460" s="92" t="s">
        <v>0</v>
      </c>
      <c r="O460" s="312" t="str">
        <f t="shared" si="47"/>
        <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t="str">
        <f t="shared" ref="C461:C524" si="50">IFERROR(MATCH($E$8&amp;"-"&amp;B461,import_key,0),"")</f>
        <v/>
      </c>
      <c r="E461" s="282" t="str" cm="1">
        <f t="array" ref="E461">IF($C461="","",INDEX(import_data,$C461,E$9))</f>
        <v/>
      </c>
      <c r="F461" s="280" t="str" cm="1">
        <f t="array" ref="F461">IF($C461="","",INDEX(import_data,$C461,F$9))</f>
        <v/>
      </c>
      <c r="G461" s="280" t="str" cm="1">
        <f t="array" ref="G461">IF($C461="","",INDEX(import_data,$C461,G$9))</f>
        <v/>
      </c>
      <c r="H461" s="280" t="str" cm="1">
        <f t="array" ref="H461">IF($C461="","",IF(INDEX(import_data,$C461,H$9)="","",INDEX(import_data,$C461,H$9)))</f>
        <v/>
      </c>
      <c r="I461" s="300" t="str" cm="1">
        <f t="array" ref="I461">IF($C461="","",IF(INDEX(import_data,$C461,I$9)="","",INDEX(import_data,$C461,I$9)))</f>
        <v/>
      </c>
      <c r="K461" s="312" t="str">
        <f t="shared" si="45"/>
        <v/>
      </c>
      <c r="L461" s="92" t="s">
        <v>0</v>
      </c>
      <c r="M461" s="312" t="str">
        <f t="shared" si="46"/>
        <v/>
      </c>
      <c r="N461" s="92" t="s">
        <v>0</v>
      </c>
      <c r="O461" s="312" t="str">
        <f t="shared" si="47"/>
        <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t="str">
        <f t="shared" si="50"/>
        <v/>
      </c>
      <c r="E462" s="282" t="str" cm="1">
        <f t="array" ref="E462">IF($C462="","",INDEX(import_data,$C462,E$9))</f>
        <v/>
      </c>
      <c r="F462" s="280" t="str" cm="1">
        <f t="array" ref="F462">IF($C462="","",INDEX(import_data,$C462,F$9))</f>
        <v/>
      </c>
      <c r="G462" s="280" t="str" cm="1">
        <f t="array" ref="G462">IF($C462="","",INDEX(import_data,$C462,G$9))</f>
        <v/>
      </c>
      <c r="H462" s="280" t="str" cm="1">
        <f t="array" ref="H462">IF($C462="","",IF(INDEX(import_data,$C462,H$9)="","",INDEX(import_data,$C462,H$9)))</f>
        <v/>
      </c>
      <c r="I462" s="300" t="str" cm="1">
        <f t="array" ref="I462">IF($C462="","",IF(INDEX(import_data,$C462,I$9)="","",INDEX(import_data,$C462,I$9)))</f>
        <v/>
      </c>
      <c r="K462" s="312" t="str">
        <f t="shared" ref="K462:K525" si="52">IF(F462="","",F462) &amp; IF(G462="",""," – " &amp; G462) &amp; IF(H462="",""," – " &amp; H462) &amp; IF(I462="",""," – " &amp; I462)</f>
        <v/>
      </c>
      <c r="L462" s="92" t="s">
        <v>0</v>
      </c>
      <c r="M462" s="312" t="str">
        <f t="shared" ref="M462:M525" si="53">IF(F462="","",F462) &amp; IF(G462="",""," – " &amp; G462) &amp; IF(H462="",""," – " &amp; H462)</f>
        <v/>
      </c>
      <c r="N462" s="92" t="s">
        <v>0</v>
      </c>
      <c r="O462" s="312" t="str">
        <f t="shared" ref="O462:O525" si="54">IF(F462="","",F462) &amp; IF(G462="",""," – " &amp; G462)</f>
        <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t="str">
        <f t="shared" si="50"/>
        <v/>
      </c>
      <c r="E463" s="282" t="str" cm="1">
        <f t="array" ref="E463">IF($C463="","",INDEX(import_data,$C463,E$9))</f>
        <v/>
      </c>
      <c r="F463" s="280" t="str" cm="1">
        <f t="array" ref="F463">IF($C463="","",INDEX(import_data,$C463,F$9))</f>
        <v/>
      </c>
      <c r="G463" s="280" t="str" cm="1">
        <f t="array" ref="G463">IF($C463="","",INDEX(import_data,$C463,G$9))</f>
        <v/>
      </c>
      <c r="H463" s="280" t="str" cm="1">
        <f t="array" ref="H463">IF($C463="","",IF(INDEX(import_data,$C463,H$9)="","",INDEX(import_data,$C463,H$9)))</f>
        <v/>
      </c>
      <c r="I463" s="300" t="str" cm="1">
        <f t="array" ref="I463">IF($C463="","",IF(INDEX(import_data,$C463,I$9)="","",INDEX(import_data,$C463,I$9)))</f>
        <v/>
      </c>
      <c r="K463" s="312" t="str">
        <f t="shared" si="52"/>
        <v/>
      </c>
      <c r="L463" s="92" t="s">
        <v>0</v>
      </c>
      <c r="M463" s="312" t="str">
        <f t="shared" si="53"/>
        <v/>
      </c>
      <c r="N463" s="92" t="s">
        <v>0</v>
      </c>
      <c r="O463" s="312" t="str">
        <f t="shared" si="54"/>
        <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t="str">
        <f t="shared" si="50"/>
        <v/>
      </c>
      <c r="E464" s="282" t="str" cm="1">
        <f t="array" ref="E464">IF($C464="","",INDEX(import_data,$C464,E$9))</f>
        <v/>
      </c>
      <c r="F464" s="280" t="str" cm="1">
        <f t="array" ref="F464">IF($C464="","",INDEX(import_data,$C464,F$9))</f>
        <v/>
      </c>
      <c r="G464" s="280" t="str" cm="1">
        <f t="array" ref="G464">IF($C464="","",INDEX(import_data,$C464,G$9))</f>
        <v/>
      </c>
      <c r="H464" s="280" t="str" cm="1">
        <f t="array" ref="H464">IF($C464="","",IF(INDEX(import_data,$C464,H$9)="","",INDEX(import_data,$C464,H$9)))</f>
        <v/>
      </c>
      <c r="I464" s="300" t="str" cm="1">
        <f t="array" ref="I464">IF($C464="","",IF(INDEX(import_data,$C464,I$9)="","",INDEX(import_data,$C464,I$9)))</f>
        <v/>
      </c>
      <c r="K464" s="312" t="str">
        <f t="shared" si="52"/>
        <v/>
      </c>
      <c r="L464" s="92" t="s">
        <v>0</v>
      </c>
      <c r="M464" s="312" t="str">
        <f t="shared" si="53"/>
        <v/>
      </c>
      <c r="N464" s="92" t="s">
        <v>0</v>
      </c>
      <c r="O464" s="312" t="str">
        <f t="shared" si="54"/>
        <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t="str">
        <f t="shared" si="50"/>
        <v/>
      </c>
      <c r="E465" s="282" t="str" cm="1">
        <f t="array" ref="E465">IF($C465="","",INDEX(import_data,$C465,E$9))</f>
        <v/>
      </c>
      <c r="F465" s="280" t="str" cm="1">
        <f t="array" ref="F465">IF($C465="","",INDEX(import_data,$C465,F$9))</f>
        <v/>
      </c>
      <c r="G465" s="280" t="str" cm="1">
        <f t="array" ref="G465">IF($C465="","",INDEX(import_data,$C465,G$9))</f>
        <v/>
      </c>
      <c r="H465" s="280" t="str" cm="1">
        <f t="array" ref="H465">IF($C465="","",IF(INDEX(import_data,$C465,H$9)="","",INDEX(import_data,$C465,H$9)))</f>
        <v/>
      </c>
      <c r="I465" s="300" t="str" cm="1">
        <f t="array" ref="I465">IF($C465="","",IF(INDEX(import_data,$C465,I$9)="","",INDEX(import_data,$C465,I$9)))</f>
        <v/>
      </c>
      <c r="K465" s="312" t="str">
        <f t="shared" si="52"/>
        <v/>
      </c>
      <c r="L465" s="92" t="s">
        <v>0</v>
      </c>
      <c r="M465" s="312" t="str">
        <f t="shared" si="53"/>
        <v/>
      </c>
      <c r="N465" s="92" t="s">
        <v>0</v>
      </c>
      <c r="O465" s="312" t="str">
        <f t="shared" si="54"/>
        <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t="str">
        <f t="shared" si="50"/>
        <v/>
      </c>
      <c r="E466" s="282" t="str" cm="1">
        <f t="array" ref="E466">IF($C466="","",INDEX(import_data,$C466,E$9))</f>
        <v/>
      </c>
      <c r="F466" s="280" t="str" cm="1">
        <f t="array" ref="F466">IF($C466="","",INDEX(import_data,$C466,F$9))</f>
        <v/>
      </c>
      <c r="G466" s="280" t="str" cm="1">
        <f t="array" ref="G466">IF($C466="","",INDEX(import_data,$C466,G$9))</f>
        <v/>
      </c>
      <c r="H466" s="280" t="str" cm="1">
        <f t="array" ref="H466">IF($C466="","",IF(INDEX(import_data,$C466,H$9)="","",INDEX(import_data,$C466,H$9)))</f>
        <v/>
      </c>
      <c r="I466" s="300" t="str" cm="1">
        <f t="array" ref="I466">IF($C466="","",IF(INDEX(import_data,$C466,I$9)="","",INDEX(import_data,$C466,I$9)))</f>
        <v/>
      </c>
      <c r="K466" s="312" t="str">
        <f t="shared" si="52"/>
        <v/>
      </c>
      <c r="L466" s="92" t="s">
        <v>0</v>
      </c>
      <c r="M466" s="312" t="str">
        <f t="shared" si="53"/>
        <v/>
      </c>
      <c r="N466" s="92" t="s">
        <v>0</v>
      </c>
      <c r="O466" s="312" t="str">
        <f t="shared" si="54"/>
        <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t="str">
        <f t="shared" si="50"/>
        <v/>
      </c>
      <c r="E467" s="282" t="str" cm="1">
        <f t="array" ref="E467">IF($C467="","",INDEX(import_data,$C467,E$9))</f>
        <v/>
      </c>
      <c r="F467" s="280" t="str" cm="1">
        <f t="array" ref="F467">IF($C467="","",INDEX(import_data,$C467,F$9))</f>
        <v/>
      </c>
      <c r="G467" s="280" t="str" cm="1">
        <f t="array" ref="G467">IF($C467="","",INDEX(import_data,$C467,G$9))</f>
        <v/>
      </c>
      <c r="H467" s="280" t="str" cm="1">
        <f t="array" ref="H467">IF($C467="","",IF(INDEX(import_data,$C467,H$9)="","",INDEX(import_data,$C467,H$9)))</f>
        <v/>
      </c>
      <c r="I467" s="300" t="str" cm="1">
        <f t="array" ref="I467">IF($C467="","",IF(INDEX(import_data,$C467,I$9)="","",INDEX(import_data,$C467,I$9)))</f>
        <v/>
      </c>
      <c r="K467" s="312" t="str">
        <f t="shared" si="52"/>
        <v/>
      </c>
      <c r="L467" s="92" t="s">
        <v>0</v>
      </c>
      <c r="M467" s="312" t="str">
        <f t="shared" si="53"/>
        <v/>
      </c>
      <c r="N467" s="92" t="s">
        <v>0</v>
      </c>
      <c r="O467" s="312" t="str">
        <f t="shared" si="54"/>
        <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t="str">
        <f t="shared" si="50"/>
        <v/>
      </c>
      <c r="E468" s="282" t="str" cm="1">
        <f t="array" ref="E468">IF($C468="","",INDEX(import_data,$C468,E$9))</f>
        <v/>
      </c>
      <c r="F468" s="280" t="str" cm="1">
        <f t="array" ref="F468">IF($C468="","",INDEX(import_data,$C468,F$9))</f>
        <v/>
      </c>
      <c r="G468" s="280" t="str" cm="1">
        <f t="array" ref="G468">IF($C468="","",INDEX(import_data,$C468,G$9))</f>
        <v/>
      </c>
      <c r="H468" s="280" t="str" cm="1">
        <f t="array" ref="H468">IF($C468="","",IF(INDEX(import_data,$C468,H$9)="","",INDEX(import_data,$C468,H$9)))</f>
        <v/>
      </c>
      <c r="I468" s="300" t="str" cm="1">
        <f t="array" ref="I468">IF($C468="","",IF(INDEX(import_data,$C468,I$9)="","",INDEX(import_data,$C468,I$9)))</f>
        <v/>
      </c>
      <c r="K468" s="312" t="str">
        <f t="shared" si="52"/>
        <v/>
      </c>
      <c r="L468" s="92" t="s">
        <v>0</v>
      </c>
      <c r="M468" s="312" t="str">
        <f t="shared" si="53"/>
        <v/>
      </c>
      <c r="N468" s="92" t="s">
        <v>0</v>
      </c>
      <c r="O468" s="312" t="str">
        <f t="shared" si="54"/>
        <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t="str">
        <f t="shared" si="50"/>
        <v/>
      </c>
      <c r="E469" s="282" t="str" cm="1">
        <f t="array" ref="E469">IF($C469="","",INDEX(import_data,$C469,E$9))</f>
        <v/>
      </c>
      <c r="F469" s="280" t="str" cm="1">
        <f t="array" ref="F469">IF($C469="","",INDEX(import_data,$C469,F$9))</f>
        <v/>
      </c>
      <c r="G469" s="280" t="str" cm="1">
        <f t="array" ref="G469">IF($C469="","",INDEX(import_data,$C469,G$9))</f>
        <v/>
      </c>
      <c r="H469" s="280" t="str" cm="1">
        <f t="array" ref="H469">IF($C469="","",IF(INDEX(import_data,$C469,H$9)="","",INDEX(import_data,$C469,H$9)))</f>
        <v/>
      </c>
      <c r="I469" s="300" t="str" cm="1">
        <f t="array" ref="I469">IF($C469="","",IF(INDEX(import_data,$C469,I$9)="","",INDEX(import_data,$C469,I$9)))</f>
        <v/>
      </c>
      <c r="K469" s="312" t="str">
        <f t="shared" si="52"/>
        <v/>
      </c>
      <c r="L469" s="92" t="s">
        <v>0</v>
      </c>
      <c r="M469" s="312" t="str">
        <f t="shared" si="53"/>
        <v/>
      </c>
      <c r="N469" s="92" t="s">
        <v>0</v>
      </c>
      <c r="O469" s="312" t="str">
        <f t="shared" si="54"/>
        <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t="str">
        <f t="shared" si="50"/>
        <v/>
      </c>
      <c r="E470" s="282" t="str" cm="1">
        <f t="array" ref="E470">IF($C470="","",INDEX(import_data,$C470,E$9))</f>
        <v/>
      </c>
      <c r="F470" s="280" t="str" cm="1">
        <f t="array" ref="F470">IF($C470="","",INDEX(import_data,$C470,F$9))</f>
        <v/>
      </c>
      <c r="G470" s="280" t="str" cm="1">
        <f t="array" ref="G470">IF($C470="","",INDEX(import_data,$C470,G$9))</f>
        <v/>
      </c>
      <c r="H470" s="280" t="str" cm="1">
        <f t="array" ref="H470">IF($C470="","",IF(INDEX(import_data,$C470,H$9)="","",INDEX(import_data,$C470,H$9)))</f>
        <v/>
      </c>
      <c r="I470" s="300" t="str" cm="1">
        <f t="array" ref="I470">IF($C470="","",IF(INDEX(import_data,$C470,I$9)="","",INDEX(import_data,$C470,I$9)))</f>
        <v/>
      </c>
      <c r="K470" s="312" t="str">
        <f t="shared" si="52"/>
        <v/>
      </c>
      <c r="L470" s="92" t="s">
        <v>0</v>
      </c>
      <c r="M470" s="312" t="str">
        <f t="shared" si="53"/>
        <v/>
      </c>
      <c r="N470" s="92" t="s">
        <v>0</v>
      </c>
      <c r="O470" s="312" t="str">
        <f t="shared" si="54"/>
        <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t="str">
        <f t="shared" si="50"/>
        <v/>
      </c>
      <c r="E471" s="282" t="str" cm="1">
        <f t="array" ref="E471">IF($C471="","",INDEX(import_data,$C471,E$9))</f>
        <v/>
      </c>
      <c r="F471" s="280" t="str" cm="1">
        <f t="array" ref="F471">IF($C471="","",INDEX(import_data,$C471,F$9))</f>
        <v/>
      </c>
      <c r="G471" s="280" t="str" cm="1">
        <f t="array" ref="G471">IF($C471="","",INDEX(import_data,$C471,G$9))</f>
        <v/>
      </c>
      <c r="H471" s="280" t="str" cm="1">
        <f t="array" ref="H471">IF($C471="","",IF(INDEX(import_data,$C471,H$9)="","",INDEX(import_data,$C471,H$9)))</f>
        <v/>
      </c>
      <c r="I471" s="300" t="str" cm="1">
        <f t="array" ref="I471">IF($C471="","",IF(INDEX(import_data,$C471,I$9)="","",INDEX(import_data,$C471,I$9)))</f>
        <v/>
      </c>
      <c r="K471" s="312" t="str">
        <f t="shared" si="52"/>
        <v/>
      </c>
      <c r="L471" s="92" t="s">
        <v>0</v>
      </c>
      <c r="M471" s="312" t="str">
        <f t="shared" si="53"/>
        <v/>
      </c>
      <c r="N471" s="92" t="s">
        <v>0</v>
      </c>
      <c r="O471" s="312" t="str">
        <f t="shared" si="54"/>
        <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t="str">
        <f t="shared" si="50"/>
        <v/>
      </c>
      <c r="E472" s="282" t="str" cm="1">
        <f t="array" ref="E472">IF($C472="","",INDEX(import_data,$C472,E$9))</f>
        <v/>
      </c>
      <c r="F472" s="280" t="str" cm="1">
        <f t="array" ref="F472">IF($C472="","",INDEX(import_data,$C472,F$9))</f>
        <v/>
      </c>
      <c r="G472" s="280" t="str" cm="1">
        <f t="array" ref="G472">IF($C472="","",INDEX(import_data,$C472,G$9))</f>
        <v/>
      </c>
      <c r="H472" s="280" t="str" cm="1">
        <f t="array" ref="H472">IF($C472="","",IF(INDEX(import_data,$C472,H$9)="","",INDEX(import_data,$C472,H$9)))</f>
        <v/>
      </c>
      <c r="I472" s="300" t="str" cm="1">
        <f t="array" ref="I472">IF($C472="","",IF(INDEX(import_data,$C472,I$9)="","",INDEX(import_data,$C472,I$9)))</f>
        <v/>
      </c>
      <c r="K472" s="312" t="str">
        <f t="shared" si="52"/>
        <v/>
      </c>
      <c r="L472" s="92" t="s">
        <v>0</v>
      </c>
      <c r="M472" s="312" t="str">
        <f t="shared" si="53"/>
        <v/>
      </c>
      <c r="N472" s="92" t="s">
        <v>0</v>
      </c>
      <c r="O472" s="312" t="str">
        <f t="shared" si="54"/>
        <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t="str">
        <f t="shared" si="50"/>
        <v/>
      </c>
      <c r="E473" s="282" t="str" cm="1">
        <f t="array" ref="E473">IF($C473="","",INDEX(import_data,$C473,E$9))</f>
        <v/>
      </c>
      <c r="F473" s="280" t="str" cm="1">
        <f t="array" ref="F473">IF($C473="","",INDEX(import_data,$C473,F$9))</f>
        <v/>
      </c>
      <c r="G473" s="280" t="str" cm="1">
        <f t="array" ref="G473">IF($C473="","",INDEX(import_data,$C473,G$9))</f>
        <v/>
      </c>
      <c r="H473" s="280" t="str" cm="1">
        <f t="array" ref="H473">IF($C473="","",IF(INDEX(import_data,$C473,H$9)="","",INDEX(import_data,$C473,H$9)))</f>
        <v/>
      </c>
      <c r="I473" s="300" t="str" cm="1">
        <f t="array" ref="I473">IF($C473="","",IF(INDEX(import_data,$C473,I$9)="","",INDEX(import_data,$C473,I$9)))</f>
        <v/>
      </c>
      <c r="K473" s="312" t="str">
        <f t="shared" si="52"/>
        <v/>
      </c>
      <c r="L473" s="92" t="s">
        <v>0</v>
      </c>
      <c r="M473" s="312" t="str">
        <f t="shared" si="53"/>
        <v/>
      </c>
      <c r="N473" s="92" t="s">
        <v>0</v>
      </c>
      <c r="O473" s="312" t="str">
        <f t="shared" si="54"/>
        <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t="str">
        <f t="shared" si="50"/>
        <v/>
      </c>
      <c r="E474" s="282" t="str" cm="1">
        <f t="array" ref="E474">IF($C474="","",INDEX(import_data,$C474,E$9))</f>
        <v/>
      </c>
      <c r="F474" s="280" t="str" cm="1">
        <f t="array" ref="F474">IF($C474="","",INDEX(import_data,$C474,F$9))</f>
        <v/>
      </c>
      <c r="G474" s="280" t="str" cm="1">
        <f t="array" ref="G474">IF($C474="","",INDEX(import_data,$C474,G$9))</f>
        <v/>
      </c>
      <c r="H474" s="280" t="str" cm="1">
        <f t="array" ref="H474">IF($C474="","",IF(INDEX(import_data,$C474,H$9)="","",INDEX(import_data,$C474,H$9)))</f>
        <v/>
      </c>
      <c r="I474" s="300" t="str" cm="1">
        <f t="array" ref="I474">IF($C474="","",IF(INDEX(import_data,$C474,I$9)="","",INDEX(import_data,$C474,I$9)))</f>
        <v/>
      </c>
      <c r="K474" s="312" t="str">
        <f t="shared" si="52"/>
        <v/>
      </c>
      <c r="L474" s="92" t="s">
        <v>0</v>
      </c>
      <c r="M474" s="312" t="str">
        <f t="shared" si="53"/>
        <v/>
      </c>
      <c r="N474" s="92" t="s">
        <v>0</v>
      </c>
      <c r="O474" s="312" t="str">
        <f t="shared" si="54"/>
        <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t="str">
        <f t="shared" si="50"/>
        <v/>
      </c>
      <c r="E475" s="282" t="str" cm="1">
        <f t="array" ref="E475">IF($C475="","",INDEX(import_data,$C475,E$9))</f>
        <v/>
      </c>
      <c r="F475" s="280" t="str" cm="1">
        <f t="array" ref="F475">IF($C475="","",INDEX(import_data,$C475,F$9))</f>
        <v/>
      </c>
      <c r="G475" s="280" t="str" cm="1">
        <f t="array" ref="G475">IF($C475="","",INDEX(import_data,$C475,G$9))</f>
        <v/>
      </c>
      <c r="H475" s="280" t="str" cm="1">
        <f t="array" ref="H475">IF($C475="","",IF(INDEX(import_data,$C475,H$9)="","",INDEX(import_data,$C475,H$9)))</f>
        <v/>
      </c>
      <c r="I475" s="300" t="str" cm="1">
        <f t="array" ref="I475">IF($C475="","",IF(INDEX(import_data,$C475,I$9)="","",INDEX(import_data,$C475,I$9)))</f>
        <v/>
      </c>
      <c r="K475" s="312" t="str">
        <f t="shared" si="52"/>
        <v/>
      </c>
      <c r="L475" s="92" t="s">
        <v>0</v>
      </c>
      <c r="M475" s="312" t="str">
        <f t="shared" si="53"/>
        <v/>
      </c>
      <c r="N475" s="92" t="s">
        <v>0</v>
      </c>
      <c r="O475" s="312" t="str">
        <f t="shared" si="54"/>
        <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t="str">
        <f t="shared" si="50"/>
        <v/>
      </c>
      <c r="E476" s="282" t="str" cm="1">
        <f t="array" ref="E476">IF($C476="","",INDEX(import_data,$C476,E$9))</f>
        <v/>
      </c>
      <c r="F476" s="280" t="str" cm="1">
        <f t="array" ref="F476">IF($C476="","",INDEX(import_data,$C476,F$9))</f>
        <v/>
      </c>
      <c r="G476" s="280" t="str" cm="1">
        <f t="array" ref="G476">IF($C476="","",INDEX(import_data,$C476,G$9))</f>
        <v/>
      </c>
      <c r="H476" s="280" t="str" cm="1">
        <f t="array" ref="H476">IF($C476="","",IF(INDEX(import_data,$C476,H$9)="","",INDEX(import_data,$C476,H$9)))</f>
        <v/>
      </c>
      <c r="I476" s="300" t="str" cm="1">
        <f t="array" ref="I476">IF($C476="","",IF(INDEX(import_data,$C476,I$9)="","",INDEX(import_data,$C476,I$9)))</f>
        <v/>
      </c>
      <c r="K476" s="312" t="str">
        <f t="shared" si="52"/>
        <v/>
      </c>
      <c r="L476" s="92" t="s">
        <v>0</v>
      </c>
      <c r="M476" s="312" t="str">
        <f t="shared" si="53"/>
        <v/>
      </c>
      <c r="N476" s="92" t="s">
        <v>0</v>
      </c>
      <c r="O476" s="312" t="str">
        <f t="shared" si="54"/>
        <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t="str">
        <f t="shared" si="50"/>
        <v/>
      </c>
      <c r="E477" s="282" t="str" cm="1">
        <f t="array" ref="E477">IF($C477="","",INDEX(import_data,$C477,E$9))</f>
        <v/>
      </c>
      <c r="F477" s="280" t="str" cm="1">
        <f t="array" ref="F477">IF($C477="","",INDEX(import_data,$C477,F$9))</f>
        <v/>
      </c>
      <c r="G477" s="280" t="str" cm="1">
        <f t="array" ref="G477">IF($C477="","",INDEX(import_data,$C477,G$9))</f>
        <v/>
      </c>
      <c r="H477" s="280" t="str" cm="1">
        <f t="array" ref="H477">IF($C477="","",IF(INDEX(import_data,$C477,H$9)="","",INDEX(import_data,$C477,H$9)))</f>
        <v/>
      </c>
      <c r="I477" s="300" t="str" cm="1">
        <f t="array" ref="I477">IF($C477="","",IF(INDEX(import_data,$C477,I$9)="","",INDEX(import_data,$C477,I$9)))</f>
        <v/>
      </c>
      <c r="K477" s="312" t="str">
        <f t="shared" si="52"/>
        <v/>
      </c>
      <c r="L477" s="92" t="s">
        <v>0</v>
      </c>
      <c r="M477" s="312" t="str">
        <f t="shared" si="53"/>
        <v/>
      </c>
      <c r="N477" s="92" t="s">
        <v>0</v>
      </c>
      <c r="O477" s="312" t="str">
        <f t="shared" si="54"/>
        <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t="str">
        <f t="shared" si="50"/>
        <v/>
      </c>
      <c r="E478" s="282" t="str" cm="1">
        <f t="array" ref="E478">IF($C478="","",INDEX(import_data,$C478,E$9))</f>
        <v/>
      </c>
      <c r="F478" s="280" t="str" cm="1">
        <f t="array" ref="F478">IF($C478="","",INDEX(import_data,$C478,F$9))</f>
        <v/>
      </c>
      <c r="G478" s="280" t="str" cm="1">
        <f t="array" ref="G478">IF($C478="","",INDEX(import_data,$C478,G$9))</f>
        <v/>
      </c>
      <c r="H478" s="280" t="str" cm="1">
        <f t="array" ref="H478">IF($C478="","",IF(INDEX(import_data,$C478,H$9)="","",INDEX(import_data,$C478,H$9)))</f>
        <v/>
      </c>
      <c r="I478" s="300" t="str" cm="1">
        <f t="array" ref="I478">IF($C478="","",IF(INDEX(import_data,$C478,I$9)="","",INDEX(import_data,$C478,I$9)))</f>
        <v/>
      </c>
      <c r="K478" s="312" t="str">
        <f t="shared" si="52"/>
        <v/>
      </c>
      <c r="L478" s="92" t="s">
        <v>0</v>
      </c>
      <c r="M478" s="312" t="str">
        <f t="shared" si="53"/>
        <v/>
      </c>
      <c r="N478" s="92" t="s">
        <v>0</v>
      </c>
      <c r="O478" s="312" t="str">
        <f t="shared" si="54"/>
        <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t="str">
        <f t="shared" si="50"/>
        <v/>
      </c>
      <c r="E479" s="282" t="str" cm="1">
        <f t="array" ref="E479">IF($C479="","",INDEX(import_data,$C479,E$9))</f>
        <v/>
      </c>
      <c r="F479" s="280" t="str" cm="1">
        <f t="array" ref="F479">IF($C479="","",INDEX(import_data,$C479,F$9))</f>
        <v/>
      </c>
      <c r="G479" s="280" t="str" cm="1">
        <f t="array" ref="G479">IF($C479="","",INDEX(import_data,$C479,G$9))</f>
        <v/>
      </c>
      <c r="H479" s="280" t="str" cm="1">
        <f t="array" ref="H479">IF($C479="","",IF(INDEX(import_data,$C479,H$9)="","",INDEX(import_data,$C479,H$9)))</f>
        <v/>
      </c>
      <c r="I479" s="300" t="str" cm="1">
        <f t="array" ref="I479">IF($C479="","",IF(INDEX(import_data,$C479,I$9)="","",INDEX(import_data,$C479,I$9)))</f>
        <v/>
      </c>
      <c r="K479" s="312" t="str">
        <f t="shared" si="52"/>
        <v/>
      </c>
      <c r="L479" s="92" t="s">
        <v>0</v>
      </c>
      <c r="M479" s="312" t="str">
        <f t="shared" si="53"/>
        <v/>
      </c>
      <c r="N479" s="92" t="s">
        <v>0</v>
      </c>
      <c r="O479" s="312" t="str">
        <f t="shared" si="54"/>
        <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t="str">
        <f t="shared" si="50"/>
        <v/>
      </c>
      <c r="E480" s="282" t="str" cm="1">
        <f t="array" ref="E480">IF($C480="","",INDEX(import_data,$C480,E$9))</f>
        <v/>
      </c>
      <c r="F480" s="280" t="str" cm="1">
        <f t="array" ref="F480">IF($C480="","",INDEX(import_data,$C480,F$9))</f>
        <v/>
      </c>
      <c r="G480" s="280" t="str" cm="1">
        <f t="array" ref="G480">IF($C480="","",INDEX(import_data,$C480,G$9))</f>
        <v/>
      </c>
      <c r="H480" s="280" t="str" cm="1">
        <f t="array" ref="H480">IF($C480="","",IF(INDEX(import_data,$C480,H$9)="","",INDEX(import_data,$C480,H$9)))</f>
        <v/>
      </c>
      <c r="I480" s="300" t="str" cm="1">
        <f t="array" ref="I480">IF($C480="","",IF(INDEX(import_data,$C480,I$9)="","",INDEX(import_data,$C480,I$9)))</f>
        <v/>
      </c>
      <c r="K480" s="312" t="str">
        <f t="shared" si="52"/>
        <v/>
      </c>
      <c r="L480" s="92" t="s">
        <v>0</v>
      </c>
      <c r="M480" s="312" t="str">
        <f t="shared" si="53"/>
        <v/>
      </c>
      <c r="N480" s="92" t="s">
        <v>0</v>
      </c>
      <c r="O480" s="312" t="str">
        <f t="shared" si="54"/>
        <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t="str">
        <f t="shared" si="50"/>
        <v/>
      </c>
      <c r="E481" s="282" t="str" cm="1">
        <f t="array" ref="E481">IF($C481="","",INDEX(import_data,$C481,E$9))</f>
        <v/>
      </c>
      <c r="F481" s="280" t="str" cm="1">
        <f t="array" ref="F481">IF($C481="","",INDEX(import_data,$C481,F$9))</f>
        <v/>
      </c>
      <c r="G481" s="280" t="str" cm="1">
        <f t="array" ref="G481">IF($C481="","",INDEX(import_data,$C481,G$9))</f>
        <v/>
      </c>
      <c r="H481" s="280" t="str" cm="1">
        <f t="array" ref="H481">IF($C481="","",IF(INDEX(import_data,$C481,H$9)="","",INDEX(import_data,$C481,H$9)))</f>
        <v/>
      </c>
      <c r="I481" s="300" t="str" cm="1">
        <f t="array" ref="I481">IF($C481="","",IF(INDEX(import_data,$C481,I$9)="","",INDEX(import_data,$C481,I$9)))</f>
        <v/>
      </c>
      <c r="K481" s="312" t="str">
        <f t="shared" si="52"/>
        <v/>
      </c>
      <c r="L481" s="92" t="s">
        <v>0</v>
      </c>
      <c r="M481" s="312" t="str">
        <f t="shared" si="53"/>
        <v/>
      </c>
      <c r="N481" s="92" t="s">
        <v>0</v>
      </c>
      <c r="O481" s="312" t="str">
        <f t="shared" si="54"/>
        <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t="str">
        <f t="shared" si="50"/>
        <v/>
      </c>
      <c r="E482" s="282" t="str" cm="1">
        <f t="array" ref="E482">IF($C482="","",INDEX(import_data,$C482,E$9))</f>
        <v/>
      </c>
      <c r="F482" s="280" t="str" cm="1">
        <f t="array" ref="F482">IF($C482="","",INDEX(import_data,$C482,F$9))</f>
        <v/>
      </c>
      <c r="G482" s="280" t="str" cm="1">
        <f t="array" ref="G482">IF($C482="","",INDEX(import_data,$C482,G$9))</f>
        <v/>
      </c>
      <c r="H482" s="280" t="str" cm="1">
        <f t="array" ref="H482">IF($C482="","",IF(INDEX(import_data,$C482,H$9)="","",INDEX(import_data,$C482,H$9)))</f>
        <v/>
      </c>
      <c r="I482" s="300" t="str" cm="1">
        <f t="array" ref="I482">IF($C482="","",IF(INDEX(import_data,$C482,I$9)="","",INDEX(import_data,$C482,I$9)))</f>
        <v/>
      </c>
      <c r="K482" s="312" t="str">
        <f t="shared" si="52"/>
        <v/>
      </c>
      <c r="L482" s="92" t="s">
        <v>0</v>
      </c>
      <c r="M482" s="312" t="str">
        <f t="shared" si="53"/>
        <v/>
      </c>
      <c r="N482" s="92" t="s">
        <v>0</v>
      </c>
      <c r="O482" s="312" t="str">
        <f t="shared" si="54"/>
        <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t="str">
        <f t="shared" si="50"/>
        <v/>
      </c>
      <c r="E483" s="282" t="str" cm="1">
        <f t="array" ref="E483">IF($C483="","",INDEX(import_data,$C483,E$9))</f>
        <v/>
      </c>
      <c r="F483" s="280" t="str" cm="1">
        <f t="array" ref="F483">IF($C483="","",INDEX(import_data,$C483,F$9))</f>
        <v/>
      </c>
      <c r="G483" s="280" t="str" cm="1">
        <f t="array" ref="G483">IF($C483="","",INDEX(import_data,$C483,G$9))</f>
        <v/>
      </c>
      <c r="H483" s="280" t="str" cm="1">
        <f t="array" ref="H483">IF($C483="","",IF(INDEX(import_data,$C483,H$9)="","",INDEX(import_data,$C483,H$9)))</f>
        <v/>
      </c>
      <c r="I483" s="300" t="str" cm="1">
        <f t="array" ref="I483">IF($C483="","",IF(INDEX(import_data,$C483,I$9)="","",INDEX(import_data,$C483,I$9)))</f>
        <v/>
      </c>
      <c r="K483" s="312" t="str">
        <f t="shared" si="52"/>
        <v/>
      </c>
      <c r="L483" s="92" t="s">
        <v>0</v>
      </c>
      <c r="M483" s="312" t="str">
        <f t="shared" si="53"/>
        <v/>
      </c>
      <c r="N483" s="92" t="s">
        <v>0</v>
      </c>
      <c r="O483" s="312" t="str">
        <f t="shared" si="54"/>
        <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t="str">
        <f t="shared" si="50"/>
        <v/>
      </c>
      <c r="E484" s="282" t="str" cm="1">
        <f t="array" ref="E484">IF($C484="","",INDEX(import_data,$C484,E$9))</f>
        <v/>
      </c>
      <c r="F484" s="280" t="str" cm="1">
        <f t="array" ref="F484">IF($C484="","",INDEX(import_data,$C484,F$9))</f>
        <v/>
      </c>
      <c r="G484" s="280" t="str" cm="1">
        <f t="array" ref="G484">IF($C484="","",INDEX(import_data,$C484,G$9))</f>
        <v/>
      </c>
      <c r="H484" s="280" t="str" cm="1">
        <f t="array" ref="H484">IF($C484="","",IF(INDEX(import_data,$C484,H$9)="","",INDEX(import_data,$C484,H$9)))</f>
        <v/>
      </c>
      <c r="I484" s="300" t="str" cm="1">
        <f t="array" ref="I484">IF($C484="","",IF(INDEX(import_data,$C484,I$9)="","",INDEX(import_data,$C484,I$9)))</f>
        <v/>
      </c>
      <c r="K484" s="312" t="str">
        <f t="shared" si="52"/>
        <v/>
      </c>
      <c r="L484" s="92" t="s">
        <v>0</v>
      </c>
      <c r="M484" s="312" t="str">
        <f t="shared" si="53"/>
        <v/>
      </c>
      <c r="N484" s="92" t="s">
        <v>0</v>
      </c>
      <c r="O484" s="312" t="str">
        <f t="shared" si="54"/>
        <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t="str">
        <f t="shared" si="50"/>
        <v/>
      </c>
      <c r="E485" s="282" t="str" cm="1">
        <f t="array" ref="E485">IF($C485="","",INDEX(import_data,$C485,E$9))</f>
        <v/>
      </c>
      <c r="F485" s="280" t="str" cm="1">
        <f t="array" ref="F485">IF($C485="","",INDEX(import_data,$C485,F$9))</f>
        <v/>
      </c>
      <c r="G485" s="280" t="str" cm="1">
        <f t="array" ref="G485">IF($C485="","",INDEX(import_data,$C485,G$9))</f>
        <v/>
      </c>
      <c r="H485" s="280" t="str" cm="1">
        <f t="array" ref="H485">IF($C485="","",IF(INDEX(import_data,$C485,H$9)="","",INDEX(import_data,$C485,H$9)))</f>
        <v/>
      </c>
      <c r="I485" s="300" t="str" cm="1">
        <f t="array" ref="I485">IF($C485="","",IF(INDEX(import_data,$C485,I$9)="","",INDEX(import_data,$C485,I$9)))</f>
        <v/>
      </c>
      <c r="K485" s="312" t="str">
        <f t="shared" si="52"/>
        <v/>
      </c>
      <c r="L485" s="92" t="s">
        <v>0</v>
      </c>
      <c r="M485" s="312" t="str">
        <f t="shared" si="53"/>
        <v/>
      </c>
      <c r="N485" s="92" t="s">
        <v>0</v>
      </c>
      <c r="O485" s="312" t="str">
        <f t="shared" si="54"/>
        <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t="str">
        <f t="shared" si="50"/>
        <v/>
      </c>
      <c r="E486" s="282" t="str" cm="1">
        <f t="array" ref="E486">IF($C486="","",INDEX(import_data,$C486,E$9))</f>
        <v/>
      </c>
      <c r="F486" s="280" t="str" cm="1">
        <f t="array" ref="F486">IF($C486="","",INDEX(import_data,$C486,F$9))</f>
        <v/>
      </c>
      <c r="G486" s="280" t="str" cm="1">
        <f t="array" ref="G486">IF($C486="","",INDEX(import_data,$C486,G$9))</f>
        <v/>
      </c>
      <c r="H486" s="280" t="str" cm="1">
        <f t="array" ref="H486">IF($C486="","",IF(INDEX(import_data,$C486,H$9)="","",INDEX(import_data,$C486,H$9)))</f>
        <v/>
      </c>
      <c r="I486" s="300" t="str" cm="1">
        <f t="array" ref="I486">IF($C486="","",IF(INDEX(import_data,$C486,I$9)="","",INDEX(import_data,$C486,I$9)))</f>
        <v/>
      </c>
      <c r="K486" s="312" t="str">
        <f t="shared" si="52"/>
        <v/>
      </c>
      <c r="L486" s="92" t="s">
        <v>0</v>
      </c>
      <c r="M486" s="312" t="str">
        <f t="shared" si="53"/>
        <v/>
      </c>
      <c r="N486" s="92" t="s">
        <v>0</v>
      </c>
      <c r="O486" s="312" t="str">
        <f t="shared" si="54"/>
        <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t="str">
        <f t="shared" si="50"/>
        <v/>
      </c>
      <c r="E487" s="282" t="str" cm="1">
        <f t="array" ref="E487">IF($C487="","",INDEX(import_data,$C487,E$9))</f>
        <v/>
      </c>
      <c r="F487" s="280" t="str" cm="1">
        <f t="array" ref="F487">IF($C487="","",INDEX(import_data,$C487,F$9))</f>
        <v/>
      </c>
      <c r="G487" s="280" t="str" cm="1">
        <f t="array" ref="G487">IF($C487="","",INDEX(import_data,$C487,G$9))</f>
        <v/>
      </c>
      <c r="H487" s="280" t="str" cm="1">
        <f t="array" ref="H487">IF($C487="","",IF(INDEX(import_data,$C487,H$9)="","",INDEX(import_data,$C487,H$9)))</f>
        <v/>
      </c>
      <c r="I487" s="300" t="str" cm="1">
        <f t="array" ref="I487">IF($C487="","",IF(INDEX(import_data,$C487,I$9)="","",INDEX(import_data,$C487,I$9)))</f>
        <v/>
      </c>
      <c r="K487" s="312" t="str">
        <f t="shared" si="52"/>
        <v/>
      </c>
      <c r="L487" s="92" t="s">
        <v>0</v>
      </c>
      <c r="M487" s="312" t="str">
        <f t="shared" si="53"/>
        <v/>
      </c>
      <c r="N487" s="92" t="s">
        <v>0</v>
      </c>
      <c r="O487" s="312" t="str">
        <f t="shared" si="54"/>
        <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t="str">
        <f t="shared" si="50"/>
        <v/>
      </c>
      <c r="E488" s="282" t="str" cm="1">
        <f t="array" ref="E488">IF($C488="","",INDEX(import_data,$C488,E$9))</f>
        <v/>
      </c>
      <c r="F488" s="280" t="str" cm="1">
        <f t="array" ref="F488">IF($C488="","",INDEX(import_data,$C488,F$9))</f>
        <v/>
      </c>
      <c r="G488" s="280" t="str" cm="1">
        <f t="array" ref="G488">IF($C488="","",INDEX(import_data,$C488,G$9))</f>
        <v/>
      </c>
      <c r="H488" s="280" t="str" cm="1">
        <f t="array" ref="H488">IF($C488="","",IF(INDEX(import_data,$C488,H$9)="","",INDEX(import_data,$C488,H$9)))</f>
        <v/>
      </c>
      <c r="I488" s="300" t="str" cm="1">
        <f t="array" ref="I488">IF($C488="","",IF(INDEX(import_data,$C488,I$9)="","",INDEX(import_data,$C488,I$9)))</f>
        <v/>
      </c>
      <c r="K488" s="312" t="str">
        <f t="shared" si="52"/>
        <v/>
      </c>
      <c r="L488" s="92" t="s">
        <v>0</v>
      </c>
      <c r="M488" s="312" t="str">
        <f t="shared" si="53"/>
        <v/>
      </c>
      <c r="N488" s="92" t="s">
        <v>0</v>
      </c>
      <c r="O488" s="312" t="str">
        <f t="shared" si="54"/>
        <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t="str">
        <f t="shared" si="50"/>
        <v/>
      </c>
      <c r="E489" s="282" t="str" cm="1">
        <f t="array" ref="E489">IF($C489="","",INDEX(import_data,$C489,E$9))</f>
        <v/>
      </c>
      <c r="F489" s="280" t="str" cm="1">
        <f t="array" ref="F489">IF($C489="","",INDEX(import_data,$C489,F$9))</f>
        <v/>
      </c>
      <c r="G489" s="280" t="str" cm="1">
        <f t="array" ref="G489">IF($C489="","",INDEX(import_data,$C489,G$9))</f>
        <v/>
      </c>
      <c r="H489" s="280" t="str" cm="1">
        <f t="array" ref="H489">IF($C489="","",IF(INDEX(import_data,$C489,H$9)="","",INDEX(import_data,$C489,H$9)))</f>
        <v/>
      </c>
      <c r="I489" s="300" t="str" cm="1">
        <f t="array" ref="I489">IF($C489="","",IF(INDEX(import_data,$C489,I$9)="","",INDEX(import_data,$C489,I$9)))</f>
        <v/>
      </c>
      <c r="K489" s="312" t="str">
        <f t="shared" si="52"/>
        <v/>
      </c>
      <c r="L489" s="92" t="s">
        <v>0</v>
      </c>
      <c r="M489" s="312" t="str">
        <f t="shared" si="53"/>
        <v/>
      </c>
      <c r="N489" s="92" t="s">
        <v>0</v>
      </c>
      <c r="O489" s="312" t="str">
        <f t="shared" si="54"/>
        <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t="str">
        <f t="shared" si="50"/>
        <v/>
      </c>
      <c r="E490" s="282" t="str" cm="1">
        <f t="array" ref="E490">IF($C490="","",INDEX(import_data,$C490,E$9))</f>
        <v/>
      </c>
      <c r="F490" s="280" t="str" cm="1">
        <f t="array" ref="F490">IF($C490="","",INDEX(import_data,$C490,F$9))</f>
        <v/>
      </c>
      <c r="G490" s="280" t="str" cm="1">
        <f t="array" ref="G490">IF($C490="","",INDEX(import_data,$C490,G$9))</f>
        <v/>
      </c>
      <c r="H490" s="280" t="str" cm="1">
        <f t="array" ref="H490">IF($C490="","",IF(INDEX(import_data,$C490,H$9)="","",INDEX(import_data,$C490,H$9)))</f>
        <v/>
      </c>
      <c r="I490" s="300" t="str" cm="1">
        <f t="array" ref="I490">IF($C490="","",IF(INDEX(import_data,$C490,I$9)="","",INDEX(import_data,$C490,I$9)))</f>
        <v/>
      </c>
      <c r="K490" s="312" t="str">
        <f t="shared" si="52"/>
        <v/>
      </c>
      <c r="L490" s="92" t="s">
        <v>0</v>
      </c>
      <c r="M490" s="312" t="str">
        <f t="shared" si="53"/>
        <v/>
      </c>
      <c r="N490" s="92" t="s">
        <v>0</v>
      </c>
      <c r="O490" s="312" t="str">
        <f t="shared" si="54"/>
        <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t="str">
        <f t="shared" si="50"/>
        <v/>
      </c>
      <c r="E491" s="282" t="str" cm="1">
        <f t="array" ref="E491">IF($C491="","",INDEX(import_data,$C491,E$9))</f>
        <v/>
      </c>
      <c r="F491" s="280" t="str" cm="1">
        <f t="array" ref="F491">IF($C491="","",INDEX(import_data,$C491,F$9))</f>
        <v/>
      </c>
      <c r="G491" s="280" t="str" cm="1">
        <f t="array" ref="G491">IF($C491="","",INDEX(import_data,$C491,G$9))</f>
        <v/>
      </c>
      <c r="H491" s="280" t="str" cm="1">
        <f t="array" ref="H491">IF($C491="","",IF(INDEX(import_data,$C491,H$9)="","",INDEX(import_data,$C491,H$9)))</f>
        <v/>
      </c>
      <c r="I491" s="300" t="str" cm="1">
        <f t="array" ref="I491">IF($C491="","",IF(INDEX(import_data,$C491,I$9)="","",INDEX(import_data,$C491,I$9)))</f>
        <v/>
      </c>
      <c r="K491" s="312" t="str">
        <f t="shared" si="52"/>
        <v/>
      </c>
      <c r="L491" s="92" t="s">
        <v>0</v>
      </c>
      <c r="M491" s="312" t="str">
        <f t="shared" si="53"/>
        <v/>
      </c>
      <c r="N491" s="92" t="s">
        <v>0</v>
      </c>
      <c r="O491" s="312" t="str">
        <f t="shared" si="54"/>
        <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t="str">
        <f t="shared" si="50"/>
        <v/>
      </c>
      <c r="E492" s="282" t="str" cm="1">
        <f t="array" ref="E492">IF($C492="","",INDEX(import_data,$C492,E$9))</f>
        <v/>
      </c>
      <c r="F492" s="280" t="str" cm="1">
        <f t="array" ref="F492">IF($C492="","",INDEX(import_data,$C492,F$9))</f>
        <v/>
      </c>
      <c r="G492" s="280" t="str" cm="1">
        <f t="array" ref="G492">IF($C492="","",INDEX(import_data,$C492,G$9))</f>
        <v/>
      </c>
      <c r="H492" s="280" t="str" cm="1">
        <f t="array" ref="H492">IF($C492="","",IF(INDEX(import_data,$C492,H$9)="","",INDEX(import_data,$C492,H$9)))</f>
        <v/>
      </c>
      <c r="I492" s="300" t="str" cm="1">
        <f t="array" ref="I492">IF($C492="","",IF(INDEX(import_data,$C492,I$9)="","",INDEX(import_data,$C492,I$9)))</f>
        <v/>
      </c>
      <c r="K492" s="312" t="str">
        <f t="shared" si="52"/>
        <v/>
      </c>
      <c r="L492" s="92" t="s">
        <v>0</v>
      </c>
      <c r="M492" s="312" t="str">
        <f t="shared" si="53"/>
        <v/>
      </c>
      <c r="N492" s="92" t="s">
        <v>0</v>
      </c>
      <c r="O492" s="312" t="str">
        <f t="shared" si="54"/>
        <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t="str">
        <f t="shared" si="50"/>
        <v/>
      </c>
      <c r="E493" s="282" t="str" cm="1">
        <f t="array" ref="E493">IF($C493="","",INDEX(import_data,$C493,E$9))</f>
        <v/>
      </c>
      <c r="F493" s="280" t="str" cm="1">
        <f t="array" ref="F493">IF($C493="","",INDEX(import_data,$C493,F$9))</f>
        <v/>
      </c>
      <c r="G493" s="280" t="str" cm="1">
        <f t="array" ref="G493">IF($C493="","",INDEX(import_data,$C493,G$9))</f>
        <v/>
      </c>
      <c r="H493" s="280" t="str" cm="1">
        <f t="array" ref="H493">IF($C493="","",IF(INDEX(import_data,$C493,H$9)="","",INDEX(import_data,$C493,H$9)))</f>
        <v/>
      </c>
      <c r="I493" s="300" t="str" cm="1">
        <f t="array" ref="I493">IF($C493="","",IF(INDEX(import_data,$C493,I$9)="","",INDEX(import_data,$C493,I$9)))</f>
        <v/>
      </c>
      <c r="K493" s="312" t="str">
        <f t="shared" si="52"/>
        <v/>
      </c>
      <c r="L493" s="92" t="s">
        <v>0</v>
      </c>
      <c r="M493" s="312" t="str">
        <f t="shared" si="53"/>
        <v/>
      </c>
      <c r="N493" s="92" t="s">
        <v>0</v>
      </c>
      <c r="O493" s="312" t="str">
        <f t="shared" si="54"/>
        <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t="str">
        <f t="shared" si="50"/>
        <v/>
      </c>
      <c r="E494" s="282" t="str" cm="1">
        <f t="array" ref="E494">IF($C494="","",INDEX(import_data,$C494,E$9))</f>
        <v/>
      </c>
      <c r="F494" s="280" t="str" cm="1">
        <f t="array" ref="F494">IF($C494="","",INDEX(import_data,$C494,F$9))</f>
        <v/>
      </c>
      <c r="G494" s="280" t="str" cm="1">
        <f t="array" ref="G494">IF($C494="","",INDEX(import_data,$C494,G$9))</f>
        <v/>
      </c>
      <c r="H494" s="280" t="str" cm="1">
        <f t="array" ref="H494">IF($C494="","",IF(INDEX(import_data,$C494,H$9)="","",INDEX(import_data,$C494,H$9)))</f>
        <v/>
      </c>
      <c r="I494" s="300" t="str" cm="1">
        <f t="array" ref="I494">IF($C494="","",IF(INDEX(import_data,$C494,I$9)="","",INDEX(import_data,$C494,I$9)))</f>
        <v/>
      </c>
      <c r="K494" s="312" t="str">
        <f t="shared" si="52"/>
        <v/>
      </c>
      <c r="L494" s="92" t="s">
        <v>0</v>
      </c>
      <c r="M494" s="312" t="str">
        <f t="shared" si="53"/>
        <v/>
      </c>
      <c r="N494" s="92" t="s">
        <v>0</v>
      </c>
      <c r="O494" s="312" t="str">
        <f t="shared" si="54"/>
        <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t="str">
        <f t="shared" si="50"/>
        <v/>
      </c>
      <c r="E495" s="282" t="str" cm="1">
        <f t="array" ref="E495">IF($C495="","",INDEX(import_data,$C495,E$9))</f>
        <v/>
      </c>
      <c r="F495" s="280" t="str" cm="1">
        <f t="array" ref="F495">IF($C495="","",INDEX(import_data,$C495,F$9))</f>
        <v/>
      </c>
      <c r="G495" s="280" t="str" cm="1">
        <f t="array" ref="G495">IF($C495="","",INDEX(import_data,$C495,G$9))</f>
        <v/>
      </c>
      <c r="H495" s="280" t="str" cm="1">
        <f t="array" ref="H495">IF($C495="","",IF(INDEX(import_data,$C495,H$9)="","",INDEX(import_data,$C495,H$9)))</f>
        <v/>
      </c>
      <c r="I495" s="300" t="str" cm="1">
        <f t="array" ref="I495">IF($C495="","",IF(INDEX(import_data,$C495,I$9)="","",INDEX(import_data,$C495,I$9)))</f>
        <v/>
      </c>
      <c r="K495" s="312" t="str">
        <f t="shared" si="52"/>
        <v/>
      </c>
      <c r="L495" s="92" t="s">
        <v>0</v>
      </c>
      <c r="M495" s="312" t="str">
        <f t="shared" si="53"/>
        <v/>
      </c>
      <c r="N495" s="92" t="s">
        <v>0</v>
      </c>
      <c r="O495" s="312" t="str">
        <f t="shared" si="54"/>
        <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t="str">
        <f t="shared" si="50"/>
        <v/>
      </c>
      <c r="E496" s="282" t="str" cm="1">
        <f t="array" ref="E496">IF($C496="","",INDEX(import_data,$C496,E$9))</f>
        <v/>
      </c>
      <c r="F496" s="280" t="str" cm="1">
        <f t="array" ref="F496">IF($C496="","",INDEX(import_data,$C496,F$9))</f>
        <v/>
      </c>
      <c r="G496" s="280" t="str" cm="1">
        <f t="array" ref="G496">IF($C496="","",INDEX(import_data,$C496,G$9))</f>
        <v/>
      </c>
      <c r="H496" s="280" t="str" cm="1">
        <f t="array" ref="H496">IF($C496="","",IF(INDEX(import_data,$C496,H$9)="","",INDEX(import_data,$C496,H$9)))</f>
        <v/>
      </c>
      <c r="I496" s="300" t="str" cm="1">
        <f t="array" ref="I496">IF($C496="","",IF(INDEX(import_data,$C496,I$9)="","",INDEX(import_data,$C496,I$9)))</f>
        <v/>
      </c>
      <c r="K496" s="312" t="str">
        <f t="shared" si="52"/>
        <v/>
      </c>
      <c r="L496" s="92" t="s">
        <v>0</v>
      </c>
      <c r="M496" s="312" t="str">
        <f t="shared" si="53"/>
        <v/>
      </c>
      <c r="N496" s="92" t="s">
        <v>0</v>
      </c>
      <c r="O496" s="312" t="str">
        <f t="shared" si="54"/>
        <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t="str">
        <f t="shared" si="50"/>
        <v/>
      </c>
      <c r="E497" s="282" t="str" cm="1">
        <f t="array" ref="E497">IF($C497="","",INDEX(import_data,$C497,E$9))</f>
        <v/>
      </c>
      <c r="F497" s="280" t="str" cm="1">
        <f t="array" ref="F497">IF($C497="","",INDEX(import_data,$C497,F$9))</f>
        <v/>
      </c>
      <c r="G497" s="280" t="str" cm="1">
        <f t="array" ref="G497">IF($C497="","",INDEX(import_data,$C497,G$9))</f>
        <v/>
      </c>
      <c r="H497" s="280" t="str" cm="1">
        <f t="array" ref="H497">IF($C497="","",IF(INDEX(import_data,$C497,H$9)="","",INDEX(import_data,$C497,H$9)))</f>
        <v/>
      </c>
      <c r="I497" s="300" t="str" cm="1">
        <f t="array" ref="I497">IF($C497="","",IF(INDEX(import_data,$C497,I$9)="","",INDEX(import_data,$C497,I$9)))</f>
        <v/>
      </c>
      <c r="K497" s="312" t="str">
        <f t="shared" si="52"/>
        <v/>
      </c>
      <c r="L497" s="92" t="s">
        <v>0</v>
      </c>
      <c r="M497" s="312" t="str">
        <f t="shared" si="53"/>
        <v/>
      </c>
      <c r="N497" s="92" t="s">
        <v>0</v>
      </c>
      <c r="O497" s="312" t="str">
        <f t="shared" si="54"/>
        <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t="str">
        <f t="shared" si="50"/>
        <v/>
      </c>
      <c r="E498" s="282" t="str" cm="1">
        <f t="array" ref="E498">IF($C498="","",INDEX(import_data,$C498,E$9))</f>
        <v/>
      </c>
      <c r="F498" s="280" t="str" cm="1">
        <f t="array" ref="F498">IF($C498="","",INDEX(import_data,$C498,F$9))</f>
        <v/>
      </c>
      <c r="G498" s="280" t="str" cm="1">
        <f t="array" ref="G498">IF($C498="","",INDEX(import_data,$C498,G$9))</f>
        <v/>
      </c>
      <c r="H498" s="280" t="str" cm="1">
        <f t="array" ref="H498">IF($C498="","",IF(INDEX(import_data,$C498,H$9)="","",INDEX(import_data,$C498,H$9)))</f>
        <v/>
      </c>
      <c r="I498" s="300" t="str" cm="1">
        <f t="array" ref="I498">IF($C498="","",IF(INDEX(import_data,$C498,I$9)="","",INDEX(import_data,$C498,I$9)))</f>
        <v/>
      </c>
      <c r="K498" s="312" t="str">
        <f t="shared" si="52"/>
        <v/>
      </c>
      <c r="L498" s="92" t="s">
        <v>0</v>
      </c>
      <c r="M498" s="312" t="str">
        <f t="shared" si="53"/>
        <v/>
      </c>
      <c r="N498" s="92" t="s">
        <v>0</v>
      </c>
      <c r="O498" s="312" t="str">
        <f t="shared" si="54"/>
        <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t="str">
        <f t="shared" si="50"/>
        <v/>
      </c>
      <c r="E499" s="282" t="str" cm="1">
        <f t="array" ref="E499">IF($C499="","",INDEX(import_data,$C499,E$9))</f>
        <v/>
      </c>
      <c r="F499" s="280" t="str" cm="1">
        <f t="array" ref="F499">IF($C499="","",INDEX(import_data,$C499,F$9))</f>
        <v/>
      </c>
      <c r="G499" s="280" t="str" cm="1">
        <f t="array" ref="G499">IF($C499="","",INDEX(import_data,$C499,G$9))</f>
        <v/>
      </c>
      <c r="H499" s="280" t="str" cm="1">
        <f t="array" ref="H499">IF($C499="","",IF(INDEX(import_data,$C499,H$9)="","",INDEX(import_data,$C499,H$9)))</f>
        <v/>
      </c>
      <c r="I499" s="300" t="str" cm="1">
        <f t="array" ref="I499">IF($C499="","",IF(INDEX(import_data,$C499,I$9)="","",INDEX(import_data,$C499,I$9)))</f>
        <v/>
      </c>
      <c r="K499" s="312" t="str">
        <f t="shared" si="52"/>
        <v/>
      </c>
      <c r="L499" s="92" t="s">
        <v>0</v>
      </c>
      <c r="M499" s="312" t="str">
        <f t="shared" si="53"/>
        <v/>
      </c>
      <c r="N499" s="92" t="s">
        <v>0</v>
      </c>
      <c r="O499" s="312" t="str">
        <f t="shared" si="54"/>
        <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t="str">
        <f t="shared" si="50"/>
        <v/>
      </c>
      <c r="E500" s="282" t="str" cm="1">
        <f t="array" ref="E500">IF($C500="","",INDEX(import_data,$C500,E$9))</f>
        <v/>
      </c>
      <c r="F500" s="280" t="str" cm="1">
        <f t="array" ref="F500">IF($C500="","",INDEX(import_data,$C500,F$9))</f>
        <v/>
      </c>
      <c r="G500" s="280" t="str" cm="1">
        <f t="array" ref="G500">IF($C500="","",INDEX(import_data,$C500,G$9))</f>
        <v/>
      </c>
      <c r="H500" s="280" t="str" cm="1">
        <f t="array" ref="H500">IF($C500="","",IF(INDEX(import_data,$C500,H$9)="","",INDEX(import_data,$C500,H$9)))</f>
        <v/>
      </c>
      <c r="I500" s="300" t="str" cm="1">
        <f t="array" ref="I500">IF($C500="","",IF(INDEX(import_data,$C500,I$9)="","",INDEX(import_data,$C500,I$9)))</f>
        <v/>
      </c>
      <c r="K500" s="312" t="str">
        <f t="shared" si="52"/>
        <v/>
      </c>
      <c r="L500" s="92" t="s">
        <v>0</v>
      </c>
      <c r="M500" s="312" t="str">
        <f t="shared" si="53"/>
        <v/>
      </c>
      <c r="N500" s="92" t="s">
        <v>0</v>
      </c>
      <c r="O500" s="312" t="str">
        <f t="shared" si="54"/>
        <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t="str">
        <f t="shared" si="50"/>
        <v/>
      </c>
      <c r="E501" s="282" t="str" cm="1">
        <f t="array" ref="E501">IF($C501="","",INDEX(import_data,$C501,E$9))</f>
        <v/>
      </c>
      <c r="F501" s="280" t="str" cm="1">
        <f t="array" ref="F501">IF($C501="","",INDEX(import_data,$C501,F$9))</f>
        <v/>
      </c>
      <c r="G501" s="280" t="str" cm="1">
        <f t="array" ref="G501">IF($C501="","",INDEX(import_data,$C501,G$9))</f>
        <v/>
      </c>
      <c r="H501" s="280" t="str" cm="1">
        <f t="array" ref="H501">IF($C501="","",IF(INDEX(import_data,$C501,H$9)="","",INDEX(import_data,$C501,H$9)))</f>
        <v/>
      </c>
      <c r="I501" s="300" t="str" cm="1">
        <f t="array" ref="I501">IF($C501="","",IF(INDEX(import_data,$C501,I$9)="","",INDEX(import_data,$C501,I$9)))</f>
        <v/>
      </c>
      <c r="K501" s="312" t="str">
        <f t="shared" si="52"/>
        <v/>
      </c>
      <c r="L501" s="92" t="s">
        <v>0</v>
      </c>
      <c r="M501" s="312" t="str">
        <f t="shared" si="53"/>
        <v/>
      </c>
      <c r="N501" s="92" t="s">
        <v>0</v>
      </c>
      <c r="O501" s="312" t="str">
        <f t="shared" si="54"/>
        <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t="str">
        <f t="shared" si="50"/>
        <v/>
      </c>
      <c r="E502" s="282" t="str" cm="1">
        <f t="array" ref="E502">IF($C502="","",INDEX(import_data,$C502,E$9))</f>
        <v/>
      </c>
      <c r="F502" s="280" t="str" cm="1">
        <f t="array" ref="F502">IF($C502="","",INDEX(import_data,$C502,F$9))</f>
        <v/>
      </c>
      <c r="G502" s="280" t="str" cm="1">
        <f t="array" ref="G502">IF($C502="","",INDEX(import_data,$C502,G$9))</f>
        <v/>
      </c>
      <c r="H502" s="280" t="str" cm="1">
        <f t="array" ref="H502">IF($C502="","",IF(INDEX(import_data,$C502,H$9)="","",INDEX(import_data,$C502,H$9)))</f>
        <v/>
      </c>
      <c r="I502" s="300" t="str" cm="1">
        <f t="array" ref="I502">IF($C502="","",IF(INDEX(import_data,$C502,I$9)="","",INDEX(import_data,$C502,I$9)))</f>
        <v/>
      </c>
      <c r="K502" s="312" t="str">
        <f t="shared" si="52"/>
        <v/>
      </c>
      <c r="L502" s="92" t="s">
        <v>0</v>
      </c>
      <c r="M502" s="312" t="str">
        <f t="shared" si="53"/>
        <v/>
      </c>
      <c r="N502" s="92" t="s">
        <v>0</v>
      </c>
      <c r="O502" s="312" t="str">
        <f t="shared" si="54"/>
        <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t="str">
        <f t="shared" si="50"/>
        <v/>
      </c>
      <c r="E503" s="282" t="str" cm="1">
        <f t="array" ref="E503">IF($C503="","",INDEX(import_data,$C503,E$9))</f>
        <v/>
      </c>
      <c r="F503" s="280" t="str" cm="1">
        <f t="array" ref="F503">IF($C503="","",INDEX(import_data,$C503,F$9))</f>
        <v/>
      </c>
      <c r="G503" s="280" t="str" cm="1">
        <f t="array" ref="G503">IF($C503="","",INDEX(import_data,$C503,G$9))</f>
        <v/>
      </c>
      <c r="H503" s="280" t="str" cm="1">
        <f t="array" ref="H503">IF($C503="","",IF(INDEX(import_data,$C503,H$9)="","",INDEX(import_data,$C503,H$9)))</f>
        <v/>
      </c>
      <c r="I503" s="300" t="str" cm="1">
        <f t="array" ref="I503">IF($C503="","",IF(INDEX(import_data,$C503,I$9)="","",INDEX(import_data,$C503,I$9)))</f>
        <v/>
      </c>
      <c r="K503" s="312" t="str">
        <f t="shared" si="52"/>
        <v/>
      </c>
      <c r="L503" s="92" t="s">
        <v>0</v>
      </c>
      <c r="M503" s="312" t="str">
        <f t="shared" si="53"/>
        <v/>
      </c>
      <c r="N503" s="92" t="s">
        <v>0</v>
      </c>
      <c r="O503" s="312" t="str">
        <f t="shared" si="54"/>
        <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t="str">
        <f t="shared" si="50"/>
        <v/>
      </c>
      <c r="E504" s="282" t="str" cm="1">
        <f t="array" ref="E504">IF($C504="","",INDEX(import_data,$C504,E$9))</f>
        <v/>
      </c>
      <c r="F504" s="280" t="str" cm="1">
        <f t="array" ref="F504">IF($C504="","",INDEX(import_data,$C504,F$9))</f>
        <v/>
      </c>
      <c r="G504" s="280" t="str" cm="1">
        <f t="array" ref="G504">IF($C504="","",INDEX(import_data,$C504,G$9))</f>
        <v/>
      </c>
      <c r="H504" s="280" t="str" cm="1">
        <f t="array" ref="H504">IF($C504="","",IF(INDEX(import_data,$C504,H$9)="","",INDEX(import_data,$C504,H$9)))</f>
        <v/>
      </c>
      <c r="I504" s="300" t="str" cm="1">
        <f t="array" ref="I504">IF($C504="","",IF(INDEX(import_data,$C504,I$9)="","",INDEX(import_data,$C504,I$9)))</f>
        <v/>
      </c>
      <c r="K504" s="312" t="str">
        <f t="shared" si="52"/>
        <v/>
      </c>
      <c r="L504" s="92" t="s">
        <v>0</v>
      </c>
      <c r="M504" s="312" t="str">
        <f t="shared" si="53"/>
        <v/>
      </c>
      <c r="N504" s="92" t="s">
        <v>0</v>
      </c>
      <c r="O504" s="312" t="str">
        <f t="shared" si="54"/>
        <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t="str">
        <f t="shared" si="50"/>
        <v/>
      </c>
      <c r="E505" s="282" t="str" cm="1">
        <f t="array" ref="E505">IF($C505="","",INDEX(import_data,$C505,E$9))</f>
        <v/>
      </c>
      <c r="F505" s="280" t="str" cm="1">
        <f t="array" ref="F505">IF($C505="","",INDEX(import_data,$C505,F$9))</f>
        <v/>
      </c>
      <c r="G505" s="280" t="str" cm="1">
        <f t="array" ref="G505">IF($C505="","",INDEX(import_data,$C505,G$9))</f>
        <v/>
      </c>
      <c r="H505" s="280" t="str" cm="1">
        <f t="array" ref="H505">IF($C505="","",IF(INDEX(import_data,$C505,H$9)="","",INDEX(import_data,$C505,H$9)))</f>
        <v/>
      </c>
      <c r="I505" s="300" t="str" cm="1">
        <f t="array" ref="I505">IF($C505="","",IF(INDEX(import_data,$C505,I$9)="","",INDEX(import_data,$C505,I$9)))</f>
        <v/>
      </c>
      <c r="K505" s="312" t="str">
        <f t="shared" si="52"/>
        <v/>
      </c>
      <c r="L505" s="92" t="s">
        <v>0</v>
      </c>
      <c r="M505" s="312" t="str">
        <f t="shared" si="53"/>
        <v/>
      </c>
      <c r="N505" s="92" t="s">
        <v>0</v>
      </c>
      <c r="O505" s="312" t="str">
        <f t="shared" si="54"/>
        <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t="str">
        <f t="shared" si="50"/>
        <v/>
      </c>
      <c r="E506" s="282" t="str" cm="1">
        <f t="array" ref="E506">IF($C506="","",INDEX(import_data,$C506,E$9))</f>
        <v/>
      </c>
      <c r="F506" s="280" t="str" cm="1">
        <f t="array" ref="F506">IF($C506="","",INDEX(import_data,$C506,F$9))</f>
        <v/>
      </c>
      <c r="G506" s="280" t="str" cm="1">
        <f t="array" ref="G506">IF($C506="","",INDEX(import_data,$C506,G$9))</f>
        <v/>
      </c>
      <c r="H506" s="280" t="str" cm="1">
        <f t="array" ref="H506">IF($C506="","",IF(INDEX(import_data,$C506,H$9)="","",INDEX(import_data,$C506,H$9)))</f>
        <v/>
      </c>
      <c r="I506" s="300" t="str" cm="1">
        <f t="array" ref="I506">IF($C506="","",IF(INDEX(import_data,$C506,I$9)="","",INDEX(import_data,$C506,I$9)))</f>
        <v/>
      </c>
      <c r="K506" s="312" t="str">
        <f t="shared" si="52"/>
        <v/>
      </c>
      <c r="L506" s="92" t="s">
        <v>0</v>
      </c>
      <c r="M506" s="312" t="str">
        <f t="shared" si="53"/>
        <v/>
      </c>
      <c r="N506" s="92" t="s">
        <v>0</v>
      </c>
      <c r="O506" s="312" t="str">
        <f t="shared" si="54"/>
        <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t="str">
        <f t="shared" si="50"/>
        <v/>
      </c>
      <c r="E507" s="282" t="str" cm="1">
        <f t="array" ref="E507">IF($C507="","",INDEX(import_data,$C507,E$9))</f>
        <v/>
      </c>
      <c r="F507" s="280" t="str" cm="1">
        <f t="array" ref="F507">IF($C507="","",INDEX(import_data,$C507,F$9))</f>
        <v/>
      </c>
      <c r="G507" s="280" t="str" cm="1">
        <f t="array" ref="G507">IF($C507="","",INDEX(import_data,$C507,G$9))</f>
        <v/>
      </c>
      <c r="H507" s="280" t="str" cm="1">
        <f t="array" ref="H507">IF($C507="","",IF(INDEX(import_data,$C507,H$9)="","",INDEX(import_data,$C507,H$9)))</f>
        <v/>
      </c>
      <c r="I507" s="300" t="str" cm="1">
        <f t="array" ref="I507">IF($C507="","",IF(INDEX(import_data,$C507,I$9)="","",INDEX(import_data,$C507,I$9)))</f>
        <v/>
      </c>
      <c r="K507" s="312" t="str">
        <f t="shared" si="52"/>
        <v/>
      </c>
      <c r="L507" s="92" t="s">
        <v>0</v>
      </c>
      <c r="M507" s="312" t="str">
        <f t="shared" si="53"/>
        <v/>
      </c>
      <c r="N507" s="92" t="s">
        <v>0</v>
      </c>
      <c r="O507" s="312" t="str">
        <f t="shared" si="54"/>
        <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t="str">
        <f t="shared" si="50"/>
        <v/>
      </c>
      <c r="E508" s="282" t="str" cm="1">
        <f t="array" ref="E508">IF($C508="","",INDEX(import_data,$C508,E$9))</f>
        <v/>
      </c>
      <c r="F508" s="280" t="str" cm="1">
        <f t="array" ref="F508">IF($C508="","",INDEX(import_data,$C508,F$9))</f>
        <v/>
      </c>
      <c r="G508" s="280" t="str" cm="1">
        <f t="array" ref="G508">IF($C508="","",INDEX(import_data,$C508,G$9))</f>
        <v/>
      </c>
      <c r="H508" s="280" t="str" cm="1">
        <f t="array" ref="H508">IF($C508="","",IF(INDEX(import_data,$C508,H$9)="","",INDEX(import_data,$C508,H$9)))</f>
        <v/>
      </c>
      <c r="I508" s="300" t="str" cm="1">
        <f t="array" ref="I508">IF($C508="","",IF(INDEX(import_data,$C508,I$9)="","",INDEX(import_data,$C508,I$9)))</f>
        <v/>
      </c>
      <c r="K508" s="312" t="str">
        <f t="shared" si="52"/>
        <v/>
      </c>
      <c r="L508" s="92" t="s">
        <v>0</v>
      </c>
      <c r="M508" s="312" t="str">
        <f t="shared" si="53"/>
        <v/>
      </c>
      <c r="N508" s="92" t="s">
        <v>0</v>
      </c>
      <c r="O508" s="312" t="str">
        <f t="shared" si="54"/>
        <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t="str">
        <f t="shared" si="50"/>
        <v/>
      </c>
      <c r="E509" s="282" t="str" cm="1">
        <f t="array" ref="E509">IF($C509="","",INDEX(import_data,$C509,E$9))</f>
        <v/>
      </c>
      <c r="F509" s="280" t="str" cm="1">
        <f t="array" ref="F509">IF($C509="","",INDEX(import_data,$C509,F$9))</f>
        <v/>
      </c>
      <c r="G509" s="280" t="str" cm="1">
        <f t="array" ref="G509">IF($C509="","",INDEX(import_data,$C509,G$9))</f>
        <v/>
      </c>
      <c r="H509" s="280" t="str" cm="1">
        <f t="array" ref="H509">IF($C509="","",IF(INDEX(import_data,$C509,H$9)="","",INDEX(import_data,$C509,H$9)))</f>
        <v/>
      </c>
      <c r="I509" s="300" t="str" cm="1">
        <f t="array" ref="I509">IF($C509="","",IF(INDEX(import_data,$C509,I$9)="","",INDEX(import_data,$C509,I$9)))</f>
        <v/>
      </c>
      <c r="K509" s="312" t="str">
        <f t="shared" si="52"/>
        <v/>
      </c>
      <c r="L509" s="92" t="s">
        <v>0</v>
      </c>
      <c r="M509" s="312" t="str">
        <f t="shared" si="53"/>
        <v/>
      </c>
      <c r="N509" s="92" t="s">
        <v>0</v>
      </c>
      <c r="O509" s="312" t="str">
        <f t="shared" si="54"/>
        <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t="str">
        <f t="shared" si="50"/>
        <v/>
      </c>
      <c r="E510" s="282" t="str" cm="1">
        <f t="array" ref="E510">IF($C510="","",INDEX(import_data,$C510,E$9))</f>
        <v/>
      </c>
      <c r="F510" s="280" t="str" cm="1">
        <f t="array" ref="F510">IF($C510="","",INDEX(import_data,$C510,F$9))</f>
        <v/>
      </c>
      <c r="G510" s="280" t="str" cm="1">
        <f t="array" ref="G510">IF($C510="","",INDEX(import_data,$C510,G$9))</f>
        <v/>
      </c>
      <c r="H510" s="280" t="str" cm="1">
        <f t="array" ref="H510">IF($C510="","",IF(INDEX(import_data,$C510,H$9)="","",INDEX(import_data,$C510,H$9)))</f>
        <v/>
      </c>
      <c r="I510" s="300" t="str" cm="1">
        <f t="array" ref="I510">IF($C510="","",IF(INDEX(import_data,$C510,I$9)="","",INDEX(import_data,$C510,I$9)))</f>
        <v/>
      </c>
      <c r="K510" s="312" t="str">
        <f t="shared" si="52"/>
        <v/>
      </c>
      <c r="L510" s="92" t="s">
        <v>0</v>
      </c>
      <c r="M510" s="312" t="str">
        <f t="shared" si="53"/>
        <v/>
      </c>
      <c r="N510" s="92" t="s">
        <v>0</v>
      </c>
      <c r="O510" s="312" t="str">
        <f t="shared" si="54"/>
        <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t="str">
        <f t="shared" si="50"/>
        <v/>
      </c>
      <c r="E511" s="282" t="str" cm="1">
        <f t="array" ref="E511">IF($C511="","",INDEX(import_data,$C511,E$9))</f>
        <v/>
      </c>
      <c r="F511" s="280" t="str" cm="1">
        <f t="array" ref="F511">IF($C511="","",INDEX(import_data,$C511,F$9))</f>
        <v/>
      </c>
      <c r="G511" s="280" t="str" cm="1">
        <f t="array" ref="G511">IF($C511="","",INDEX(import_data,$C511,G$9))</f>
        <v/>
      </c>
      <c r="H511" s="280" t="str" cm="1">
        <f t="array" ref="H511">IF($C511="","",IF(INDEX(import_data,$C511,H$9)="","",INDEX(import_data,$C511,H$9)))</f>
        <v/>
      </c>
      <c r="I511" s="300" t="str" cm="1">
        <f t="array" ref="I511">IF($C511="","",IF(INDEX(import_data,$C511,I$9)="","",INDEX(import_data,$C511,I$9)))</f>
        <v/>
      </c>
      <c r="K511" s="312" t="str">
        <f t="shared" si="52"/>
        <v/>
      </c>
      <c r="L511" s="92" t="s">
        <v>0</v>
      </c>
      <c r="M511" s="312" t="str">
        <f t="shared" si="53"/>
        <v/>
      </c>
      <c r="N511" s="92" t="s">
        <v>0</v>
      </c>
      <c r="O511" s="312" t="str">
        <f t="shared" si="54"/>
        <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t="str">
        <f t="shared" si="50"/>
        <v/>
      </c>
      <c r="E512" s="282" t="str" cm="1">
        <f t="array" ref="E512">IF($C512="","",INDEX(import_data,$C512,E$9))</f>
        <v/>
      </c>
      <c r="F512" s="280" t="str" cm="1">
        <f t="array" ref="F512">IF($C512="","",INDEX(import_data,$C512,F$9))</f>
        <v/>
      </c>
      <c r="G512" s="280" t="str" cm="1">
        <f t="array" ref="G512">IF($C512="","",INDEX(import_data,$C512,G$9))</f>
        <v/>
      </c>
      <c r="H512" s="280" t="str" cm="1">
        <f t="array" ref="H512">IF($C512="","",IF(INDEX(import_data,$C512,H$9)="","",INDEX(import_data,$C512,H$9)))</f>
        <v/>
      </c>
      <c r="I512" s="300" t="str" cm="1">
        <f t="array" ref="I512">IF($C512="","",IF(INDEX(import_data,$C512,I$9)="","",INDEX(import_data,$C512,I$9)))</f>
        <v/>
      </c>
      <c r="K512" s="312" t="str">
        <f t="shared" si="52"/>
        <v/>
      </c>
      <c r="L512" s="92" t="s">
        <v>0</v>
      </c>
      <c r="M512" s="312" t="str">
        <f t="shared" si="53"/>
        <v/>
      </c>
      <c r="N512" s="92" t="s">
        <v>0</v>
      </c>
      <c r="O512" s="312" t="str">
        <f t="shared" si="54"/>
        <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t="str">
        <f t="shared" si="50"/>
        <v/>
      </c>
      <c r="E513" s="282" t="str" cm="1">
        <f t="array" ref="E513">IF($C513="","",INDEX(import_data,$C513,E$9))</f>
        <v/>
      </c>
      <c r="F513" s="280" t="str" cm="1">
        <f t="array" ref="F513">IF($C513="","",INDEX(import_data,$C513,F$9))</f>
        <v/>
      </c>
      <c r="G513" s="280" t="str" cm="1">
        <f t="array" ref="G513">IF($C513="","",INDEX(import_data,$C513,G$9))</f>
        <v/>
      </c>
      <c r="H513" s="280" t="str" cm="1">
        <f t="array" ref="H513">IF($C513="","",IF(INDEX(import_data,$C513,H$9)="","",INDEX(import_data,$C513,H$9)))</f>
        <v/>
      </c>
      <c r="I513" s="300" t="str" cm="1">
        <f t="array" ref="I513">IF($C513="","",IF(INDEX(import_data,$C513,I$9)="","",INDEX(import_data,$C513,I$9)))</f>
        <v/>
      </c>
      <c r="K513" s="312" t="str">
        <f t="shared" si="52"/>
        <v/>
      </c>
      <c r="L513" s="92" t="s">
        <v>0</v>
      </c>
      <c r="M513" s="312" t="str">
        <f t="shared" si="53"/>
        <v/>
      </c>
      <c r="N513" s="92" t="s">
        <v>0</v>
      </c>
      <c r="O513" s="312" t="str">
        <f t="shared" si="54"/>
        <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t="str">
        <f t="shared" si="50"/>
        <v/>
      </c>
      <c r="E514" s="282" t="str" cm="1">
        <f t="array" ref="E514">IF($C514="","",INDEX(import_data,$C514,E$9))</f>
        <v/>
      </c>
      <c r="F514" s="280" t="str" cm="1">
        <f t="array" ref="F514">IF($C514="","",INDEX(import_data,$C514,F$9))</f>
        <v/>
      </c>
      <c r="G514" s="280" t="str" cm="1">
        <f t="array" ref="G514">IF($C514="","",INDEX(import_data,$C514,G$9))</f>
        <v/>
      </c>
      <c r="H514" s="280" t="str" cm="1">
        <f t="array" ref="H514">IF($C514="","",IF(INDEX(import_data,$C514,H$9)="","",INDEX(import_data,$C514,H$9)))</f>
        <v/>
      </c>
      <c r="I514" s="300" t="str" cm="1">
        <f t="array" ref="I514">IF($C514="","",IF(INDEX(import_data,$C514,I$9)="","",INDEX(import_data,$C514,I$9)))</f>
        <v/>
      </c>
      <c r="K514" s="312" t="str">
        <f t="shared" si="52"/>
        <v/>
      </c>
      <c r="L514" s="92" t="s">
        <v>0</v>
      </c>
      <c r="M514" s="312" t="str">
        <f t="shared" si="53"/>
        <v/>
      </c>
      <c r="N514" s="92" t="s">
        <v>0</v>
      </c>
      <c r="O514" s="312" t="str">
        <f t="shared" si="54"/>
        <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t="str">
        <f t="shared" si="50"/>
        <v/>
      </c>
      <c r="E515" s="282" t="str" cm="1">
        <f t="array" ref="E515">IF($C515="","",INDEX(import_data,$C515,E$9))</f>
        <v/>
      </c>
      <c r="F515" s="280" t="str" cm="1">
        <f t="array" ref="F515">IF($C515="","",INDEX(import_data,$C515,F$9))</f>
        <v/>
      </c>
      <c r="G515" s="280" t="str" cm="1">
        <f t="array" ref="G515">IF($C515="","",INDEX(import_data,$C515,G$9))</f>
        <v/>
      </c>
      <c r="H515" s="280" t="str" cm="1">
        <f t="array" ref="H515">IF($C515="","",IF(INDEX(import_data,$C515,H$9)="","",INDEX(import_data,$C515,H$9)))</f>
        <v/>
      </c>
      <c r="I515" s="300" t="str" cm="1">
        <f t="array" ref="I515">IF($C515="","",IF(INDEX(import_data,$C515,I$9)="","",INDEX(import_data,$C515,I$9)))</f>
        <v/>
      </c>
      <c r="K515" s="312" t="str">
        <f t="shared" si="52"/>
        <v/>
      </c>
      <c r="L515" s="92" t="s">
        <v>0</v>
      </c>
      <c r="M515" s="312" t="str">
        <f t="shared" si="53"/>
        <v/>
      </c>
      <c r="N515" s="92" t="s">
        <v>0</v>
      </c>
      <c r="O515" s="312" t="str">
        <f t="shared" si="54"/>
        <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t="str">
        <f t="shared" si="50"/>
        <v/>
      </c>
      <c r="E516" s="282" t="str" cm="1">
        <f t="array" ref="E516">IF($C516="","",INDEX(import_data,$C516,E$9))</f>
        <v/>
      </c>
      <c r="F516" s="280" t="str" cm="1">
        <f t="array" ref="F516">IF($C516="","",INDEX(import_data,$C516,F$9))</f>
        <v/>
      </c>
      <c r="G516" s="280" t="str" cm="1">
        <f t="array" ref="G516">IF($C516="","",INDEX(import_data,$C516,G$9))</f>
        <v/>
      </c>
      <c r="H516" s="280" t="str" cm="1">
        <f t="array" ref="H516">IF($C516="","",IF(INDEX(import_data,$C516,H$9)="","",INDEX(import_data,$C516,H$9)))</f>
        <v/>
      </c>
      <c r="I516" s="300" t="str" cm="1">
        <f t="array" ref="I516">IF($C516="","",IF(INDEX(import_data,$C516,I$9)="","",INDEX(import_data,$C516,I$9)))</f>
        <v/>
      </c>
      <c r="K516" s="312" t="str">
        <f t="shared" si="52"/>
        <v/>
      </c>
      <c r="L516" s="92" t="s">
        <v>0</v>
      </c>
      <c r="M516" s="312" t="str">
        <f t="shared" si="53"/>
        <v/>
      </c>
      <c r="N516" s="92" t="s">
        <v>0</v>
      </c>
      <c r="O516" s="312" t="str">
        <f t="shared" si="54"/>
        <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t="str">
        <f t="shared" si="50"/>
        <v/>
      </c>
      <c r="E517" s="282" t="str" cm="1">
        <f t="array" ref="E517">IF($C517="","",INDEX(import_data,$C517,E$9))</f>
        <v/>
      </c>
      <c r="F517" s="280" t="str" cm="1">
        <f t="array" ref="F517">IF($C517="","",INDEX(import_data,$C517,F$9))</f>
        <v/>
      </c>
      <c r="G517" s="280" t="str" cm="1">
        <f t="array" ref="G517">IF($C517="","",INDEX(import_data,$C517,G$9))</f>
        <v/>
      </c>
      <c r="H517" s="280" t="str" cm="1">
        <f t="array" ref="H517">IF($C517="","",IF(INDEX(import_data,$C517,H$9)="","",INDEX(import_data,$C517,H$9)))</f>
        <v/>
      </c>
      <c r="I517" s="300" t="str" cm="1">
        <f t="array" ref="I517">IF($C517="","",IF(INDEX(import_data,$C517,I$9)="","",INDEX(import_data,$C517,I$9)))</f>
        <v/>
      </c>
      <c r="K517" s="312" t="str">
        <f t="shared" si="52"/>
        <v/>
      </c>
      <c r="L517" s="92" t="s">
        <v>0</v>
      </c>
      <c r="M517" s="312" t="str">
        <f t="shared" si="53"/>
        <v/>
      </c>
      <c r="N517" s="92" t="s">
        <v>0</v>
      </c>
      <c r="O517" s="312" t="str">
        <f t="shared" si="54"/>
        <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t="str">
        <f t="shared" si="50"/>
        <v/>
      </c>
      <c r="E518" s="282" t="str" cm="1">
        <f t="array" ref="E518">IF($C518="","",INDEX(import_data,$C518,E$9))</f>
        <v/>
      </c>
      <c r="F518" s="280" t="str" cm="1">
        <f t="array" ref="F518">IF($C518="","",INDEX(import_data,$C518,F$9))</f>
        <v/>
      </c>
      <c r="G518" s="280" t="str" cm="1">
        <f t="array" ref="G518">IF($C518="","",INDEX(import_data,$C518,G$9))</f>
        <v/>
      </c>
      <c r="H518" s="280" t="str" cm="1">
        <f t="array" ref="H518">IF($C518="","",IF(INDEX(import_data,$C518,H$9)="","",INDEX(import_data,$C518,H$9)))</f>
        <v/>
      </c>
      <c r="I518" s="300" t="str" cm="1">
        <f t="array" ref="I518">IF($C518="","",IF(INDEX(import_data,$C518,I$9)="","",INDEX(import_data,$C518,I$9)))</f>
        <v/>
      </c>
      <c r="K518" s="312" t="str">
        <f t="shared" si="52"/>
        <v/>
      </c>
      <c r="L518" s="92" t="s">
        <v>0</v>
      </c>
      <c r="M518" s="312" t="str">
        <f t="shared" si="53"/>
        <v/>
      </c>
      <c r="N518" s="92" t="s">
        <v>0</v>
      </c>
      <c r="O518" s="312" t="str">
        <f t="shared" si="54"/>
        <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t="str">
        <f t="shared" si="50"/>
        <v/>
      </c>
      <c r="E519" s="282" t="str" cm="1">
        <f t="array" ref="E519">IF($C519="","",INDEX(import_data,$C519,E$9))</f>
        <v/>
      </c>
      <c r="F519" s="280" t="str" cm="1">
        <f t="array" ref="F519">IF($C519="","",INDEX(import_data,$C519,F$9))</f>
        <v/>
      </c>
      <c r="G519" s="280" t="str" cm="1">
        <f t="array" ref="G519">IF($C519="","",INDEX(import_data,$C519,G$9))</f>
        <v/>
      </c>
      <c r="H519" s="280" t="str" cm="1">
        <f t="array" ref="H519">IF($C519="","",IF(INDEX(import_data,$C519,H$9)="","",INDEX(import_data,$C519,H$9)))</f>
        <v/>
      </c>
      <c r="I519" s="300" t="str" cm="1">
        <f t="array" ref="I519">IF($C519="","",IF(INDEX(import_data,$C519,I$9)="","",INDEX(import_data,$C519,I$9)))</f>
        <v/>
      </c>
      <c r="K519" s="312" t="str">
        <f t="shared" si="52"/>
        <v/>
      </c>
      <c r="L519" s="92" t="s">
        <v>0</v>
      </c>
      <c r="M519" s="312" t="str">
        <f t="shared" si="53"/>
        <v/>
      </c>
      <c r="N519" s="92" t="s">
        <v>0</v>
      </c>
      <c r="O519" s="312" t="str">
        <f t="shared" si="54"/>
        <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t="str">
        <f t="shared" si="50"/>
        <v/>
      </c>
      <c r="E520" s="282" t="str" cm="1">
        <f t="array" ref="E520">IF($C520="","",INDEX(import_data,$C520,E$9))</f>
        <v/>
      </c>
      <c r="F520" s="280" t="str" cm="1">
        <f t="array" ref="F520">IF($C520="","",INDEX(import_data,$C520,F$9))</f>
        <v/>
      </c>
      <c r="G520" s="280" t="str" cm="1">
        <f t="array" ref="G520">IF($C520="","",INDEX(import_data,$C520,G$9))</f>
        <v/>
      </c>
      <c r="H520" s="280" t="str" cm="1">
        <f t="array" ref="H520">IF($C520="","",IF(INDEX(import_data,$C520,H$9)="","",INDEX(import_data,$C520,H$9)))</f>
        <v/>
      </c>
      <c r="I520" s="300" t="str" cm="1">
        <f t="array" ref="I520">IF($C520="","",IF(INDEX(import_data,$C520,I$9)="","",INDEX(import_data,$C520,I$9)))</f>
        <v/>
      </c>
      <c r="K520" s="312" t="str">
        <f t="shared" si="52"/>
        <v/>
      </c>
      <c r="L520" s="92" t="s">
        <v>0</v>
      </c>
      <c r="M520" s="312" t="str">
        <f t="shared" si="53"/>
        <v/>
      </c>
      <c r="N520" s="92" t="s">
        <v>0</v>
      </c>
      <c r="O520" s="312" t="str">
        <f t="shared" si="54"/>
        <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t="str">
        <f t="shared" si="50"/>
        <v/>
      </c>
      <c r="E521" s="282" t="str" cm="1">
        <f t="array" ref="E521">IF($C521="","",INDEX(import_data,$C521,E$9))</f>
        <v/>
      </c>
      <c r="F521" s="280" t="str" cm="1">
        <f t="array" ref="F521">IF($C521="","",INDEX(import_data,$C521,F$9))</f>
        <v/>
      </c>
      <c r="G521" s="280" t="str" cm="1">
        <f t="array" ref="G521">IF($C521="","",INDEX(import_data,$C521,G$9))</f>
        <v/>
      </c>
      <c r="H521" s="280" t="str" cm="1">
        <f t="array" ref="H521">IF($C521="","",IF(INDEX(import_data,$C521,H$9)="","",INDEX(import_data,$C521,H$9)))</f>
        <v/>
      </c>
      <c r="I521" s="300" t="str" cm="1">
        <f t="array" ref="I521">IF($C521="","",IF(INDEX(import_data,$C521,I$9)="","",INDEX(import_data,$C521,I$9)))</f>
        <v/>
      </c>
      <c r="K521" s="312" t="str">
        <f t="shared" si="52"/>
        <v/>
      </c>
      <c r="L521" s="92" t="s">
        <v>0</v>
      </c>
      <c r="M521" s="312" t="str">
        <f t="shared" si="53"/>
        <v/>
      </c>
      <c r="N521" s="92" t="s">
        <v>0</v>
      </c>
      <c r="O521" s="312" t="str">
        <f t="shared" si="54"/>
        <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t="str">
        <f t="shared" si="50"/>
        <v/>
      </c>
      <c r="E522" s="282" t="str" cm="1">
        <f t="array" ref="E522">IF($C522="","",INDEX(import_data,$C522,E$9))</f>
        <v/>
      </c>
      <c r="F522" s="280" t="str" cm="1">
        <f t="array" ref="F522">IF($C522="","",INDEX(import_data,$C522,F$9))</f>
        <v/>
      </c>
      <c r="G522" s="280" t="str" cm="1">
        <f t="array" ref="G522">IF($C522="","",INDEX(import_data,$C522,G$9))</f>
        <v/>
      </c>
      <c r="H522" s="280" t="str" cm="1">
        <f t="array" ref="H522">IF($C522="","",IF(INDEX(import_data,$C522,H$9)="","",INDEX(import_data,$C522,H$9)))</f>
        <v/>
      </c>
      <c r="I522" s="300" t="str" cm="1">
        <f t="array" ref="I522">IF($C522="","",IF(INDEX(import_data,$C522,I$9)="","",INDEX(import_data,$C522,I$9)))</f>
        <v/>
      </c>
      <c r="K522" s="312" t="str">
        <f t="shared" si="52"/>
        <v/>
      </c>
      <c r="L522" s="92" t="s">
        <v>0</v>
      </c>
      <c r="M522" s="312" t="str">
        <f t="shared" si="53"/>
        <v/>
      </c>
      <c r="N522" s="92" t="s">
        <v>0</v>
      </c>
      <c r="O522" s="312" t="str">
        <f t="shared" si="54"/>
        <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t="str">
        <f t="shared" si="50"/>
        <v/>
      </c>
      <c r="E523" s="282" t="str" cm="1">
        <f t="array" ref="E523">IF($C523="","",INDEX(import_data,$C523,E$9))</f>
        <v/>
      </c>
      <c r="F523" s="280" t="str" cm="1">
        <f t="array" ref="F523">IF($C523="","",INDEX(import_data,$C523,F$9))</f>
        <v/>
      </c>
      <c r="G523" s="280" t="str" cm="1">
        <f t="array" ref="G523">IF($C523="","",INDEX(import_data,$C523,G$9))</f>
        <v/>
      </c>
      <c r="H523" s="280" t="str" cm="1">
        <f t="array" ref="H523">IF($C523="","",IF(INDEX(import_data,$C523,H$9)="","",INDEX(import_data,$C523,H$9)))</f>
        <v/>
      </c>
      <c r="I523" s="300" t="str" cm="1">
        <f t="array" ref="I523">IF($C523="","",IF(INDEX(import_data,$C523,I$9)="","",INDEX(import_data,$C523,I$9)))</f>
        <v/>
      </c>
      <c r="K523" s="312" t="str">
        <f t="shared" si="52"/>
        <v/>
      </c>
      <c r="L523" s="92" t="s">
        <v>0</v>
      </c>
      <c r="M523" s="312" t="str">
        <f t="shared" si="53"/>
        <v/>
      </c>
      <c r="N523" s="92" t="s">
        <v>0</v>
      </c>
      <c r="O523" s="312" t="str">
        <f t="shared" si="54"/>
        <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t="str">
        <f t="shared" si="50"/>
        <v/>
      </c>
      <c r="E524" s="282" t="str" cm="1">
        <f t="array" ref="E524">IF($C524="","",INDEX(import_data,$C524,E$9))</f>
        <v/>
      </c>
      <c r="F524" s="280" t="str" cm="1">
        <f t="array" ref="F524">IF($C524="","",INDEX(import_data,$C524,F$9))</f>
        <v/>
      </c>
      <c r="G524" s="280" t="str" cm="1">
        <f t="array" ref="G524">IF($C524="","",INDEX(import_data,$C524,G$9))</f>
        <v/>
      </c>
      <c r="H524" s="280" t="str" cm="1">
        <f t="array" ref="H524">IF($C524="","",IF(INDEX(import_data,$C524,H$9)="","",INDEX(import_data,$C524,H$9)))</f>
        <v/>
      </c>
      <c r="I524" s="300" t="str" cm="1">
        <f t="array" ref="I524">IF($C524="","",IF(INDEX(import_data,$C524,I$9)="","",INDEX(import_data,$C524,I$9)))</f>
        <v/>
      </c>
      <c r="K524" s="312" t="str">
        <f t="shared" si="52"/>
        <v/>
      </c>
      <c r="L524" s="92" t="s">
        <v>0</v>
      </c>
      <c r="M524" s="312" t="str">
        <f t="shared" si="53"/>
        <v/>
      </c>
      <c r="N524" s="92" t="s">
        <v>0</v>
      </c>
      <c r="O524" s="312" t="str">
        <f t="shared" si="54"/>
        <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t="str">
        <f t="shared" ref="C525:C588" si="57">IFERROR(MATCH($E$8&amp;"-"&amp;B525,import_key,0),"")</f>
        <v/>
      </c>
      <c r="E525" s="282" t="str" cm="1">
        <f t="array" ref="E525">IF($C525="","",INDEX(import_data,$C525,E$9))</f>
        <v/>
      </c>
      <c r="F525" s="280" t="str" cm="1">
        <f t="array" ref="F525">IF($C525="","",INDEX(import_data,$C525,F$9))</f>
        <v/>
      </c>
      <c r="G525" s="280" t="str" cm="1">
        <f t="array" ref="G525">IF($C525="","",INDEX(import_data,$C525,G$9))</f>
        <v/>
      </c>
      <c r="H525" s="280" t="str" cm="1">
        <f t="array" ref="H525">IF($C525="","",IF(INDEX(import_data,$C525,H$9)="","",INDEX(import_data,$C525,H$9)))</f>
        <v/>
      </c>
      <c r="I525" s="300" t="str" cm="1">
        <f t="array" ref="I525">IF($C525="","",IF(INDEX(import_data,$C525,I$9)="","",INDEX(import_data,$C525,I$9)))</f>
        <v/>
      </c>
      <c r="K525" s="312" t="str">
        <f t="shared" si="52"/>
        <v/>
      </c>
      <c r="L525" s="92" t="s">
        <v>0</v>
      </c>
      <c r="M525" s="312" t="str">
        <f t="shared" si="53"/>
        <v/>
      </c>
      <c r="N525" s="92" t="s">
        <v>0</v>
      </c>
      <c r="O525" s="312" t="str">
        <f t="shared" si="54"/>
        <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t="str">
        <f t="shared" si="57"/>
        <v/>
      </c>
      <c r="E526" s="282" t="str" cm="1">
        <f t="array" ref="E526">IF($C526="","",INDEX(import_data,$C526,E$9))</f>
        <v/>
      </c>
      <c r="F526" s="280" t="str" cm="1">
        <f t="array" ref="F526">IF($C526="","",INDEX(import_data,$C526,F$9))</f>
        <v/>
      </c>
      <c r="G526" s="280" t="str" cm="1">
        <f t="array" ref="G526">IF($C526="","",INDEX(import_data,$C526,G$9))</f>
        <v/>
      </c>
      <c r="H526" s="280" t="str" cm="1">
        <f t="array" ref="H526">IF($C526="","",IF(INDEX(import_data,$C526,H$9)="","",INDEX(import_data,$C526,H$9)))</f>
        <v/>
      </c>
      <c r="I526" s="300" t="str" cm="1">
        <f t="array" ref="I526">IF($C526="","",IF(INDEX(import_data,$C526,I$9)="","",INDEX(import_data,$C526,I$9)))</f>
        <v/>
      </c>
      <c r="K526" s="312" t="str">
        <f t="shared" ref="K526:K589" si="59">IF(F526="","",F526) &amp; IF(G526="",""," – " &amp; G526) &amp; IF(H526="",""," – " &amp; H526) &amp; IF(I526="",""," – " &amp; I526)</f>
        <v/>
      </c>
      <c r="L526" s="92" t="s">
        <v>0</v>
      </c>
      <c r="M526" s="312" t="str">
        <f t="shared" ref="M526:M589" si="60">IF(F526="","",F526) &amp; IF(G526="",""," – " &amp; G526) &amp; IF(H526="",""," – " &amp; H526)</f>
        <v/>
      </c>
      <c r="N526" s="92" t="s">
        <v>0</v>
      </c>
      <c r="O526" s="312" t="str">
        <f t="shared" ref="O526:O589" si="61">IF(F526="","",F526) &amp; IF(G526="",""," – " &amp; G526)</f>
        <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t="str">
        <f t="shared" si="57"/>
        <v/>
      </c>
      <c r="E527" s="282" t="str" cm="1">
        <f t="array" ref="E527">IF($C527="","",INDEX(import_data,$C527,E$9))</f>
        <v/>
      </c>
      <c r="F527" s="280" t="str" cm="1">
        <f t="array" ref="F527">IF($C527="","",INDEX(import_data,$C527,F$9))</f>
        <v/>
      </c>
      <c r="G527" s="280" t="str" cm="1">
        <f t="array" ref="G527">IF($C527="","",INDEX(import_data,$C527,G$9))</f>
        <v/>
      </c>
      <c r="H527" s="280" t="str" cm="1">
        <f t="array" ref="H527">IF($C527="","",IF(INDEX(import_data,$C527,H$9)="","",INDEX(import_data,$C527,H$9)))</f>
        <v/>
      </c>
      <c r="I527" s="300" t="str" cm="1">
        <f t="array" ref="I527">IF($C527="","",IF(INDEX(import_data,$C527,I$9)="","",INDEX(import_data,$C527,I$9)))</f>
        <v/>
      </c>
      <c r="K527" s="312" t="str">
        <f t="shared" si="59"/>
        <v/>
      </c>
      <c r="L527" s="92" t="s">
        <v>0</v>
      </c>
      <c r="M527" s="312" t="str">
        <f t="shared" si="60"/>
        <v/>
      </c>
      <c r="N527" s="92" t="s">
        <v>0</v>
      </c>
      <c r="O527" s="312" t="str">
        <f t="shared" si="61"/>
        <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t="str">
        <f t="shared" si="57"/>
        <v/>
      </c>
      <c r="E528" s="282" t="str" cm="1">
        <f t="array" ref="E528">IF($C528="","",INDEX(import_data,$C528,E$9))</f>
        <v/>
      </c>
      <c r="F528" s="280" t="str" cm="1">
        <f t="array" ref="F528">IF($C528="","",INDEX(import_data,$C528,F$9))</f>
        <v/>
      </c>
      <c r="G528" s="280" t="str" cm="1">
        <f t="array" ref="G528">IF($C528="","",INDEX(import_data,$C528,G$9))</f>
        <v/>
      </c>
      <c r="H528" s="280" t="str" cm="1">
        <f t="array" ref="H528">IF($C528="","",IF(INDEX(import_data,$C528,H$9)="","",INDEX(import_data,$C528,H$9)))</f>
        <v/>
      </c>
      <c r="I528" s="300" t="str" cm="1">
        <f t="array" ref="I528">IF($C528="","",IF(INDEX(import_data,$C528,I$9)="","",INDEX(import_data,$C528,I$9)))</f>
        <v/>
      </c>
      <c r="K528" s="312" t="str">
        <f t="shared" si="59"/>
        <v/>
      </c>
      <c r="L528" s="92" t="s">
        <v>0</v>
      </c>
      <c r="M528" s="312" t="str">
        <f t="shared" si="60"/>
        <v/>
      </c>
      <c r="N528" s="92" t="s">
        <v>0</v>
      </c>
      <c r="O528" s="312" t="str">
        <f t="shared" si="61"/>
        <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t="str">
        <f t="shared" si="57"/>
        <v/>
      </c>
      <c r="E529" s="282" t="str" cm="1">
        <f t="array" ref="E529">IF($C529="","",INDEX(import_data,$C529,E$9))</f>
        <v/>
      </c>
      <c r="F529" s="280" t="str" cm="1">
        <f t="array" ref="F529">IF($C529="","",INDEX(import_data,$C529,F$9))</f>
        <v/>
      </c>
      <c r="G529" s="280" t="str" cm="1">
        <f t="array" ref="G529">IF($C529="","",INDEX(import_data,$C529,G$9))</f>
        <v/>
      </c>
      <c r="H529" s="280" t="str" cm="1">
        <f t="array" ref="H529">IF($C529="","",IF(INDEX(import_data,$C529,H$9)="","",INDEX(import_data,$C529,H$9)))</f>
        <v/>
      </c>
      <c r="I529" s="300" t="str" cm="1">
        <f t="array" ref="I529">IF($C529="","",IF(INDEX(import_data,$C529,I$9)="","",INDEX(import_data,$C529,I$9)))</f>
        <v/>
      </c>
      <c r="K529" s="312" t="str">
        <f t="shared" si="59"/>
        <v/>
      </c>
      <c r="L529" s="92" t="s">
        <v>0</v>
      </c>
      <c r="M529" s="312" t="str">
        <f t="shared" si="60"/>
        <v/>
      </c>
      <c r="N529" s="92" t="s">
        <v>0</v>
      </c>
      <c r="O529" s="312" t="str">
        <f t="shared" si="61"/>
        <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t="str">
        <f t="shared" si="57"/>
        <v/>
      </c>
      <c r="E530" s="282" t="str" cm="1">
        <f t="array" ref="E530">IF($C530="","",INDEX(import_data,$C530,E$9))</f>
        <v/>
      </c>
      <c r="F530" s="280" t="str" cm="1">
        <f t="array" ref="F530">IF($C530="","",INDEX(import_data,$C530,F$9))</f>
        <v/>
      </c>
      <c r="G530" s="280" t="str" cm="1">
        <f t="array" ref="G530">IF($C530="","",INDEX(import_data,$C530,G$9))</f>
        <v/>
      </c>
      <c r="H530" s="280" t="str" cm="1">
        <f t="array" ref="H530">IF($C530="","",IF(INDEX(import_data,$C530,H$9)="","",INDEX(import_data,$C530,H$9)))</f>
        <v/>
      </c>
      <c r="I530" s="300" t="str" cm="1">
        <f t="array" ref="I530">IF($C530="","",IF(INDEX(import_data,$C530,I$9)="","",INDEX(import_data,$C530,I$9)))</f>
        <v/>
      </c>
      <c r="K530" s="312" t="str">
        <f t="shared" si="59"/>
        <v/>
      </c>
      <c r="L530" s="92" t="s">
        <v>0</v>
      </c>
      <c r="M530" s="312" t="str">
        <f t="shared" si="60"/>
        <v/>
      </c>
      <c r="N530" s="92" t="s">
        <v>0</v>
      </c>
      <c r="O530" s="312" t="str">
        <f t="shared" si="61"/>
        <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t="str">
        <f t="shared" si="57"/>
        <v/>
      </c>
      <c r="E531" s="282" t="str" cm="1">
        <f t="array" ref="E531">IF($C531="","",INDEX(import_data,$C531,E$9))</f>
        <v/>
      </c>
      <c r="F531" s="280" t="str" cm="1">
        <f t="array" ref="F531">IF($C531="","",INDEX(import_data,$C531,F$9))</f>
        <v/>
      </c>
      <c r="G531" s="280" t="str" cm="1">
        <f t="array" ref="G531">IF($C531="","",INDEX(import_data,$C531,G$9))</f>
        <v/>
      </c>
      <c r="H531" s="280" t="str" cm="1">
        <f t="array" ref="H531">IF($C531="","",IF(INDEX(import_data,$C531,H$9)="","",INDEX(import_data,$C531,H$9)))</f>
        <v/>
      </c>
      <c r="I531" s="300" t="str" cm="1">
        <f t="array" ref="I531">IF($C531="","",IF(INDEX(import_data,$C531,I$9)="","",INDEX(import_data,$C531,I$9)))</f>
        <v/>
      </c>
      <c r="K531" s="312" t="str">
        <f t="shared" si="59"/>
        <v/>
      </c>
      <c r="L531" s="92" t="s">
        <v>0</v>
      </c>
      <c r="M531" s="312" t="str">
        <f t="shared" si="60"/>
        <v/>
      </c>
      <c r="N531" s="92" t="s">
        <v>0</v>
      </c>
      <c r="O531" s="312" t="str">
        <f t="shared" si="61"/>
        <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t="str">
        <f t="shared" si="57"/>
        <v/>
      </c>
      <c r="E532" s="282" t="str" cm="1">
        <f t="array" ref="E532">IF($C532="","",INDEX(import_data,$C532,E$9))</f>
        <v/>
      </c>
      <c r="F532" s="280" t="str" cm="1">
        <f t="array" ref="F532">IF($C532="","",INDEX(import_data,$C532,F$9))</f>
        <v/>
      </c>
      <c r="G532" s="280" t="str" cm="1">
        <f t="array" ref="G532">IF($C532="","",INDEX(import_data,$C532,G$9))</f>
        <v/>
      </c>
      <c r="H532" s="280" t="str" cm="1">
        <f t="array" ref="H532">IF($C532="","",IF(INDEX(import_data,$C532,H$9)="","",INDEX(import_data,$C532,H$9)))</f>
        <v/>
      </c>
      <c r="I532" s="300" t="str" cm="1">
        <f t="array" ref="I532">IF($C532="","",IF(INDEX(import_data,$C532,I$9)="","",INDEX(import_data,$C532,I$9)))</f>
        <v/>
      </c>
      <c r="K532" s="312" t="str">
        <f t="shared" si="59"/>
        <v/>
      </c>
      <c r="L532" s="92" t="s">
        <v>0</v>
      </c>
      <c r="M532" s="312" t="str">
        <f t="shared" si="60"/>
        <v/>
      </c>
      <c r="N532" s="92" t="s">
        <v>0</v>
      </c>
      <c r="O532" s="312" t="str">
        <f t="shared" si="61"/>
        <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t="str">
        <f t="shared" si="57"/>
        <v/>
      </c>
      <c r="E533" s="282" t="str" cm="1">
        <f t="array" ref="E533">IF($C533="","",INDEX(import_data,$C533,E$9))</f>
        <v/>
      </c>
      <c r="F533" s="280" t="str" cm="1">
        <f t="array" ref="F533">IF($C533="","",INDEX(import_data,$C533,F$9))</f>
        <v/>
      </c>
      <c r="G533" s="280" t="str" cm="1">
        <f t="array" ref="G533">IF($C533="","",INDEX(import_data,$C533,G$9))</f>
        <v/>
      </c>
      <c r="H533" s="280" t="str" cm="1">
        <f t="array" ref="H533">IF($C533="","",IF(INDEX(import_data,$C533,H$9)="","",INDEX(import_data,$C533,H$9)))</f>
        <v/>
      </c>
      <c r="I533" s="300" t="str" cm="1">
        <f t="array" ref="I533">IF($C533="","",IF(INDEX(import_data,$C533,I$9)="","",INDEX(import_data,$C533,I$9)))</f>
        <v/>
      </c>
      <c r="K533" s="312" t="str">
        <f t="shared" si="59"/>
        <v/>
      </c>
      <c r="L533" s="92" t="s">
        <v>0</v>
      </c>
      <c r="M533" s="312" t="str">
        <f t="shared" si="60"/>
        <v/>
      </c>
      <c r="N533" s="92" t="s">
        <v>0</v>
      </c>
      <c r="O533" s="312" t="str">
        <f t="shared" si="61"/>
        <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t="str">
        <f t="shared" si="57"/>
        <v/>
      </c>
      <c r="E534" s="282" t="str" cm="1">
        <f t="array" ref="E534">IF($C534="","",INDEX(import_data,$C534,E$9))</f>
        <v/>
      </c>
      <c r="F534" s="280" t="str" cm="1">
        <f t="array" ref="F534">IF($C534="","",INDEX(import_data,$C534,F$9))</f>
        <v/>
      </c>
      <c r="G534" s="280" t="str" cm="1">
        <f t="array" ref="G534">IF($C534="","",INDEX(import_data,$C534,G$9))</f>
        <v/>
      </c>
      <c r="H534" s="280" t="str" cm="1">
        <f t="array" ref="H534">IF($C534="","",IF(INDEX(import_data,$C534,H$9)="","",INDEX(import_data,$C534,H$9)))</f>
        <v/>
      </c>
      <c r="I534" s="300" t="str" cm="1">
        <f t="array" ref="I534">IF($C534="","",IF(INDEX(import_data,$C534,I$9)="","",INDEX(import_data,$C534,I$9)))</f>
        <v/>
      </c>
      <c r="K534" s="312" t="str">
        <f t="shared" si="59"/>
        <v/>
      </c>
      <c r="L534" s="92" t="s">
        <v>0</v>
      </c>
      <c r="M534" s="312" t="str">
        <f t="shared" si="60"/>
        <v/>
      </c>
      <c r="N534" s="92" t="s">
        <v>0</v>
      </c>
      <c r="O534" s="312" t="str">
        <f t="shared" si="61"/>
        <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t="str">
        <f t="shared" si="57"/>
        <v/>
      </c>
      <c r="E535" s="282" t="str" cm="1">
        <f t="array" ref="E535">IF($C535="","",INDEX(import_data,$C535,E$9))</f>
        <v/>
      </c>
      <c r="F535" s="280" t="str" cm="1">
        <f t="array" ref="F535">IF($C535="","",INDEX(import_data,$C535,F$9))</f>
        <v/>
      </c>
      <c r="G535" s="280" t="str" cm="1">
        <f t="array" ref="G535">IF($C535="","",INDEX(import_data,$C535,G$9))</f>
        <v/>
      </c>
      <c r="H535" s="280" t="str" cm="1">
        <f t="array" ref="H535">IF($C535="","",IF(INDEX(import_data,$C535,H$9)="","",INDEX(import_data,$C535,H$9)))</f>
        <v/>
      </c>
      <c r="I535" s="300" t="str" cm="1">
        <f t="array" ref="I535">IF($C535="","",IF(INDEX(import_data,$C535,I$9)="","",INDEX(import_data,$C535,I$9)))</f>
        <v/>
      </c>
      <c r="K535" s="312" t="str">
        <f t="shared" si="59"/>
        <v/>
      </c>
      <c r="L535" s="92" t="s">
        <v>0</v>
      </c>
      <c r="M535" s="312" t="str">
        <f t="shared" si="60"/>
        <v/>
      </c>
      <c r="N535" s="92" t="s">
        <v>0</v>
      </c>
      <c r="O535" s="312" t="str">
        <f t="shared" si="61"/>
        <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t="str">
        <f t="shared" si="57"/>
        <v/>
      </c>
      <c r="E536" s="282" t="str" cm="1">
        <f t="array" ref="E536">IF($C536="","",INDEX(import_data,$C536,E$9))</f>
        <v/>
      </c>
      <c r="F536" s="280" t="str" cm="1">
        <f t="array" ref="F536">IF($C536="","",INDEX(import_data,$C536,F$9))</f>
        <v/>
      </c>
      <c r="G536" s="280" t="str" cm="1">
        <f t="array" ref="G536">IF($C536="","",INDEX(import_data,$C536,G$9))</f>
        <v/>
      </c>
      <c r="H536" s="280" t="str" cm="1">
        <f t="array" ref="H536">IF($C536="","",IF(INDEX(import_data,$C536,H$9)="","",INDEX(import_data,$C536,H$9)))</f>
        <v/>
      </c>
      <c r="I536" s="300" t="str" cm="1">
        <f t="array" ref="I536">IF($C536="","",IF(INDEX(import_data,$C536,I$9)="","",INDEX(import_data,$C536,I$9)))</f>
        <v/>
      </c>
      <c r="K536" s="312" t="str">
        <f t="shared" si="59"/>
        <v/>
      </c>
      <c r="L536" s="92" t="s">
        <v>0</v>
      </c>
      <c r="M536" s="312" t="str">
        <f t="shared" si="60"/>
        <v/>
      </c>
      <c r="N536" s="92" t="s">
        <v>0</v>
      </c>
      <c r="O536" s="312" t="str">
        <f t="shared" si="61"/>
        <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t="str">
        <f t="shared" si="57"/>
        <v/>
      </c>
      <c r="E537" s="282" t="str" cm="1">
        <f t="array" ref="E537">IF($C537="","",INDEX(import_data,$C537,E$9))</f>
        <v/>
      </c>
      <c r="F537" s="280" t="str" cm="1">
        <f t="array" ref="F537">IF($C537="","",INDEX(import_data,$C537,F$9))</f>
        <v/>
      </c>
      <c r="G537" s="280" t="str" cm="1">
        <f t="array" ref="G537">IF($C537="","",INDEX(import_data,$C537,G$9))</f>
        <v/>
      </c>
      <c r="H537" s="280" t="str" cm="1">
        <f t="array" ref="H537">IF($C537="","",IF(INDEX(import_data,$C537,H$9)="","",INDEX(import_data,$C537,H$9)))</f>
        <v/>
      </c>
      <c r="I537" s="300" t="str" cm="1">
        <f t="array" ref="I537">IF($C537="","",IF(INDEX(import_data,$C537,I$9)="","",INDEX(import_data,$C537,I$9)))</f>
        <v/>
      </c>
      <c r="K537" s="312" t="str">
        <f t="shared" si="59"/>
        <v/>
      </c>
      <c r="L537" s="92" t="s">
        <v>0</v>
      </c>
      <c r="M537" s="312" t="str">
        <f t="shared" si="60"/>
        <v/>
      </c>
      <c r="N537" s="92" t="s">
        <v>0</v>
      </c>
      <c r="O537" s="312" t="str">
        <f t="shared" si="61"/>
        <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t="str">
        <f t="shared" si="57"/>
        <v/>
      </c>
      <c r="E538" s="282" t="str" cm="1">
        <f t="array" ref="E538">IF($C538="","",INDEX(import_data,$C538,E$9))</f>
        <v/>
      </c>
      <c r="F538" s="280" t="str" cm="1">
        <f t="array" ref="F538">IF($C538="","",INDEX(import_data,$C538,F$9))</f>
        <v/>
      </c>
      <c r="G538" s="280" t="str" cm="1">
        <f t="array" ref="G538">IF($C538="","",INDEX(import_data,$C538,G$9))</f>
        <v/>
      </c>
      <c r="H538" s="280" t="str" cm="1">
        <f t="array" ref="H538">IF($C538="","",IF(INDEX(import_data,$C538,H$9)="","",INDEX(import_data,$C538,H$9)))</f>
        <v/>
      </c>
      <c r="I538" s="300" t="str" cm="1">
        <f t="array" ref="I538">IF($C538="","",IF(INDEX(import_data,$C538,I$9)="","",INDEX(import_data,$C538,I$9)))</f>
        <v/>
      </c>
      <c r="K538" s="312" t="str">
        <f t="shared" si="59"/>
        <v/>
      </c>
      <c r="L538" s="92" t="s">
        <v>0</v>
      </c>
      <c r="M538" s="312" t="str">
        <f t="shared" si="60"/>
        <v/>
      </c>
      <c r="N538" s="92" t="s">
        <v>0</v>
      </c>
      <c r="O538" s="312" t="str">
        <f t="shared" si="61"/>
        <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t="str">
        <f t="shared" si="57"/>
        <v/>
      </c>
      <c r="E539" s="282" t="str" cm="1">
        <f t="array" ref="E539">IF($C539="","",INDEX(import_data,$C539,E$9))</f>
        <v/>
      </c>
      <c r="F539" s="280" t="str" cm="1">
        <f t="array" ref="F539">IF($C539="","",INDEX(import_data,$C539,F$9))</f>
        <v/>
      </c>
      <c r="G539" s="280" t="str" cm="1">
        <f t="array" ref="G539">IF($C539="","",INDEX(import_data,$C539,G$9))</f>
        <v/>
      </c>
      <c r="H539" s="280" t="str" cm="1">
        <f t="array" ref="H539">IF($C539="","",IF(INDEX(import_data,$C539,H$9)="","",INDEX(import_data,$C539,H$9)))</f>
        <v/>
      </c>
      <c r="I539" s="300" t="str" cm="1">
        <f t="array" ref="I539">IF($C539="","",IF(INDEX(import_data,$C539,I$9)="","",INDEX(import_data,$C539,I$9)))</f>
        <v/>
      </c>
      <c r="K539" s="312" t="str">
        <f t="shared" si="59"/>
        <v/>
      </c>
      <c r="L539" s="92" t="s">
        <v>0</v>
      </c>
      <c r="M539" s="312" t="str">
        <f t="shared" si="60"/>
        <v/>
      </c>
      <c r="N539" s="92" t="s">
        <v>0</v>
      </c>
      <c r="O539" s="312" t="str">
        <f t="shared" si="61"/>
        <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t="str">
        <f t="shared" si="57"/>
        <v/>
      </c>
      <c r="E540" s="282" t="str" cm="1">
        <f t="array" ref="E540">IF($C540="","",INDEX(import_data,$C540,E$9))</f>
        <v/>
      </c>
      <c r="F540" s="280" t="str" cm="1">
        <f t="array" ref="F540">IF($C540="","",INDEX(import_data,$C540,F$9))</f>
        <v/>
      </c>
      <c r="G540" s="280" t="str" cm="1">
        <f t="array" ref="G540">IF($C540="","",INDEX(import_data,$C540,G$9))</f>
        <v/>
      </c>
      <c r="H540" s="280" t="str" cm="1">
        <f t="array" ref="H540">IF($C540="","",IF(INDEX(import_data,$C540,H$9)="","",INDEX(import_data,$C540,H$9)))</f>
        <v/>
      </c>
      <c r="I540" s="300" t="str" cm="1">
        <f t="array" ref="I540">IF($C540="","",IF(INDEX(import_data,$C540,I$9)="","",INDEX(import_data,$C540,I$9)))</f>
        <v/>
      </c>
      <c r="K540" s="312" t="str">
        <f t="shared" si="59"/>
        <v/>
      </c>
      <c r="L540" s="92" t="s">
        <v>0</v>
      </c>
      <c r="M540" s="312" t="str">
        <f t="shared" si="60"/>
        <v/>
      </c>
      <c r="N540" s="92" t="s">
        <v>0</v>
      </c>
      <c r="O540" s="312" t="str">
        <f t="shared" si="61"/>
        <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t="str">
        <f t="shared" si="57"/>
        <v/>
      </c>
      <c r="E541" s="282" t="str" cm="1">
        <f t="array" ref="E541">IF($C541="","",INDEX(import_data,$C541,E$9))</f>
        <v/>
      </c>
      <c r="F541" s="280" t="str" cm="1">
        <f t="array" ref="F541">IF($C541="","",INDEX(import_data,$C541,F$9))</f>
        <v/>
      </c>
      <c r="G541" s="280" t="str" cm="1">
        <f t="array" ref="G541">IF($C541="","",INDEX(import_data,$C541,G$9))</f>
        <v/>
      </c>
      <c r="H541" s="280" t="str" cm="1">
        <f t="array" ref="H541">IF($C541="","",IF(INDEX(import_data,$C541,H$9)="","",INDEX(import_data,$C541,H$9)))</f>
        <v/>
      </c>
      <c r="I541" s="300" t="str" cm="1">
        <f t="array" ref="I541">IF($C541="","",IF(INDEX(import_data,$C541,I$9)="","",INDEX(import_data,$C541,I$9)))</f>
        <v/>
      </c>
      <c r="K541" s="312" t="str">
        <f t="shared" si="59"/>
        <v/>
      </c>
      <c r="L541" s="92" t="s">
        <v>0</v>
      </c>
      <c r="M541" s="312" t="str">
        <f t="shared" si="60"/>
        <v/>
      </c>
      <c r="N541" s="92" t="s">
        <v>0</v>
      </c>
      <c r="O541" s="312" t="str">
        <f t="shared" si="61"/>
        <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t="str">
        <f t="shared" si="57"/>
        <v/>
      </c>
      <c r="E542" s="282" t="str" cm="1">
        <f t="array" ref="E542">IF($C542="","",INDEX(import_data,$C542,E$9))</f>
        <v/>
      </c>
      <c r="F542" s="280" t="str" cm="1">
        <f t="array" ref="F542">IF($C542="","",INDEX(import_data,$C542,F$9))</f>
        <v/>
      </c>
      <c r="G542" s="280" t="str" cm="1">
        <f t="array" ref="G542">IF($C542="","",INDEX(import_data,$C542,G$9))</f>
        <v/>
      </c>
      <c r="H542" s="280" t="str" cm="1">
        <f t="array" ref="H542">IF($C542="","",IF(INDEX(import_data,$C542,H$9)="","",INDEX(import_data,$C542,H$9)))</f>
        <v/>
      </c>
      <c r="I542" s="300" t="str" cm="1">
        <f t="array" ref="I542">IF($C542="","",IF(INDEX(import_data,$C542,I$9)="","",INDEX(import_data,$C542,I$9)))</f>
        <v/>
      </c>
      <c r="K542" s="312" t="str">
        <f t="shared" si="59"/>
        <v/>
      </c>
      <c r="L542" s="92" t="s">
        <v>0</v>
      </c>
      <c r="M542" s="312" t="str">
        <f t="shared" si="60"/>
        <v/>
      </c>
      <c r="N542" s="92" t="s">
        <v>0</v>
      </c>
      <c r="O542" s="312" t="str">
        <f t="shared" si="61"/>
        <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t="str">
        <f t="shared" si="57"/>
        <v/>
      </c>
      <c r="E543" s="282" t="str" cm="1">
        <f t="array" ref="E543">IF($C543="","",INDEX(import_data,$C543,E$9))</f>
        <v/>
      </c>
      <c r="F543" s="280" t="str" cm="1">
        <f t="array" ref="F543">IF($C543="","",INDEX(import_data,$C543,F$9))</f>
        <v/>
      </c>
      <c r="G543" s="280" t="str" cm="1">
        <f t="array" ref="G543">IF($C543="","",INDEX(import_data,$C543,G$9))</f>
        <v/>
      </c>
      <c r="H543" s="280" t="str" cm="1">
        <f t="array" ref="H543">IF($C543="","",IF(INDEX(import_data,$C543,H$9)="","",INDEX(import_data,$C543,H$9)))</f>
        <v/>
      </c>
      <c r="I543" s="300" t="str" cm="1">
        <f t="array" ref="I543">IF($C543="","",IF(INDEX(import_data,$C543,I$9)="","",INDEX(import_data,$C543,I$9)))</f>
        <v/>
      </c>
      <c r="K543" s="312" t="str">
        <f t="shared" si="59"/>
        <v/>
      </c>
      <c r="L543" s="92" t="s">
        <v>0</v>
      </c>
      <c r="M543" s="312" t="str">
        <f t="shared" si="60"/>
        <v/>
      </c>
      <c r="N543" s="92" t="s">
        <v>0</v>
      </c>
      <c r="O543" s="312" t="str">
        <f t="shared" si="61"/>
        <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t="str">
        <f t="shared" si="57"/>
        <v/>
      </c>
      <c r="E544" s="282" t="str" cm="1">
        <f t="array" ref="E544">IF($C544="","",INDEX(import_data,$C544,E$9))</f>
        <v/>
      </c>
      <c r="F544" s="280" t="str" cm="1">
        <f t="array" ref="F544">IF($C544="","",INDEX(import_data,$C544,F$9))</f>
        <v/>
      </c>
      <c r="G544" s="280" t="str" cm="1">
        <f t="array" ref="G544">IF($C544="","",INDEX(import_data,$C544,G$9))</f>
        <v/>
      </c>
      <c r="H544" s="280" t="str" cm="1">
        <f t="array" ref="H544">IF($C544="","",IF(INDEX(import_data,$C544,H$9)="","",INDEX(import_data,$C544,H$9)))</f>
        <v/>
      </c>
      <c r="I544" s="300" t="str" cm="1">
        <f t="array" ref="I544">IF($C544="","",IF(INDEX(import_data,$C544,I$9)="","",INDEX(import_data,$C544,I$9)))</f>
        <v/>
      </c>
      <c r="K544" s="312" t="str">
        <f t="shared" si="59"/>
        <v/>
      </c>
      <c r="L544" s="92" t="s">
        <v>0</v>
      </c>
      <c r="M544" s="312" t="str">
        <f t="shared" si="60"/>
        <v/>
      </c>
      <c r="N544" s="92" t="s">
        <v>0</v>
      </c>
      <c r="O544" s="312" t="str">
        <f t="shared" si="61"/>
        <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t="str">
        <f t="shared" si="57"/>
        <v/>
      </c>
      <c r="E545" s="282" t="str" cm="1">
        <f t="array" ref="E545">IF($C545="","",INDEX(import_data,$C545,E$9))</f>
        <v/>
      </c>
      <c r="F545" s="280" t="str" cm="1">
        <f t="array" ref="F545">IF($C545="","",INDEX(import_data,$C545,F$9))</f>
        <v/>
      </c>
      <c r="G545" s="280" t="str" cm="1">
        <f t="array" ref="G545">IF($C545="","",INDEX(import_data,$C545,G$9))</f>
        <v/>
      </c>
      <c r="H545" s="280" t="str" cm="1">
        <f t="array" ref="H545">IF($C545="","",IF(INDEX(import_data,$C545,H$9)="","",INDEX(import_data,$C545,H$9)))</f>
        <v/>
      </c>
      <c r="I545" s="300" t="str" cm="1">
        <f t="array" ref="I545">IF($C545="","",IF(INDEX(import_data,$C545,I$9)="","",INDEX(import_data,$C545,I$9)))</f>
        <v/>
      </c>
      <c r="K545" s="312" t="str">
        <f t="shared" si="59"/>
        <v/>
      </c>
      <c r="L545" s="92" t="s">
        <v>0</v>
      </c>
      <c r="M545" s="312" t="str">
        <f t="shared" si="60"/>
        <v/>
      </c>
      <c r="N545" s="92" t="s">
        <v>0</v>
      </c>
      <c r="O545" s="312" t="str">
        <f t="shared" si="61"/>
        <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t="str">
        <f t="shared" si="57"/>
        <v/>
      </c>
      <c r="E546" s="282" t="str" cm="1">
        <f t="array" ref="E546">IF($C546="","",INDEX(import_data,$C546,E$9))</f>
        <v/>
      </c>
      <c r="F546" s="280" t="str" cm="1">
        <f t="array" ref="F546">IF($C546="","",INDEX(import_data,$C546,F$9))</f>
        <v/>
      </c>
      <c r="G546" s="280" t="str" cm="1">
        <f t="array" ref="G546">IF($C546="","",INDEX(import_data,$C546,G$9))</f>
        <v/>
      </c>
      <c r="H546" s="280" t="str" cm="1">
        <f t="array" ref="H546">IF($C546="","",IF(INDEX(import_data,$C546,H$9)="","",INDEX(import_data,$C546,H$9)))</f>
        <v/>
      </c>
      <c r="I546" s="300" t="str" cm="1">
        <f t="array" ref="I546">IF($C546="","",IF(INDEX(import_data,$C546,I$9)="","",INDEX(import_data,$C546,I$9)))</f>
        <v/>
      </c>
      <c r="K546" s="312" t="str">
        <f t="shared" si="59"/>
        <v/>
      </c>
      <c r="L546" s="92" t="s">
        <v>0</v>
      </c>
      <c r="M546" s="312" t="str">
        <f t="shared" si="60"/>
        <v/>
      </c>
      <c r="N546" s="92" t="s">
        <v>0</v>
      </c>
      <c r="O546" s="312" t="str">
        <f t="shared" si="61"/>
        <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t="str">
        <f t="shared" si="57"/>
        <v/>
      </c>
      <c r="E547" s="282" t="str" cm="1">
        <f t="array" ref="E547">IF($C547="","",INDEX(import_data,$C547,E$9))</f>
        <v/>
      </c>
      <c r="F547" s="280" t="str" cm="1">
        <f t="array" ref="F547">IF($C547="","",INDEX(import_data,$C547,F$9))</f>
        <v/>
      </c>
      <c r="G547" s="280" t="str" cm="1">
        <f t="array" ref="G547">IF($C547="","",INDEX(import_data,$C547,G$9))</f>
        <v/>
      </c>
      <c r="H547" s="280" t="str" cm="1">
        <f t="array" ref="H547">IF($C547="","",IF(INDEX(import_data,$C547,H$9)="","",INDEX(import_data,$C547,H$9)))</f>
        <v/>
      </c>
      <c r="I547" s="300" t="str" cm="1">
        <f t="array" ref="I547">IF($C547="","",IF(INDEX(import_data,$C547,I$9)="","",INDEX(import_data,$C547,I$9)))</f>
        <v/>
      </c>
      <c r="K547" s="312" t="str">
        <f t="shared" si="59"/>
        <v/>
      </c>
      <c r="L547" s="92" t="s">
        <v>0</v>
      </c>
      <c r="M547" s="312" t="str">
        <f t="shared" si="60"/>
        <v/>
      </c>
      <c r="N547" s="92" t="s">
        <v>0</v>
      </c>
      <c r="O547" s="312" t="str">
        <f t="shared" si="61"/>
        <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t="str">
        <f t="shared" si="57"/>
        <v/>
      </c>
      <c r="E548" s="282" t="str" cm="1">
        <f t="array" ref="E548">IF($C548="","",INDEX(import_data,$C548,E$9))</f>
        <v/>
      </c>
      <c r="F548" s="280" t="str" cm="1">
        <f t="array" ref="F548">IF($C548="","",INDEX(import_data,$C548,F$9))</f>
        <v/>
      </c>
      <c r="G548" s="280" t="str" cm="1">
        <f t="array" ref="G548">IF($C548="","",INDEX(import_data,$C548,G$9))</f>
        <v/>
      </c>
      <c r="H548" s="280" t="str" cm="1">
        <f t="array" ref="H548">IF($C548="","",IF(INDEX(import_data,$C548,H$9)="","",INDEX(import_data,$C548,H$9)))</f>
        <v/>
      </c>
      <c r="I548" s="300" t="str" cm="1">
        <f t="array" ref="I548">IF($C548="","",IF(INDEX(import_data,$C548,I$9)="","",INDEX(import_data,$C548,I$9)))</f>
        <v/>
      </c>
      <c r="K548" s="312" t="str">
        <f t="shared" si="59"/>
        <v/>
      </c>
      <c r="L548" s="92" t="s">
        <v>0</v>
      </c>
      <c r="M548" s="312" t="str">
        <f t="shared" si="60"/>
        <v/>
      </c>
      <c r="N548" s="92" t="s">
        <v>0</v>
      </c>
      <c r="O548" s="312" t="str">
        <f t="shared" si="61"/>
        <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t="str">
        <f t="shared" si="57"/>
        <v/>
      </c>
      <c r="E549" s="282" t="str" cm="1">
        <f t="array" ref="E549">IF($C549="","",INDEX(import_data,$C549,E$9))</f>
        <v/>
      </c>
      <c r="F549" s="280" t="str" cm="1">
        <f t="array" ref="F549">IF($C549="","",INDEX(import_data,$C549,F$9))</f>
        <v/>
      </c>
      <c r="G549" s="280" t="str" cm="1">
        <f t="array" ref="G549">IF($C549="","",INDEX(import_data,$C549,G$9))</f>
        <v/>
      </c>
      <c r="H549" s="280" t="str" cm="1">
        <f t="array" ref="H549">IF($C549="","",IF(INDEX(import_data,$C549,H$9)="","",INDEX(import_data,$C549,H$9)))</f>
        <v/>
      </c>
      <c r="I549" s="300" t="str" cm="1">
        <f t="array" ref="I549">IF($C549="","",IF(INDEX(import_data,$C549,I$9)="","",INDEX(import_data,$C549,I$9)))</f>
        <v/>
      </c>
      <c r="K549" s="312" t="str">
        <f t="shared" si="59"/>
        <v/>
      </c>
      <c r="L549" s="92" t="s">
        <v>0</v>
      </c>
      <c r="M549" s="312" t="str">
        <f t="shared" si="60"/>
        <v/>
      </c>
      <c r="N549" s="92" t="s">
        <v>0</v>
      </c>
      <c r="O549" s="312" t="str">
        <f t="shared" si="61"/>
        <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t="str">
        <f t="shared" si="57"/>
        <v/>
      </c>
      <c r="E550" s="282" t="str" cm="1">
        <f t="array" ref="E550">IF($C550="","",INDEX(import_data,$C550,E$9))</f>
        <v/>
      </c>
      <c r="F550" s="280" t="str" cm="1">
        <f t="array" ref="F550">IF($C550="","",INDEX(import_data,$C550,F$9))</f>
        <v/>
      </c>
      <c r="G550" s="280" t="str" cm="1">
        <f t="array" ref="G550">IF($C550="","",INDEX(import_data,$C550,G$9))</f>
        <v/>
      </c>
      <c r="H550" s="280" t="str" cm="1">
        <f t="array" ref="H550">IF($C550="","",IF(INDEX(import_data,$C550,H$9)="","",INDEX(import_data,$C550,H$9)))</f>
        <v/>
      </c>
      <c r="I550" s="300" t="str" cm="1">
        <f t="array" ref="I550">IF($C550="","",IF(INDEX(import_data,$C550,I$9)="","",INDEX(import_data,$C550,I$9)))</f>
        <v/>
      </c>
      <c r="K550" s="312" t="str">
        <f t="shared" si="59"/>
        <v/>
      </c>
      <c r="L550" s="92" t="s">
        <v>0</v>
      </c>
      <c r="M550" s="312" t="str">
        <f t="shared" si="60"/>
        <v/>
      </c>
      <c r="N550" s="92" t="s">
        <v>0</v>
      </c>
      <c r="O550" s="312" t="str">
        <f t="shared" si="61"/>
        <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t="str">
        <f t="shared" si="57"/>
        <v/>
      </c>
      <c r="E551" s="282" t="str" cm="1">
        <f t="array" ref="E551">IF($C551="","",INDEX(import_data,$C551,E$9))</f>
        <v/>
      </c>
      <c r="F551" s="280" t="str" cm="1">
        <f t="array" ref="F551">IF($C551="","",INDEX(import_data,$C551,F$9))</f>
        <v/>
      </c>
      <c r="G551" s="280" t="str" cm="1">
        <f t="array" ref="G551">IF($C551="","",INDEX(import_data,$C551,G$9))</f>
        <v/>
      </c>
      <c r="H551" s="280" t="str" cm="1">
        <f t="array" ref="H551">IF($C551="","",IF(INDEX(import_data,$C551,H$9)="","",INDEX(import_data,$C551,H$9)))</f>
        <v/>
      </c>
      <c r="I551" s="300" t="str" cm="1">
        <f t="array" ref="I551">IF($C551="","",IF(INDEX(import_data,$C551,I$9)="","",INDEX(import_data,$C551,I$9)))</f>
        <v/>
      </c>
      <c r="K551" s="312" t="str">
        <f t="shared" si="59"/>
        <v/>
      </c>
      <c r="L551" s="92" t="s">
        <v>0</v>
      </c>
      <c r="M551" s="312" t="str">
        <f t="shared" si="60"/>
        <v/>
      </c>
      <c r="N551" s="92" t="s">
        <v>0</v>
      </c>
      <c r="O551" s="312" t="str">
        <f t="shared" si="61"/>
        <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t="str">
        <f t="shared" si="57"/>
        <v/>
      </c>
      <c r="E552" s="282" t="str" cm="1">
        <f t="array" ref="E552">IF($C552="","",INDEX(import_data,$C552,E$9))</f>
        <v/>
      </c>
      <c r="F552" s="280" t="str" cm="1">
        <f t="array" ref="F552">IF($C552="","",INDEX(import_data,$C552,F$9))</f>
        <v/>
      </c>
      <c r="G552" s="280" t="str" cm="1">
        <f t="array" ref="G552">IF($C552="","",INDEX(import_data,$C552,G$9))</f>
        <v/>
      </c>
      <c r="H552" s="280" t="str" cm="1">
        <f t="array" ref="H552">IF($C552="","",IF(INDEX(import_data,$C552,H$9)="","",INDEX(import_data,$C552,H$9)))</f>
        <v/>
      </c>
      <c r="I552" s="300" t="str" cm="1">
        <f t="array" ref="I552">IF($C552="","",IF(INDEX(import_data,$C552,I$9)="","",INDEX(import_data,$C552,I$9)))</f>
        <v/>
      </c>
      <c r="K552" s="312" t="str">
        <f t="shared" si="59"/>
        <v/>
      </c>
      <c r="L552" s="92" t="s">
        <v>0</v>
      </c>
      <c r="M552" s="312" t="str">
        <f t="shared" si="60"/>
        <v/>
      </c>
      <c r="N552" s="92" t="s">
        <v>0</v>
      </c>
      <c r="O552" s="312" t="str">
        <f t="shared" si="61"/>
        <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t="str">
        <f t="shared" si="57"/>
        <v/>
      </c>
      <c r="E553" s="282" t="str" cm="1">
        <f t="array" ref="E553">IF($C553="","",INDEX(import_data,$C553,E$9))</f>
        <v/>
      </c>
      <c r="F553" s="280" t="str" cm="1">
        <f t="array" ref="F553">IF($C553="","",INDEX(import_data,$C553,F$9))</f>
        <v/>
      </c>
      <c r="G553" s="280" t="str" cm="1">
        <f t="array" ref="G553">IF($C553="","",INDEX(import_data,$C553,G$9))</f>
        <v/>
      </c>
      <c r="H553" s="280" t="str" cm="1">
        <f t="array" ref="H553">IF($C553="","",IF(INDEX(import_data,$C553,H$9)="","",INDEX(import_data,$C553,H$9)))</f>
        <v/>
      </c>
      <c r="I553" s="300" t="str" cm="1">
        <f t="array" ref="I553">IF($C553="","",IF(INDEX(import_data,$C553,I$9)="","",INDEX(import_data,$C553,I$9)))</f>
        <v/>
      </c>
      <c r="K553" s="312" t="str">
        <f t="shared" si="59"/>
        <v/>
      </c>
      <c r="L553" s="92" t="s">
        <v>0</v>
      </c>
      <c r="M553" s="312" t="str">
        <f t="shared" si="60"/>
        <v/>
      </c>
      <c r="N553" s="92" t="s">
        <v>0</v>
      </c>
      <c r="O553" s="312" t="str">
        <f t="shared" si="61"/>
        <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t="str">
        <f t="shared" si="57"/>
        <v/>
      </c>
      <c r="E554" s="282" t="str" cm="1">
        <f t="array" ref="E554">IF($C554="","",INDEX(import_data,$C554,E$9))</f>
        <v/>
      </c>
      <c r="F554" s="280" t="str" cm="1">
        <f t="array" ref="F554">IF($C554="","",INDEX(import_data,$C554,F$9))</f>
        <v/>
      </c>
      <c r="G554" s="280" t="str" cm="1">
        <f t="array" ref="G554">IF($C554="","",INDEX(import_data,$C554,G$9))</f>
        <v/>
      </c>
      <c r="H554" s="280" t="str" cm="1">
        <f t="array" ref="H554">IF($C554="","",IF(INDEX(import_data,$C554,H$9)="","",INDEX(import_data,$C554,H$9)))</f>
        <v/>
      </c>
      <c r="I554" s="300" t="str" cm="1">
        <f t="array" ref="I554">IF($C554="","",IF(INDEX(import_data,$C554,I$9)="","",INDEX(import_data,$C554,I$9)))</f>
        <v/>
      </c>
      <c r="K554" s="312" t="str">
        <f t="shared" si="59"/>
        <v/>
      </c>
      <c r="L554" s="92" t="s">
        <v>0</v>
      </c>
      <c r="M554" s="312" t="str">
        <f t="shared" si="60"/>
        <v/>
      </c>
      <c r="N554" s="92" t="s">
        <v>0</v>
      </c>
      <c r="O554" s="312" t="str">
        <f t="shared" si="61"/>
        <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t="str">
        <f t="shared" si="57"/>
        <v/>
      </c>
      <c r="E555" s="282" t="str" cm="1">
        <f t="array" ref="E555">IF($C555="","",INDEX(import_data,$C555,E$9))</f>
        <v/>
      </c>
      <c r="F555" s="280" t="str" cm="1">
        <f t="array" ref="F555">IF($C555="","",INDEX(import_data,$C555,F$9))</f>
        <v/>
      </c>
      <c r="G555" s="280" t="str" cm="1">
        <f t="array" ref="G555">IF($C555="","",INDEX(import_data,$C555,G$9))</f>
        <v/>
      </c>
      <c r="H555" s="280" t="str" cm="1">
        <f t="array" ref="H555">IF($C555="","",IF(INDEX(import_data,$C555,H$9)="","",INDEX(import_data,$C555,H$9)))</f>
        <v/>
      </c>
      <c r="I555" s="300" t="str" cm="1">
        <f t="array" ref="I555">IF($C555="","",IF(INDEX(import_data,$C555,I$9)="","",INDEX(import_data,$C555,I$9)))</f>
        <v/>
      </c>
      <c r="K555" s="312" t="str">
        <f t="shared" si="59"/>
        <v/>
      </c>
      <c r="L555" s="92" t="s">
        <v>0</v>
      </c>
      <c r="M555" s="312" t="str">
        <f t="shared" si="60"/>
        <v/>
      </c>
      <c r="N555" s="92" t="s">
        <v>0</v>
      </c>
      <c r="O555" s="312" t="str">
        <f t="shared" si="61"/>
        <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t="str">
        <f t="shared" si="57"/>
        <v/>
      </c>
      <c r="E556" s="282" t="str" cm="1">
        <f t="array" ref="E556">IF($C556="","",INDEX(import_data,$C556,E$9))</f>
        <v/>
      </c>
      <c r="F556" s="280" t="str" cm="1">
        <f t="array" ref="F556">IF($C556="","",INDEX(import_data,$C556,F$9))</f>
        <v/>
      </c>
      <c r="G556" s="280" t="str" cm="1">
        <f t="array" ref="G556">IF($C556="","",INDEX(import_data,$C556,G$9))</f>
        <v/>
      </c>
      <c r="H556" s="280" t="str" cm="1">
        <f t="array" ref="H556">IF($C556="","",IF(INDEX(import_data,$C556,H$9)="","",INDEX(import_data,$C556,H$9)))</f>
        <v/>
      </c>
      <c r="I556" s="300" t="str" cm="1">
        <f t="array" ref="I556">IF($C556="","",IF(INDEX(import_data,$C556,I$9)="","",INDEX(import_data,$C556,I$9)))</f>
        <v/>
      </c>
      <c r="K556" s="312" t="str">
        <f t="shared" si="59"/>
        <v/>
      </c>
      <c r="L556" s="92" t="s">
        <v>0</v>
      </c>
      <c r="M556" s="312" t="str">
        <f t="shared" si="60"/>
        <v/>
      </c>
      <c r="N556" s="92" t="s">
        <v>0</v>
      </c>
      <c r="O556" s="312" t="str">
        <f t="shared" si="61"/>
        <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t="str">
        <f t="shared" si="57"/>
        <v/>
      </c>
      <c r="E557" s="282" t="str" cm="1">
        <f t="array" ref="E557">IF($C557="","",INDEX(import_data,$C557,E$9))</f>
        <v/>
      </c>
      <c r="F557" s="280" t="str" cm="1">
        <f t="array" ref="F557">IF($C557="","",INDEX(import_data,$C557,F$9))</f>
        <v/>
      </c>
      <c r="G557" s="280" t="str" cm="1">
        <f t="array" ref="G557">IF($C557="","",INDEX(import_data,$C557,G$9))</f>
        <v/>
      </c>
      <c r="H557" s="280" t="str" cm="1">
        <f t="array" ref="H557">IF($C557="","",IF(INDEX(import_data,$C557,H$9)="","",INDEX(import_data,$C557,H$9)))</f>
        <v/>
      </c>
      <c r="I557" s="300" t="str" cm="1">
        <f t="array" ref="I557">IF($C557="","",IF(INDEX(import_data,$C557,I$9)="","",INDEX(import_data,$C557,I$9)))</f>
        <v/>
      </c>
      <c r="K557" s="312" t="str">
        <f t="shared" si="59"/>
        <v/>
      </c>
      <c r="L557" s="92" t="s">
        <v>0</v>
      </c>
      <c r="M557" s="312" t="str">
        <f t="shared" si="60"/>
        <v/>
      </c>
      <c r="N557" s="92" t="s">
        <v>0</v>
      </c>
      <c r="O557" s="312" t="str">
        <f t="shared" si="61"/>
        <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t="str">
        <f t="shared" si="57"/>
        <v/>
      </c>
      <c r="E558" s="282" t="str" cm="1">
        <f t="array" ref="E558">IF($C558="","",INDEX(import_data,$C558,E$9))</f>
        <v/>
      </c>
      <c r="F558" s="280" t="str" cm="1">
        <f t="array" ref="F558">IF($C558="","",INDEX(import_data,$C558,F$9))</f>
        <v/>
      </c>
      <c r="G558" s="280" t="str" cm="1">
        <f t="array" ref="G558">IF($C558="","",INDEX(import_data,$C558,G$9))</f>
        <v/>
      </c>
      <c r="H558" s="280" t="str" cm="1">
        <f t="array" ref="H558">IF($C558="","",IF(INDEX(import_data,$C558,H$9)="","",INDEX(import_data,$C558,H$9)))</f>
        <v/>
      </c>
      <c r="I558" s="300" t="str" cm="1">
        <f t="array" ref="I558">IF($C558="","",IF(INDEX(import_data,$C558,I$9)="","",INDEX(import_data,$C558,I$9)))</f>
        <v/>
      </c>
      <c r="K558" s="312" t="str">
        <f t="shared" si="59"/>
        <v/>
      </c>
      <c r="L558" s="92" t="s">
        <v>0</v>
      </c>
      <c r="M558" s="312" t="str">
        <f t="shared" si="60"/>
        <v/>
      </c>
      <c r="N558" s="92" t="s">
        <v>0</v>
      </c>
      <c r="O558" s="312" t="str">
        <f t="shared" si="61"/>
        <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t="str">
        <f t="shared" si="57"/>
        <v/>
      </c>
      <c r="E559" s="282" t="str" cm="1">
        <f t="array" ref="E559">IF($C559="","",INDEX(import_data,$C559,E$9))</f>
        <v/>
      </c>
      <c r="F559" s="280" t="str" cm="1">
        <f t="array" ref="F559">IF($C559="","",INDEX(import_data,$C559,F$9))</f>
        <v/>
      </c>
      <c r="G559" s="280" t="str" cm="1">
        <f t="array" ref="G559">IF($C559="","",INDEX(import_data,$C559,G$9))</f>
        <v/>
      </c>
      <c r="H559" s="280" t="str" cm="1">
        <f t="array" ref="H559">IF($C559="","",IF(INDEX(import_data,$C559,H$9)="","",INDEX(import_data,$C559,H$9)))</f>
        <v/>
      </c>
      <c r="I559" s="300" t="str" cm="1">
        <f t="array" ref="I559">IF($C559="","",IF(INDEX(import_data,$C559,I$9)="","",INDEX(import_data,$C559,I$9)))</f>
        <v/>
      </c>
      <c r="K559" s="312" t="str">
        <f t="shared" si="59"/>
        <v/>
      </c>
      <c r="L559" s="92" t="s">
        <v>0</v>
      </c>
      <c r="M559" s="312" t="str">
        <f t="shared" si="60"/>
        <v/>
      </c>
      <c r="N559" s="92" t="s">
        <v>0</v>
      </c>
      <c r="O559" s="312" t="str">
        <f t="shared" si="61"/>
        <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t="str">
        <f t="shared" si="57"/>
        <v/>
      </c>
      <c r="E560" s="282" t="str" cm="1">
        <f t="array" ref="E560">IF($C560="","",INDEX(import_data,$C560,E$9))</f>
        <v/>
      </c>
      <c r="F560" s="280" t="str" cm="1">
        <f t="array" ref="F560">IF($C560="","",INDEX(import_data,$C560,F$9))</f>
        <v/>
      </c>
      <c r="G560" s="280" t="str" cm="1">
        <f t="array" ref="G560">IF($C560="","",INDEX(import_data,$C560,G$9))</f>
        <v/>
      </c>
      <c r="H560" s="280" t="str" cm="1">
        <f t="array" ref="H560">IF($C560="","",IF(INDEX(import_data,$C560,H$9)="","",INDEX(import_data,$C560,H$9)))</f>
        <v/>
      </c>
      <c r="I560" s="300" t="str" cm="1">
        <f t="array" ref="I560">IF($C560="","",IF(INDEX(import_data,$C560,I$9)="","",INDEX(import_data,$C560,I$9)))</f>
        <v/>
      </c>
      <c r="K560" s="312" t="str">
        <f t="shared" si="59"/>
        <v/>
      </c>
      <c r="L560" s="92" t="s">
        <v>0</v>
      </c>
      <c r="M560" s="312" t="str">
        <f t="shared" si="60"/>
        <v/>
      </c>
      <c r="N560" s="92" t="s">
        <v>0</v>
      </c>
      <c r="O560" s="312" t="str">
        <f t="shared" si="61"/>
        <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t="str">
        <f t="shared" si="57"/>
        <v/>
      </c>
      <c r="E561" s="282" t="str" cm="1">
        <f t="array" ref="E561">IF($C561="","",INDEX(import_data,$C561,E$9))</f>
        <v/>
      </c>
      <c r="F561" s="280" t="str" cm="1">
        <f t="array" ref="F561">IF($C561="","",INDEX(import_data,$C561,F$9))</f>
        <v/>
      </c>
      <c r="G561" s="280" t="str" cm="1">
        <f t="array" ref="G561">IF($C561="","",INDEX(import_data,$C561,G$9))</f>
        <v/>
      </c>
      <c r="H561" s="280" t="str" cm="1">
        <f t="array" ref="H561">IF($C561="","",IF(INDEX(import_data,$C561,H$9)="","",INDEX(import_data,$C561,H$9)))</f>
        <v/>
      </c>
      <c r="I561" s="300" t="str" cm="1">
        <f t="array" ref="I561">IF($C561="","",IF(INDEX(import_data,$C561,I$9)="","",INDEX(import_data,$C561,I$9)))</f>
        <v/>
      </c>
      <c r="K561" s="312" t="str">
        <f t="shared" si="59"/>
        <v/>
      </c>
      <c r="L561" s="92" t="s">
        <v>0</v>
      </c>
      <c r="M561" s="312" t="str">
        <f t="shared" si="60"/>
        <v/>
      </c>
      <c r="N561" s="92" t="s">
        <v>0</v>
      </c>
      <c r="O561" s="312" t="str">
        <f t="shared" si="61"/>
        <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t="str">
        <f t="shared" si="57"/>
        <v/>
      </c>
      <c r="E562" s="282" t="str" cm="1">
        <f t="array" ref="E562">IF($C562="","",INDEX(import_data,$C562,E$9))</f>
        <v/>
      </c>
      <c r="F562" s="280" t="str" cm="1">
        <f t="array" ref="F562">IF($C562="","",INDEX(import_data,$C562,F$9))</f>
        <v/>
      </c>
      <c r="G562" s="280" t="str" cm="1">
        <f t="array" ref="G562">IF($C562="","",INDEX(import_data,$C562,G$9))</f>
        <v/>
      </c>
      <c r="H562" s="280" t="str" cm="1">
        <f t="array" ref="H562">IF($C562="","",IF(INDEX(import_data,$C562,H$9)="","",INDEX(import_data,$C562,H$9)))</f>
        <v/>
      </c>
      <c r="I562" s="300" t="str" cm="1">
        <f t="array" ref="I562">IF($C562="","",IF(INDEX(import_data,$C562,I$9)="","",INDEX(import_data,$C562,I$9)))</f>
        <v/>
      </c>
      <c r="K562" s="312" t="str">
        <f t="shared" si="59"/>
        <v/>
      </c>
      <c r="L562" s="92" t="s">
        <v>0</v>
      </c>
      <c r="M562" s="312" t="str">
        <f t="shared" si="60"/>
        <v/>
      </c>
      <c r="N562" s="92" t="s">
        <v>0</v>
      </c>
      <c r="O562" s="312" t="str">
        <f t="shared" si="61"/>
        <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t="str">
        <f t="shared" si="57"/>
        <v/>
      </c>
      <c r="E563" s="282" t="str" cm="1">
        <f t="array" ref="E563">IF($C563="","",INDEX(import_data,$C563,E$9))</f>
        <v/>
      </c>
      <c r="F563" s="280" t="str" cm="1">
        <f t="array" ref="F563">IF($C563="","",INDEX(import_data,$C563,F$9))</f>
        <v/>
      </c>
      <c r="G563" s="280" t="str" cm="1">
        <f t="array" ref="G563">IF($C563="","",INDEX(import_data,$C563,G$9))</f>
        <v/>
      </c>
      <c r="H563" s="280" t="str" cm="1">
        <f t="array" ref="H563">IF($C563="","",IF(INDEX(import_data,$C563,H$9)="","",INDEX(import_data,$C563,H$9)))</f>
        <v/>
      </c>
      <c r="I563" s="300" t="str" cm="1">
        <f t="array" ref="I563">IF($C563="","",IF(INDEX(import_data,$C563,I$9)="","",INDEX(import_data,$C563,I$9)))</f>
        <v/>
      </c>
      <c r="K563" s="312" t="str">
        <f t="shared" si="59"/>
        <v/>
      </c>
      <c r="L563" s="92" t="s">
        <v>0</v>
      </c>
      <c r="M563" s="312" t="str">
        <f t="shared" si="60"/>
        <v/>
      </c>
      <c r="N563" s="92" t="s">
        <v>0</v>
      </c>
      <c r="O563" s="312" t="str">
        <f t="shared" si="61"/>
        <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t="str">
        <f t="shared" si="57"/>
        <v/>
      </c>
      <c r="E564" s="282" t="str" cm="1">
        <f t="array" ref="E564">IF($C564="","",INDEX(import_data,$C564,E$9))</f>
        <v/>
      </c>
      <c r="F564" s="280" t="str" cm="1">
        <f t="array" ref="F564">IF($C564="","",INDEX(import_data,$C564,F$9))</f>
        <v/>
      </c>
      <c r="G564" s="280" t="str" cm="1">
        <f t="array" ref="G564">IF($C564="","",INDEX(import_data,$C564,G$9))</f>
        <v/>
      </c>
      <c r="H564" s="280" t="str" cm="1">
        <f t="array" ref="H564">IF($C564="","",IF(INDEX(import_data,$C564,H$9)="","",INDEX(import_data,$C564,H$9)))</f>
        <v/>
      </c>
      <c r="I564" s="300" t="str" cm="1">
        <f t="array" ref="I564">IF($C564="","",IF(INDEX(import_data,$C564,I$9)="","",INDEX(import_data,$C564,I$9)))</f>
        <v/>
      </c>
      <c r="K564" s="312" t="str">
        <f t="shared" si="59"/>
        <v/>
      </c>
      <c r="L564" s="92" t="s">
        <v>0</v>
      </c>
      <c r="M564" s="312" t="str">
        <f t="shared" si="60"/>
        <v/>
      </c>
      <c r="N564" s="92" t="s">
        <v>0</v>
      </c>
      <c r="O564" s="312" t="str">
        <f t="shared" si="61"/>
        <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t="str">
        <f t="shared" si="57"/>
        <v/>
      </c>
      <c r="E565" s="282" t="str" cm="1">
        <f t="array" ref="E565">IF($C565="","",INDEX(import_data,$C565,E$9))</f>
        <v/>
      </c>
      <c r="F565" s="280" t="str" cm="1">
        <f t="array" ref="F565">IF($C565="","",INDEX(import_data,$C565,F$9))</f>
        <v/>
      </c>
      <c r="G565" s="280" t="str" cm="1">
        <f t="array" ref="G565">IF($C565="","",INDEX(import_data,$C565,G$9))</f>
        <v/>
      </c>
      <c r="H565" s="280" t="str" cm="1">
        <f t="array" ref="H565">IF($C565="","",IF(INDEX(import_data,$C565,H$9)="","",INDEX(import_data,$C565,H$9)))</f>
        <v/>
      </c>
      <c r="I565" s="300" t="str" cm="1">
        <f t="array" ref="I565">IF($C565="","",IF(INDEX(import_data,$C565,I$9)="","",INDEX(import_data,$C565,I$9)))</f>
        <v/>
      </c>
      <c r="K565" s="312" t="str">
        <f t="shared" si="59"/>
        <v/>
      </c>
      <c r="L565" s="92" t="s">
        <v>0</v>
      </c>
      <c r="M565" s="312" t="str">
        <f t="shared" si="60"/>
        <v/>
      </c>
      <c r="N565" s="92" t="s">
        <v>0</v>
      </c>
      <c r="O565" s="312" t="str">
        <f t="shared" si="61"/>
        <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t="str">
        <f t="shared" si="57"/>
        <v/>
      </c>
      <c r="E566" s="282" t="str" cm="1">
        <f t="array" ref="E566">IF($C566="","",INDEX(import_data,$C566,E$9))</f>
        <v/>
      </c>
      <c r="F566" s="280" t="str" cm="1">
        <f t="array" ref="F566">IF($C566="","",INDEX(import_data,$C566,F$9))</f>
        <v/>
      </c>
      <c r="G566" s="280" t="str" cm="1">
        <f t="array" ref="G566">IF($C566="","",INDEX(import_data,$C566,G$9))</f>
        <v/>
      </c>
      <c r="H566" s="280" t="str" cm="1">
        <f t="array" ref="H566">IF($C566="","",IF(INDEX(import_data,$C566,H$9)="","",INDEX(import_data,$C566,H$9)))</f>
        <v/>
      </c>
      <c r="I566" s="300" t="str" cm="1">
        <f t="array" ref="I566">IF($C566="","",IF(INDEX(import_data,$C566,I$9)="","",INDEX(import_data,$C566,I$9)))</f>
        <v/>
      </c>
      <c r="K566" s="312" t="str">
        <f t="shared" si="59"/>
        <v/>
      </c>
      <c r="L566" s="92" t="s">
        <v>0</v>
      </c>
      <c r="M566" s="312" t="str">
        <f t="shared" si="60"/>
        <v/>
      </c>
      <c r="N566" s="92" t="s">
        <v>0</v>
      </c>
      <c r="O566" s="312" t="str">
        <f t="shared" si="61"/>
        <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t="str">
        <f t="shared" si="57"/>
        <v/>
      </c>
      <c r="E567" s="282" t="str" cm="1">
        <f t="array" ref="E567">IF($C567="","",INDEX(import_data,$C567,E$9))</f>
        <v/>
      </c>
      <c r="F567" s="280" t="str" cm="1">
        <f t="array" ref="F567">IF($C567="","",INDEX(import_data,$C567,F$9))</f>
        <v/>
      </c>
      <c r="G567" s="280" t="str" cm="1">
        <f t="array" ref="G567">IF($C567="","",INDEX(import_data,$C567,G$9))</f>
        <v/>
      </c>
      <c r="H567" s="280" t="str" cm="1">
        <f t="array" ref="H567">IF($C567="","",IF(INDEX(import_data,$C567,H$9)="","",INDEX(import_data,$C567,H$9)))</f>
        <v/>
      </c>
      <c r="I567" s="300" t="str" cm="1">
        <f t="array" ref="I567">IF($C567="","",IF(INDEX(import_data,$C567,I$9)="","",INDEX(import_data,$C567,I$9)))</f>
        <v/>
      </c>
      <c r="K567" s="312" t="str">
        <f t="shared" si="59"/>
        <v/>
      </c>
      <c r="L567" s="92" t="s">
        <v>0</v>
      </c>
      <c r="M567" s="312" t="str">
        <f t="shared" si="60"/>
        <v/>
      </c>
      <c r="N567" s="92" t="s">
        <v>0</v>
      </c>
      <c r="O567" s="312" t="str">
        <f t="shared" si="61"/>
        <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t="str">
        <f t="shared" si="57"/>
        <v/>
      </c>
      <c r="E568" s="282" t="str" cm="1">
        <f t="array" ref="E568">IF($C568="","",INDEX(import_data,$C568,E$9))</f>
        <v/>
      </c>
      <c r="F568" s="280" t="str" cm="1">
        <f t="array" ref="F568">IF($C568="","",INDEX(import_data,$C568,F$9))</f>
        <v/>
      </c>
      <c r="G568" s="280" t="str" cm="1">
        <f t="array" ref="G568">IF($C568="","",INDEX(import_data,$C568,G$9))</f>
        <v/>
      </c>
      <c r="H568" s="280" t="str" cm="1">
        <f t="array" ref="H568">IF($C568="","",IF(INDEX(import_data,$C568,H$9)="","",INDEX(import_data,$C568,H$9)))</f>
        <v/>
      </c>
      <c r="I568" s="300" t="str" cm="1">
        <f t="array" ref="I568">IF($C568="","",IF(INDEX(import_data,$C568,I$9)="","",INDEX(import_data,$C568,I$9)))</f>
        <v/>
      </c>
      <c r="K568" s="312" t="str">
        <f t="shared" si="59"/>
        <v/>
      </c>
      <c r="L568" s="92" t="s">
        <v>0</v>
      </c>
      <c r="M568" s="312" t="str">
        <f t="shared" si="60"/>
        <v/>
      </c>
      <c r="N568" s="92" t="s">
        <v>0</v>
      </c>
      <c r="O568" s="312" t="str">
        <f t="shared" si="61"/>
        <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t="str">
        <f t="shared" si="57"/>
        <v/>
      </c>
      <c r="E569" s="282" t="str" cm="1">
        <f t="array" ref="E569">IF($C569="","",INDEX(import_data,$C569,E$9))</f>
        <v/>
      </c>
      <c r="F569" s="280" t="str" cm="1">
        <f t="array" ref="F569">IF($C569="","",INDEX(import_data,$C569,F$9))</f>
        <v/>
      </c>
      <c r="G569" s="280" t="str" cm="1">
        <f t="array" ref="G569">IF($C569="","",INDEX(import_data,$C569,G$9))</f>
        <v/>
      </c>
      <c r="H569" s="280" t="str" cm="1">
        <f t="array" ref="H569">IF($C569="","",IF(INDEX(import_data,$C569,H$9)="","",INDEX(import_data,$C569,H$9)))</f>
        <v/>
      </c>
      <c r="I569" s="300" t="str" cm="1">
        <f t="array" ref="I569">IF($C569="","",IF(INDEX(import_data,$C569,I$9)="","",INDEX(import_data,$C569,I$9)))</f>
        <v/>
      </c>
      <c r="K569" s="312" t="str">
        <f t="shared" si="59"/>
        <v/>
      </c>
      <c r="L569" s="92" t="s">
        <v>0</v>
      </c>
      <c r="M569" s="312" t="str">
        <f t="shared" si="60"/>
        <v/>
      </c>
      <c r="N569" s="92" t="s">
        <v>0</v>
      </c>
      <c r="O569" s="312" t="str">
        <f t="shared" si="61"/>
        <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t="str">
        <f t="shared" si="57"/>
        <v/>
      </c>
      <c r="E570" s="282" t="str" cm="1">
        <f t="array" ref="E570">IF($C570="","",INDEX(import_data,$C570,E$9))</f>
        <v/>
      </c>
      <c r="F570" s="280" t="str" cm="1">
        <f t="array" ref="F570">IF($C570="","",INDEX(import_data,$C570,F$9))</f>
        <v/>
      </c>
      <c r="G570" s="280" t="str" cm="1">
        <f t="array" ref="G570">IF($C570="","",INDEX(import_data,$C570,G$9))</f>
        <v/>
      </c>
      <c r="H570" s="280" t="str" cm="1">
        <f t="array" ref="H570">IF($C570="","",IF(INDEX(import_data,$C570,H$9)="","",INDEX(import_data,$C570,H$9)))</f>
        <v/>
      </c>
      <c r="I570" s="300" t="str" cm="1">
        <f t="array" ref="I570">IF($C570="","",IF(INDEX(import_data,$C570,I$9)="","",INDEX(import_data,$C570,I$9)))</f>
        <v/>
      </c>
      <c r="K570" s="312" t="str">
        <f t="shared" si="59"/>
        <v/>
      </c>
      <c r="L570" s="92" t="s">
        <v>0</v>
      </c>
      <c r="M570" s="312" t="str">
        <f t="shared" si="60"/>
        <v/>
      </c>
      <c r="N570" s="92" t="s">
        <v>0</v>
      </c>
      <c r="O570" s="312" t="str">
        <f t="shared" si="61"/>
        <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t="str">
        <f t="shared" si="57"/>
        <v/>
      </c>
      <c r="E571" s="282" t="str" cm="1">
        <f t="array" ref="E571">IF($C571="","",INDEX(import_data,$C571,E$9))</f>
        <v/>
      </c>
      <c r="F571" s="280" t="str" cm="1">
        <f t="array" ref="F571">IF($C571="","",INDEX(import_data,$C571,F$9))</f>
        <v/>
      </c>
      <c r="G571" s="280" t="str" cm="1">
        <f t="array" ref="G571">IF($C571="","",INDEX(import_data,$C571,G$9))</f>
        <v/>
      </c>
      <c r="H571" s="280" t="str" cm="1">
        <f t="array" ref="H571">IF($C571="","",IF(INDEX(import_data,$C571,H$9)="","",INDEX(import_data,$C571,H$9)))</f>
        <v/>
      </c>
      <c r="I571" s="300" t="str" cm="1">
        <f t="array" ref="I571">IF($C571="","",IF(INDEX(import_data,$C571,I$9)="","",INDEX(import_data,$C571,I$9)))</f>
        <v/>
      </c>
      <c r="K571" s="312" t="str">
        <f t="shared" si="59"/>
        <v/>
      </c>
      <c r="L571" s="92" t="s">
        <v>0</v>
      </c>
      <c r="M571" s="312" t="str">
        <f t="shared" si="60"/>
        <v/>
      </c>
      <c r="N571" s="92" t="s">
        <v>0</v>
      </c>
      <c r="O571" s="312" t="str">
        <f t="shared" si="61"/>
        <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t="str">
        <f t="shared" si="57"/>
        <v/>
      </c>
      <c r="E572" s="282" t="str" cm="1">
        <f t="array" ref="E572">IF($C572="","",INDEX(import_data,$C572,E$9))</f>
        <v/>
      </c>
      <c r="F572" s="280" t="str" cm="1">
        <f t="array" ref="F572">IF($C572="","",INDEX(import_data,$C572,F$9))</f>
        <v/>
      </c>
      <c r="G572" s="280" t="str" cm="1">
        <f t="array" ref="G572">IF($C572="","",INDEX(import_data,$C572,G$9))</f>
        <v/>
      </c>
      <c r="H572" s="280" t="str" cm="1">
        <f t="array" ref="H572">IF($C572="","",IF(INDEX(import_data,$C572,H$9)="","",INDEX(import_data,$C572,H$9)))</f>
        <v/>
      </c>
      <c r="I572" s="300" t="str" cm="1">
        <f t="array" ref="I572">IF($C572="","",IF(INDEX(import_data,$C572,I$9)="","",INDEX(import_data,$C572,I$9)))</f>
        <v/>
      </c>
      <c r="K572" s="312" t="str">
        <f t="shared" si="59"/>
        <v/>
      </c>
      <c r="L572" s="92" t="s">
        <v>0</v>
      </c>
      <c r="M572" s="312" t="str">
        <f t="shared" si="60"/>
        <v/>
      </c>
      <c r="N572" s="92" t="s">
        <v>0</v>
      </c>
      <c r="O572" s="312" t="str">
        <f t="shared" si="61"/>
        <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t="str">
        <f t="shared" si="57"/>
        <v/>
      </c>
      <c r="E573" s="282" t="str" cm="1">
        <f t="array" ref="E573">IF($C573="","",INDEX(import_data,$C573,E$9))</f>
        <v/>
      </c>
      <c r="F573" s="280" t="str" cm="1">
        <f t="array" ref="F573">IF($C573="","",INDEX(import_data,$C573,F$9))</f>
        <v/>
      </c>
      <c r="G573" s="280" t="str" cm="1">
        <f t="array" ref="G573">IF($C573="","",INDEX(import_data,$C573,G$9))</f>
        <v/>
      </c>
      <c r="H573" s="280" t="str" cm="1">
        <f t="array" ref="H573">IF($C573="","",IF(INDEX(import_data,$C573,H$9)="","",INDEX(import_data,$C573,H$9)))</f>
        <v/>
      </c>
      <c r="I573" s="300" t="str" cm="1">
        <f t="array" ref="I573">IF($C573="","",IF(INDEX(import_data,$C573,I$9)="","",INDEX(import_data,$C573,I$9)))</f>
        <v/>
      </c>
      <c r="K573" s="312" t="str">
        <f t="shared" si="59"/>
        <v/>
      </c>
      <c r="L573" s="92" t="s">
        <v>0</v>
      </c>
      <c r="M573" s="312" t="str">
        <f t="shared" si="60"/>
        <v/>
      </c>
      <c r="N573" s="92" t="s">
        <v>0</v>
      </c>
      <c r="O573" s="312" t="str">
        <f t="shared" si="61"/>
        <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t="str">
        <f t="shared" si="57"/>
        <v/>
      </c>
      <c r="E574" s="282" t="str" cm="1">
        <f t="array" ref="E574">IF($C574="","",INDEX(import_data,$C574,E$9))</f>
        <v/>
      </c>
      <c r="F574" s="280" t="str" cm="1">
        <f t="array" ref="F574">IF($C574="","",INDEX(import_data,$C574,F$9))</f>
        <v/>
      </c>
      <c r="G574" s="280" t="str" cm="1">
        <f t="array" ref="G574">IF($C574="","",INDEX(import_data,$C574,G$9))</f>
        <v/>
      </c>
      <c r="H574" s="280" t="str" cm="1">
        <f t="array" ref="H574">IF($C574="","",IF(INDEX(import_data,$C574,H$9)="","",INDEX(import_data,$C574,H$9)))</f>
        <v/>
      </c>
      <c r="I574" s="300" t="str" cm="1">
        <f t="array" ref="I574">IF($C574="","",IF(INDEX(import_data,$C574,I$9)="","",INDEX(import_data,$C574,I$9)))</f>
        <v/>
      </c>
      <c r="K574" s="312" t="str">
        <f t="shared" si="59"/>
        <v/>
      </c>
      <c r="L574" s="92" t="s">
        <v>0</v>
      </c>
      <c r="M574" s="312" t="str">
        <f t="shared" si="60"/>
        <v/>
      </c>
      <c r="N574" s="92" t="s">
        <v>0</v>
      </c>
      <c r="O574" s="312" t="str">
        <f t="shared" si="61"/>
        <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t="str">
        <f t="shared" si="57"/>
        <v/>
      </c>
      <c r="E575" s="282" t="str" cm="1">
        <f t="array" ref="E575">IF($C575="","",INDEX(import_data,$C575,E$9))</f>
        <v/>
      </c>
      <c r="F575" s="280" t="str" cm="1">
        <f t="array" ref="F575">IF($C575="","",INDEX(import_data,$C575,F$9))</f>
        <v/>
      </c>
      <c r="G575" s="280" t="str" cm="1">
        <f t="array" ref="G575">IF($C575="","",INDEX(import_data,$C575,G$9))</f>
        <v/>
      </c>
      <c r="H575" s="280" t="str" cm="1">
        <f t="array" ref="H575">IF($C575="","",IF(INDEX(import_data,$C575,H$9)="","",INDEX(import_data,$C575,H$9)))</f>
        <v/>
      </c>
      <c r="I575" s="300" t="str" cm="1">
        <f t="array" ref="I575">IF($C575="","",IF(INDEX(import_data,$C575,I$9)="","",INDEX(import_data,$C575,I$9)))</f>
        <v/>
      </c>
      <c r="K575" s="312" t="str">
        <f t="shared" si="59"/>
        <v/>
      </c>
      <c r="L575" s="92" t="s">
        <v>0</v>
      </c>
      <c r="M575" s="312" t="str">
        <f t="shared" si="60"/>
        <v/>
      </c>
      <c r="N575" s="92" t="s">
        <v>0</v>
      </c>
      <c r="O575" s="312" t="str">
        <f t="shared" si="61"/>
        <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t="str">
        <f t="shared" si="57"/>
        <v/>
      </c>
      <c r="E576" s="282" t="str" cm="1">
        <f t="array" ref="E576">IF($C576="","",INDEX(import_data,$C576,E$9))</f>
        <v/>
      </c>
      <c r="F576" s="280" t="str" cm="1">
        <f t="array" ref="F576">IF($C576="","",INDEX(import_data,$C576,F$9))</f>
        <v/>
      </c>
      <c r="G576" s="280" t="str" cm="1">
        <f t="array" ref="G576">IF($C576="","",INDEX(import_data,$C576,G$9))</f>
        <v/>
      </c>
      <c r="H576" s="280" t="str" cm="1">
        <f t="array" ref="H576">IF($C576="","",IF(INDEX(import_data,$C576,H$9)="","",INDEX(import_data,$C576,H$9)))</f>
        <v/>
      </c>
      <c r="I576" s="300" t="str" cm="1">
        <f t="array" ref="I576">IF($C576="","",IF(INDEX(import_data,$C576,I$9)="","",INDEX(import_data,$C576,I$9)))</f>
        <v/>
      </c>
      <c r="K576" s="312" t="str">
        <f t="shared" si="59"/>
        <v/>
      </c>
      <c r="L576" s="92" t="s">
        <v>0</v>
      </c>
      <c r="M576" s="312" t="str">
        <f t="shared" si="60"/>
        <v/>
      </c>
      <c r="N576" s="92" t="s">
        <v>0</v>
      </c>
      <c r="O576" s="312" t="str">
        <f t="shared" si="61"/>
        <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t="str">
        <f t="shared" si="57"/>
        <v/>
      </c>
      <c r="E577" s="282" t="str" cm="1">
        <f t="array" ref="E577">IF($C577="","",INDEX(import_data,$C577,E$9))</f>
        <v/>
      </c>
      <c r="F577" s="280" t="str" cm="1">
        <f t="array" ref="F577">IF($C577="","",INDEX(import_data,$C577,F$9))</f>
        <v/>
      </c>
      <c r="G577" s="280" t="str" cm="1">
        <f t="array" ref="G577">IF($C577="","",INDEX(import_data,$C577,G$9))</f>
        <v/>
      </c>
      <c r="H577" s="280" t="str" cm="1">
        <f t="array" ref="H577">IF($C577="","",IF(INDEX(import_data,$C577,H$9)="","",INDEX(import_data,$C577,H$9)))</f>
        <v/>
      </c>
      <c r="I577" s="300" t="str" cm="1">
        <f t="array" ref="I577">IF($C577="","",IF(INDEX(import_data,$C577,I$9)="","",INDEX(import_data,$C577,I$9)))</f>
        <v/>
      </c>
      <c r="K577" s="312" t="str">
        <f t="shared" si="59"/>
        <v/>
      </c>
      <c r="L577" s="92" t="s">
        <v>0</v>
      </c>
      <c r="M577" s="312" t="str">
        <f t="shared" si="60"/>
        <v/>
      </c>
      <c r="N577" s="92" t="s">
        <v>0</v>
      </c>
      <c r="O577" s="312" t="str">
        <f t="shared" si="61"/>
        <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t="str">
        <f t="shared" si="57"/>
        <v/>
      </c>
      <c r="E578" s="282" t="str" cm="1">
        <f t="array" ref="E578">IF($C578="","",INDEX(import_data,$C578,E$9))</f>
        <v/>
      </c>
      <c r="F578" s="280" t="str" cm="1">
        <f t="array" ref="F578">IF($C578="","",INDEX(import_data,$C578,F$9))</f>
        <v/>
      </c>
      <c r="G578" s="280" t="str" cm="1">
        <f t="array" ref="G578">IF($C578="","",INDEX(import_data,$C578,G$9))</f>
        <v/>
      </c>
      <c r="H578" s="280" t="str" cm="1">
        <f t="array" ref="H578">IF($C578="","",IF(INDEX(import_data,$C578,H$9)="","",INDEX(import_data,$C578,H$9)))</f>
        <v/>
      </c>
      <c r="I578" s="300" t="str" cm="1">
        <f t="array" ref="I578">IF($C578="","",IF(INDEX(import_data,$C578,I$9)="","",INDEX(import_data,$C578,I$9)))</f>
        <v/>
      </c>
      <c r="K578" s="312" t="str">
        <f t="shared" si="59"/>
        <v/>
      </c>
      <c r="L578" s="92" t="s">
        <v>0</v>
      </c>
      <c r="M578" s="312" t="str">
        <f t="shared" si="60"/>
        <v/>
      </c>
      <c r="N578" s="92" t="s">
        <v>0</v>
      </c>
      <c r="O578" s="312" t="str">
        <f t="shared" si="61"/>
        <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t="str">
        <f t="shared" si="57"/>
        <v/>
      </c>
      <c r="E579" s="282" t="str" cm="1">
        <f t="array" ref="E579">IF($C579="","",INDEX(import_data,$C579,E$9))</f>
        <v/>
      </c>
      <c r="F579" s="280" t="str" cm="1">
        <f t="array" ref="F579">IF($C579="","",INDEX(import_data,$C579,F$9))</f>
        <v/>
      </c>
      <c r="G579" s="280" t="str" cm="1">
        <f t="array" ref="G579">IF($C579="","",INDEX(import_data,$C579,G$9))</f>
        <v/>
      </c>
      <c r="H579" s="280" t="str" cm="1">
        <f t="array" ref="H579">IF($C579="","",IF(INDEX(import_data,$C579,H$9)="","",INDEX(import_data,$C579,H$9)))</f>
        <v/>
      </c>
      <c r="I579" s="300" t="str" cm="1">
        <f t="array" ref="I579">IF($C579="","",IF(INDEX(import_data,$C579,I$9)="","",INDEX(import_data,$C579,I$9)))</f>
        <v/>
      </c>
      <c r="K579" s="312" t="str">
        <f t="shared" si="59"/>
        <v/>
      </c>
      <c r="L579" s="92" t="s">
        <v>0</v>
      </c>
      <c r="M579" s="312" t="str">
        <f t="shared" si="60"/>
        <v/>
      </c>
      <c r="N579" s="92" t="s">
        <v>0</v>
      </c>
      <c r="O579" s="312" t="str">
        <f t="shared" si="61"/>
        <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t="str">
        <f t="shared" si="57"/>
        <v/>
      </c>
      <c r="E580" s="282" t="str" cm="1">
        <f t="array" ref="E580">IF($C580="","",INDEX(import_data,$C580,E$9))</f>
        <v/>
      </c>
      <c r="F580" s="280" t="str" cm="1">
        <f t="array" ref="F580">IF($C580="","",INDEX(import_data,$C580,F$9))</f>
        <v/>
      </c>
      <c r="G580" s="280" t="str" cm="1">
        <f t="array" ref="G580">IF($C580="","",INDEX(import_data,$C580,G$9))</f>
        <v/>
      </c>
      <c r="H580" s="280" t="str" cm="1">
        <f t="array" ref="H580">IF($C580="","",IF(INDEX(import_data,$C580,H$9)="","",INDEX(import_data,$C580,H$9)))</f>
        <v/>
      </c>
      <c r="I580" s="300" t="str" cm="1">
        <f t="array" ref="I580">IF($C580="","",IF(INDEX(import_data,$C580,I$9)="","",INDEX(import_data,$C580,I$9)))</f>
        <v/>
      </c>
      <c r="K580" s="312" t="str">
        <f t="shared" si="59"/>
        <v/>
      </c>
      <c r="L580" s="92" t="s">
        <v>0</v>
      </c>
      <c r="M580" s="312" t="str">
        <f t="shared" si="60"/>
        <v/>
      </c>
      <c r="N580" s="92" t="s">
        <v>0</v>
      </c>
      <c r="O580" s="312" t="str">
        <f t="shared" si="61"/>
        <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t="str">
        <f t="shared" si="57"/>
        <v/>
      </c>
      <c r="E581" s="282" t="str" cm="1">
        <f t="array" ref="E581">IF($C581="","",INDEX(import_data,$C581,E$9))</f>
        <v/>
      </c>
      <c r="F581" s="280" t="str" cm="1">
        <f t="array" ref="F581">IF($C581="","",INDEX(import_data,$C581,F$9))</f>
        <v/>
      </c>
      <c r="G581" s="280" t="str" cm="1">
        <f t="array" ref="G581">IF($C581="","",INDEX(import_data,$C581,G$9))</f>
        <v/>
      </c>
      <c r="H581" s="280" t="str" cm="1">
        <f t="array" ref="H581">IF($C581="","",IF(INDEX(import_data,$C581,H$9)="","",INDEX(import_data,$C581,H$9)))</f>
        <v/>
      </c>
      <c r="I581" s="300" t="str" cm="1">
        <f t="array" ref="I581">IF($C581="","",IF(INDEX(import_data,$C581,I$9)="","",INDEX(import_data,$C581,I$9)))</f>
        <v/>
      </c>
      <c r="K581" s="312" t="str">
        <f t="shared" si="59"/>
        <v/>
      </c>
      <c r="L581" s="92" t="s">
        <v>0</v>
      </c>
      <c r="M581" s="312" t="str">
        <f t="shared" si="60"/>
        <v/>
      </c>
      <c r="N581" s="92" t="s">
        <v>0</v>
      </c>
      <c r="O581" s="312" t="str">
        <f t="shared" si="61"/>
        <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t="str">
        <f t="shared" si="57"/>
        <v/>
      </c>
      <c r="E582" s="282" t="str" cm="1">
        <f t="array" ref="E582">IF($C582="","",INDEX(import_data,$C582,E$9))</f>
        <v/>
      </c>
      <c r="F582" s="280" t="str" cm="1">
        <f t="array" ref="F582">IF($C582="","",INDEX(import_data,$C582,F$9))</f>
        <v/>
      </c>
      <c r="G582" s="280" t="str" cm="1">
        <f t="array" ref="G582">IF($C582="","",INDEX(import_data,$C582,G$9))</f>
        <v/>
      </c>
      <c r="H582" s="280" t="str" cm="1">
        <f t="array" ref="H582">IF($C582="","",IF(INDEX(import_data,$C582,H$9)="","",INDEX(import_data,$C582,H$9)))</f>
        <v/>
      </c>
      <c r="I582" s="300" t="str" cm="1">
        <f t="array" ref="I582">IF($C582="","",IF(INDEX(import_data,$C582,I$9)="","",INDEX(import_data,$C582,I$9)))</f>
        <v/>
      </c>
      <c r="K582" s="312" t="str">
        <f t="shared" si="59"/>
        <v/>
      </c>
      <c r="L582" s="92" t="s">
        <v>0</v>
      </c>
      <c r="M582" s="312" t="str">
        <f t="shared" si="60"/>
        <v/>
      </c>
      <c r="N582" s="92" t="s">
        <v>0</v>
      </c>
      <c r="O582" s="312" t="str">
        <f t="shared" si="61"/>
        <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t="str">
        <f t="shared" si="57"/>
        <v/>
      </c>
      <c r="E583" s="282" t="str" cm="1">
        <f t="array" ref="E583">IF($C583="","",INDEX(import_data,$C583,E$9))</f>
        <v/>
      </c>
      <c r="F583" s="280" t="str" cm="1">
        <f t="array" ref="F583">IF($C583="","",INDEX(import_data,$C583,F$9))</f>
        <v/>
      </c>
      <c r="G583" s="280" t="str" cm="1">
        <f t="array" ref="G583">IF($C583="","",INDEX(import_data,$C583,G$9))</f>
        <v/>
      </c>
      <c r="H583" s="280" t="str" cm="1">
        <f t="array" ref="H583">IF($C583="","",IF(INDEX(import_data,$C583,H$9)="","",INDEX(import_data,$C583,H$9)))</f>
        <v/>
      </c>
      <c r="I583" s="300" t="str" cm="1">
        <f t="array" ref="I583">IF($C583="","",IF(INDEX(import_data,$C583,I$9)="","",INDEX(import_data,$C583,I$9)))</f>
        <v/>
      </c>
      <c r="K583" s="312" t="str">
        <f t="shared" si="59"/>
        <v/>
      </c>
      <c r="L583" s="92" t="s">
        <v>0</v>
      </c>
      <c r="M583" s="312" t="str">
        <f t="shared" si="60"/>
        <v/>
      </c>
      <c r="N583" s="92" t="s">
        <v>0</v>
      </c>
      <c r="O583" s="312" t="str">
        <f t="shared" si="61"/>
        <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t="str">
        <f t="shared" si="57"/>
        <v/>
      </c>
      <c r="E584" s="282" t="str" cm="1">
        <f t="array" ref="E584">IF($C584="","",INDEX(import_data,$C584,E$9))</f>
        <v/>
      </c>
      <c r="F584" s="280" t="str" cm="1">
        <f t="array" ref="F584">IF($C584="","",INDEX(import_data,$C584,F$9))</f>
        <v/>
      </c>
      <c r="G584" s="280" t="str" cm="1">
        <f t="array" ref="G584">IF($C584="","",INDEX(import_data,$C584,G$9))</f>
        <v/>
      </c>
      <c r="H584" s="280" t="str" cm="1">
        <f t="array" ref="H584">IF($C584="","",IF(INDEX(import_data,$C584,H$9)="","",INDEX(import_data,$C584,H$9)))</f>
        <v/>
      </c>
      <c r="I584" s="300" t="str" cm="1">
        <f t="array" ref="I584">IF($C584="","",IF(INDEX(import_data,$C584,I$9)="","",INDEX(import_data,$C584,I$9)))</f>
        <v/>
      </c>
      <c r="K584" s="312" t="str">
        <f t="shared" si="59"/>
        <v/>
      </c>
      <c r="L584" s="92" t="s">
        <v>0</v>
      </c>
      <c r="M584" s="312" t="str">
        <f t="shared" si="60"/>
        <v/>
      </c>
      <c r="N584" s="92" t="s">
        <v>0</v>
      </c>
      <c r="O584" s="312" t="str">
        <f t="shared" si="61"/>
        <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t="str">
        <f t="shared" si="57"/>
        <v/>
      </c>
      <c r="E585" s="282" t="str" cm="1">
        <f t="array" ref="E585">IF($C585="","",INDEX(import_data,$C585,E$9))</f>
        <v/>
      </c>
      <c r="F585" s="280" t="str" cm="1">
        <f t="array" ref="F585">IF($C585="","",INDEX(import_data,$C585,F$9))</f>
        <v/>
      </c>
      <c r="G585" s="280" t="str" cm="1">
        <f t="array" ref="G585">IF($C585="","",INDEX(import_data,$C585,G$9))</f>
        <v/>
      </c>
      <c r="H585" s="280" t="str" cm="1">
        <f t="array" ref="H585">IF($C585="","",IF(INDEX(import_data,$C585,H$9)="","",INDEX(import_data,$C585,H$9)))</f>
        <v/>
      </c>
      <c r="I585" s="300" t="str" cm="1">
        <f t="array" ref="I585">IF($C585="","",IF(INDEX(import_data,$C585,I$9)="","",INDEX(import_data,$C585,I$9)))</f>
        <v/>
      </c>
      <c r="K585" s="312" t="str">
        <f t="shared" si="59"/>
        <v/>
      </c>
      <c r="L585" s="92" t="s">
        <v>0</v>
      </c>
      <c r="M585" s="312" t="str">
        <f t="shared" si="60"/>
        <v/>
      </c>
      <c r="N585" s="92" t="s">
        <v>0</v>
      </c>
      <c r="O585" s="312" t="str">
        <f t="shared" si="61"/>
        <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t="str">
        <f t="shared" si="57"/>
        <v/>
      </c>
      <c r="E586" s="282" t="str" cm="1">
        <f t="array" ref="E586">IF($C586="","",INDEX(import_data,$C586,E$9))</f>
        <v/>
      </c>
      <c r="F586" s="280" t="str" cm="1">
        <f t="array" ref="F586">IF($C586="","",INDEX(import_data,$C586,F$9))</f>
        <v/>
      </c>
      <c r="G586" s="280" t="str" cm="1">
        <f t="array" ref="G586">IF($C586="","",INDEX(import_data,$C586,G$9))</f>
        <v/>
      </c>
      <c r="H586" s="280" t="str" cm="1">
        <f t="array" ref="H586">IF($C586="","",IF(INDEX(import_data,$C586,H$9)="","",INDEX(import_data,$C586,H$9)))</f>
        <v/>
      </c>
      <c r="I586" s="300" t="str" cm="1">
        <f t="array" ref="I586">IF($C586="","",IF(INDEX(import_data,$C586,I$9)="","",INDEX(import_data,$C586,I$9)))</f>
        <v/>
      </c>
      <c r="K586" s="312" t="str">
        <f t="shared" si="59"/>
        <v/>
      </c>
      <c r="L586" s="92" t="s">
        <v>0</v>
      </c>
      <c r="M586" s="312" t="str">
        <f t="shared" si="60"/>
        <v/>
      </c>
      <c r="N586" s="92" t="s">
        <v>0</v>
      </c>
      <c r="O586" s="312" t="str">
        <f t="shared" si="61"/>
        <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t="str">
        <f t="shared" si="57"/>
        <v/>
      </c>
      <c r="E587" s="282" t="str" cm="1">
        <f t="array" ref="E587">IF($C587="","",INDEX(import_data,$C587,E$9))</f>
        <v/>
      </c>
      <c r="F587" s="280" t="str" cm="1">
        <f t="array" ref="F587">IF($C587="","",INDEX(import_data,$C587,F$9))</f>
        <v/>
      </c>
      <c r="G587" s="280" t="str" cm="1">
        <f t="array" ref="G587">IF($C587="","",INDEX(import_data,$C587,G$9))</f>
        <v/>
      </c>
      <c r="H587" s="280" t="str" cm="1">
        <f t="array" ref="H587">IF($C587="","",IF(INDEX(import_data,$C587,H$9)="","",INDEX(import_data,$C587,H$9)))</f>
        <v/>
      </c>
      <c r="I587" s="300" t="str" cm="1">
        <f t="array" ref="I587">IF($C587="","",IF(INDEX(import_data,$C587,I$9)="","",INDEX(import_data,$C587,I$9)))</f>
        <v/>
      </c>
      <c r="K587" s="312" t="str">
        <f t="shared" si="59"/>
        <v/>
      </c>
      <c r="L587" s="92" t="s">
        <v>0</v>
      </c>
      <c r="M587" s="312" t="str">
        <f t="shared" si="60"/>
        <v/>
      </c>
      <c r="N587" s="92" t="s">
        <v>0</v>
      </c>
      <c r="O587" s="312" t="str">
        <f t="shared" si="61"/>
        <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t="str">
        <f t="shared" si="57"/>
        <v/>
      </c>
      <c r="E588" s="282" t="str" cm="1">
        <f t="array" ref="E588">IF($C588="","",INDEX(import_data,$C588,E$9))</f>
        <v/>
      </c>
      <c r="F588" s="280" t="str" cm="1">
        <f t="array" ref="F588">IF($C588="","",INDEX(import_data,$C588,F$9))</f>
        <v/>
      </c>
      <c r="G588" s="280" t="str" cm="1">
        <f t="array" ref="G588">IF($C588="","",INDEX(import_data,$C588,G$9))</f>
        <v/>
      </c>
      <c r="H588" s="280" t="str" cm="1">
        <f t="array" ref="H588">IF($C588="","",IF(INDEX(import_data,$C588,H$9)="","",INDEX(import_data,$C588,H$9)))</f>
        <v/>
      </c>
      <c r="I588" s="300" t="str" cm="1">
        <f t="array" ref="I588">IF($C588="","",IF(INDEX(import_data,$C588,I$9)="","",INDEX(import_data,$C588,I$9)))</f>
        <v/>
      </c>
      <c r="K588" s="312" t="str">
        <f t="shared" si="59"/>
        <v/>
      </c>
      <c r="L588" s="92" t="s">
        <v>0</v>
      </c>
      <c r="M588" s="312" t="str">
        <f t="shared" si="60"/>
        <v/>
      </c>
      <c r="N588" s="92" t="s">
        <v>0</v>
      </c>
      <c r="O588" s="312" t="str">
        <f t="shared" si="61"/>
        <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t="str">
        <f t="shared" ref="C589:C652" si="64">IFERROR(MATCH($E$8&amp;"-"&amp;B589,import_key,0),"")</f>
        <v/>
      </c>
      <c r="E589" s="282" t="str" cm="1">
        <f t="array" ref="E589">IF($C589="","",INDEX(import_data,$C589,E$9))</f>
        <v/>
      </c>
      <c r="F589" s="280" t="str" cm="1">
        <f t="array" ref="F589">IF($C589="","",INDEX(import_data,$C589,F$9))</f>
        <v/>
      </c>
      <c r="G589" s="280" t="str" cm="1">
        <f t="array" ref="G589">IF($C589="","",INDEX(import_data,$C589,G$9))</f>
        <v/>
      </c>
      <c r="H589" s="280" t="str" cm="1">
        <f t="array" ref="H589">IF($C589="","",IF(INDEX(import_data,$C589,H$9)="","",INDEX(import_data,$C589,H$9)))</f>
        <v/>
      </c>
      <c r="I589" s="300" t="str" cm="1">
        <f t="array" ref="I589">IF($C589="","",IF(INDEX(import_data,$C589,I$9)="","",INDEX(import_data,$C589,I$9)))</f>
        <v/>
      </c>
      <c r="K589" s="312" t="str">
        <f t="shared" si="59"/>
        <v/>
      </c>
      <c r="L589" s="92" t="s">
        <v>0</v>
      </c>
      <c r="M589" s="312" t="str">
        <f t="shared" si="60"/>
        <v/>
      </c>
      <c r="N589" s="92" t="s">
        <v>0</v>
      </c>
      <c r="O589" s="312" t="str">
        <f t="shared" si="61"/>
        <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t="str">
        <f t="shared" si="64"/>
        <v/>
      </c>
      <c r="E590" s="282" t="str" cm="1">
        <f t="array" ref="E590">IF($C590="","",INDEX(import_data,$C590,E$9))</f>
        <v/>
      </c>
      <c r="F590" s="280" t="str" cm="1">
        <f t="array" ref="F590">IF($C590="","",INDEX(import_data,$C590,F$9))</f>
        <v/>
      </c>
      <c r="G590" s="280" t="str" cm="1">
        <f t="array" ref="G590">IF($C590="","",INDEX(import_data,$C590,G$9))</f>
        <v/>
      </c>
      <c r="H590" s="280" t="str" cm="1">
        <f t="array" ref="H590">IF($C590="","",IF(INDEX(import_data,$C590,H$9)="","",INDEX(import_data,$C590,H$9)))</f>
        <v/>
      </c>
      <c r="I590" s="300" t="str" cm="1">
        <f t="array" ref="I590">IF($C590="","",IF(INDEX(import_data,$C590,I$9)="","",INDEX(import_data,$C590,I$9)))</f>
        <v/>
      </c>
      <c r="K590" s="312" t="str">
        <f t="shared" ref="K590:K653" si="66">IF(F590="","",F590) &amp; IF(G590="",""," – " &amp; G590) &amp; IF(H590="",""," – " &amp; H590) &amp; IF(I590="",""," – " &amp; I590)</f>
        <v/>
      </c>
      <c r="L590" s="92" t="s">
        <v>0</v>
      </c>
      <c r="M590" s="312" t="str">
        <f t="shared" ref="M590:M653" si="67">IF(F590="","",F590) &amp; IF(G590="",""," – " &amp; G590) &amp; IF(H590="",""," – " &amp; H590)</f>
        <v/>
      </c>
      <c r="N590" s="92" t="s">
        <v>0</v>
      </c>
      <c r="O590" s="312" t="str">
        <f t="shared" ref="O590:O653" si="68">IF(F590="","",F590) &amp; IF(G590="",""," – " &amp; G590)</f>
        <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t="str">
        <f t="shared" si="64"/>
        <v/>
      </c>
      <c r="E591" s="282" t="str" cm="1">
        <f t="array" ref="E591">IF($C591="","",INDEX(import_data,$C591,E$9))</f>
        <v/>
      </c>
      <c r="F591" s="280" t="str" cm="1">
        <f t="array" ref="F591">IF($C591="","",INDEX(import_data,$C591,F$9))</f>
        <v/>
      </c>
      <c r="G591" s="280" t="str" cm="1">
        <f t="array" ref="G591">IF($C591="","",INDEX(import_data,$C591,G$9))</f>
        <v/>
      </c>
      <c r="H591" s="280" t="str" cm="1">
        <f t="array" ref="H591">IF($C591="","",IF(INDEX(import_data,$C591,H$9)="","",INDEX(import_data,$C591,H$9)))</f>
        <v/>
      </c>
      <c r="I591" s="300" t="str" cm="1">
        <f t="array" ref="I591">IF($C591="","",IF(INDEX(import_data,$C591,I$9)="","",INDEX(import_data,$C591,I$9)))</f>
        <v/>
      </c>
      <c r="K591" s="312" t="str">
        <f t="shared" si="66"/>
        <v/>
      </c>
      <c r="L591" s="92" t="s">
        <v>0</v>
      </c>
      <c r="M591" s="312" t="str">
        <f t="shared" si="67"/>
        <v/>
      </c>
      <c r="N591" s="92" t="s">
        <v>0</v>
      </c>
      <c r="O591" s="312" t="str">
        <f t="shared" si="68"/>
        <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t="str">
        <f t="shared" si="64"/>
        <v/>
      </c>
      <c r="E592" s="282" t="str" cm="1">
        <f t="array" ref="E592">IF($C592="","",INDEX(import_data,$C592,E$9))</f>
        <v/>
      </c>
      <c r="F592" s="280" t="str" cm="1">
        <f t="array" ref="F592">IF($C592="","",INDEX(import_data,$C592,F$9))</f>
        <v/>
      </c>
      <c r="G592" s="280" t="str" cm="1">
        <f t="array" ref="G592">IF($C592="","",INDEX(import_data,$C592,G$9))</f>
        <v/>
      </c>
      <c r="H592" s="280" t="str" cm="1">
        <f t="array" ref="H592">IF($C592="","",IF(INDEX(import_data,$C592,H$9)="","",INDEX(import_data,$C592,H$9)))</f>
        <v/>
      </c>
      <c r="I592" s="300" t="str" cm="1">
        <f t="array" ref="I592">IF($C592="","",IF(INDEX(import_data,$C592,I$9)="","",INDEX(import_data,$C592,I$9)))</f>
        <v/>
      </c>
      <c r="K592" s="312" t="str">
        <f t="shared" si="66"/>
        <v/>
      </c>
      <c r="L592" s="92" t="s">
        <v>0</v>
      </c>
      <c r="M592" s="312" t="str">
        <f t="shared" si="67"/>
        <v/>
      </c>
      <c r="N592" s="92" t="s">
        <v>0</v>
      </c>
      <c r="O592" s="312" t="str">
        <f t="shared" si="68"/>
        <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t="str">
        <f t="shared" si="64"/>
        <v/>
      </c>
      <c r="E593" s="282" t="str" cm="1">
        <f t="array" ref="E593">IF($C593="","",INDEX(import_data,$C593,E$9))</f>
        <v/>
      </c>
      <c r="F593" s="280" t="str" cm="1">
        <f t="array" ref="F593">IF($C593="","",INDEX(import_data,$C593,F$9))</f>
        <v/>
      </c>
      <c r="G593" s="280" t="str" cm="1">
        <f t="array" ref="G593">IF($C593="","",INDEX(import_data,$C593,G$9))</f>
        <v/>
      </c>
      <c r="H593" s="280" t="str" cm="1">
        <f t="array" ref="H593">IF($C593="","",IF(INDEX(import_data,$C593,H$9)="","",INDEX(import_data,$C593,H$9)))</f>
        <v/>
      </c>
      <c r="I593" s="300" t="str" cm="1">
        <f t="array" ref="I593">IF($C593="","",IF(INDEX(import_data,$C593,I$9)="","",INDEX(import_data,$C593,I$9)))</f>
        <v/>
      </c>
      <c r="K593" s="312" t="str">
        <f t="shared" si="66"/>
        <v/>
      </c>
      <c r="L593" s="92" t="s">
        <v>0</v>
      </c>
      <c r="M593" s="312" t="str">
        <f t="shared" si="67"/>
        <v/>
      </c>
      <c r="N593" s="92" t="s">
        <v>0</v>
      </c>
      <c r="O593" s="312" t="str">
        <f t="shared" si="68"/>
        <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t="str">
        <f t="shared" si="64"/>
        <v/>
      </c>
      <c r="E594" s="282" t="str" cm="1">
        <f t="array" ref="E594">IF($C594="","",INDEX(import_data,$C594,E$9))</f>
        <v/>
      </c>
      <c r="F594" s="280" t="str" cm="1">
        <f t="array" ref="F594">IF($C594="","",INDEX(import_data,$C594,F$9))</f>
        <v/>
      </c>
      <c r="G594" s="280" t="str" cm="1">
        <f t="array" ref="G594">IF($C594="","",INDEX(import_data,$C594,G$9))</f>
        <v/>
      </c>
      <c r="H594" s="280" t="str" cm="1">
        <f t="array" ref="H594">IF($C594="","",IF(INDEX(import_data,$C594,H$9)="","",INDEX(import_data,$C594,H$9)))</f>
        <v/>
      </c>
      <c r="I594" s="300" t="str" cm="1">
        <f t="array" ref="I594">IF($C594="","",IF(INDEX(import_data,$C594,I$9)="","",INDEX(import_data,$C594,I$9)))</f>
        <v/>
      </c>
      <c r="K594" s="312" t="str">
        <f t="shared" si="66"/>
        <v/>
      </c>
      <c r="L594" s="92" t="s">
        <v>0</v>
      </c>
      <c r="M594" s="312" t="str">
        <f t="shared" si="67"/>
        <v/>
      </c>
      <c r="N594" s="92" t="s">
        <v>0</v>
      </c>
      <c r="O594" s="312" t="str">
        <f t="shared" si="68"/>
        <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t="str">
        <f t="shared" si="64"/>
        <v/>
      </c>
      <c r="E595" s="282" t="str" cm="1">
        <f t="array" ref="E595">IF($C595="","",INDEX(import_data,$C595,E$9))</f>
        <v/>
      </c>
      <c r="F595" s="280" t="str" cm="1">
        <f t="array" ref="F595">IF($C595="","",INDEX(import_data,$C595,F$9))</f>
        <v/>
      </c>
      <c r="G595" s="280" t="str" cm="1">
        <f t="array" ref="G595">IF($C595="","",INDEX(import_data,$C595,G$9))</f>
        <v/>
      </c>
      <c r="H595" s="280" t="str" cm="1">
        <f t="array" ref="H595">IF($C595="","",IF(INDEX(import_data,$C595,H$9)="","",INDEX(import_data,$C595,H$9)))</f>
        <v/>
      </c>
      <c r="I595" s="300" t="str" cm="1">
        <f t="array" ref="I595">IF($C595="","",IF(INDEX(import_data,$C595,I$9)="","",INDEX(import_data,$C595,I$9)))</f>
        <v/>
      </c>
      <c r="K595" s="312" t="str">
        <f t="shared" si="66"/>
        <v/>
      </c>
      <c r="L595" s="92" t="s">
        <v>0</v>
      </c>
      <c r="M595" s="312" t="str">
        <f t="shared" si="67"/>
        <v/>
      </c>
      <c r="N595" s="92" t="s">
        <v>0</v>
      </c>
      <c r="O595" s="312" t="str">
        <f t="shared" si="68"/>
        <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t="str">
        <f t="shared" si="64"/>
        <v/>
      </c>
      <c r="E596" s="282" t="str" cm="1">
        <f t="array" ref="E596">IF($C596="","",INDEX(import_data,$C596,E$9))</f>
        <v/>
      </c>
      <c r="F596" s="280" t="str" cm="1">
        <f t="array" ref="F596">IF($C596="","",INDEX(import_data,$C596,F$9))</f>
        <v/>
      </c>
      <c r="G596" s="280" t="str" cm="1">
        <f t="array" ref="G596">IF($C596="","",INDEX(import_data,$C596,G$9))</f>
        <v/>
      </c>
      <c r="H596" s="280" t="str" cm="1">
        <f t="array" ref="H596">IF($C596="","",IF(INDEX(import_data,$C596,H$9)="","",INDEX(import_data,$C596,H$9)))</f>
        <v/>
      </c>
      <c r="I596" s="300" t="str" cm="1">
        <f t="array" ref="I596">IF($C596="","",IF(INDEX(import_data,$C596,I$9)="","",INDEX(import_data,$C596,I$9)))</f>
        <v/>
      </c>
      <c r="K596" s="312" t="str">
        <f t="shared" si="66"/>
        <v/>
      </c>
      <c r="L596" s="92" t="s">
        <v>0</v>
      </c>
      <c r="M596" s="312" t="str">
        <f t="shared" si="67"/>
        <v/>
      </c>
      <c r="N596" s="92" t="s">
        <v>0</v>
      </c>
      <c r="O596" s="312" t="str">
        <f t="shared" si="68"/>
        <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t="str">
        <f t="shared" si="64"/>
        <v/>
      </c>
      <c r="E597" s="282" t="str" cm="1">
        <f t="array" ref="E597">IF($C597="","",INDEX(import_data,$C597,E$9))</f>
        <v/>
      </c>
      <c r="F597" s="280" t="str" cm="1">
        <f t="array" ref="F597">IF($C597="","",INDEX(import_data,$C597,F$9))</f>
        <v/>
      </c>
      <c r="G597" s="280" t="str" cm="1">
        <f t="array" ref="G597">IF($C597="","",INDEX(import_data,$C597,G$9))</f>
        <v/>
      </c>
      <c r="H597" s="280" t="str" cm="1">
        <f t="array" ref="H597">IF($C597="","",IF(INDEX(import_data,$C597,H$9)="","",INDEX(import_data,$C597,H$9)))</f>
        <v/>
      </c>
      <c r="I597" s="300" t="str" cm="1">
        <f t="array" ref="I597">IF($C597="","",IF(INDEX(import_data,$C597,I$9)="","",INDEX(import_data,$C597,I$9)))</f>
        <v/>
      </c>
      <c r="K597" s="312" t="str">
        <f t="shared" si="66"/>
        <v/>
      </c>
      <c r="L597" s="92" t="s">
        <v>0</v>
      </c>
      <c r="M597" s="312" t="str">
        <f t="shared" si="67"/>
        <v/>
      </c>
      <c r="N597" s="92" t="s">
        <v>0</v>
      </c>
      <c r="O597" s="312" t="str">
        <f t="shared" si="68"/>
        <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t="str">
        <f t="shared" si="64"/>
        <v/>
      </c>
      <c r="E598" s="282" t="str" cm="1">
        <f t="array" ref="E598">IF($C598="","",INDEX(import_data,$C598,E$9))</f>
        <v/>
      </c>
      <c r="F598" s="280" t="str" cm="1">
        <f t="array" ref="F598">IF($C598="","",INDEX(import_data,$C598,F$9))</f>
        <v/>
      </c>
      <c r="G598" s="280" t="str" cm="1">
        <f t="array" ref="G598">IF($C598="","",INDEX(import_data,$C598,G$9))</f>
        <v/>
      </c>
      <c r="H598" s="280" t="str" cm="1">
        <f t="array" ref="H598">IF($C598="","",IF(INDEX(import_data,$C598,H$9)="","",INDEX(import_data,$C598,H$9)))</f>
        <v/>
      </c>
      <c r="I598" s="300" t="str" cm="1">
        <f t="array" ref="I598">IF($C598="","",IF(INDEX(import_data,$C598,I$9)="","",INDEX(import_data,$C598,I$9)))</f>
        <v/>
      </c>
      <c r="K598" s="312" t="str">
        <f t="shared" si="66"/>
        <v/>
      </c>
      <c r="L598" s="92" t="s">
        <v>0</v>
      </c>
      <c r="M598" s="312" t="str">
        <f t="shared" si="67"/>
        <v/>
      </c>
      <c r="N598" s="92" t="s">
        <v>0</v>
      </c>
      <c r="O598" s="312" t="str">
        <f t="shared" si="68"/>
        <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t="str">
        <f t="shared" si="64"/>
        <v/>
      </c>
      <c r="E599" s="282" t="str" cm="1">
        <f t="array" ref="E599">IF($C599="","",INDEX(import_data,$C599,E$9))</f>
        <v/>
      </c>
      <c r="F599" s="280" t="str" cm="1">
        <f t="array" ref="F599">IF($C599="","",INDEX(import_data,$C599,F$9))</f>
        <v/>
      </c>
      <c r="G599" s="280" t="str" cm="1">
        <f t="array" ref="G599">IF($C599="","",INDEX(import_data,$C599,G$9))</f>
        <v/>
      </c>
      <c r="H599" s="280" t="str" cm="1">
        <f t="array" ref="H599">IF($C599="","",IF(INDEX(import_data,$C599,H$9)="","",INDEX(import_data,$C599,H$9)))</f>
        <v/>
      </c>
      <c r="I599" s="300" t="str" cm="1">
        <f t="array" ref="I599">IF($C599="","",IF(INDEX(import_data,$C599,I$9)="","",INDEX(import_data,$C599,I$9)))</f>
        <v/>
      </c>
      <c r="K599" s="312" t="str">
        <f t="shared" si="66"/>
        <v/>
      </c>
      <c r="L599" s="92" t="s">
        <v>0</v>
      </c>
      <c r="M599" s="312" t="str">
        <f t="shared" si="67"/>
        <v/>
      </c>
      <c r="N599" s="92" t="s">
        <v>0</v>
      </c>
      <c r="O599" s="312" t="str">
        <f t="shared" si="68"/>
        <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t="str">
        <f t="shared" si="64"/>
        <v/>
      </c>
      <c r="E600" s="282" t="str" cm="1">
        <f t="array" ref="E600">IF($C600="","",INDEX(import_data,$C600,E$9))</f>
        <v/>
      </c>
      <c r="F600" s="280" t="str" cm="1">
        <f t="array" ref="F600">IF($C600="","",INDEX(import_data,$C600,F$9))</f>
        <v/>
      </c>
      <c r="G600" s="280" t="str" cm="1">
        <f t="array" ref="G600">IF($C600="","",INDEX(import_data,$C600,G$9))</f>
        <v/>
      </c>
      <c r="H600" s="280" t="str" cm="1">
        <f t="array" ref="H600">IF($C600="","",IF(INDEX(import_data,$C600,H$9)="","",INDEX(import_data,$C600,H$9)))</f>
        <v/>
      </c>
      <c r="I600" s="300" t="str" cm="1">
        <f t="array" ref="I600">IF($C600="","",IF(INDEX(import_data,$C600,I$9)="","",INDEX(import_data,$C600,I$9)))</f>
        <v/>
      </c>
      <c r="K600" s="312" t="str">
        <f t="shared" si="66"/>
        <v/>
      </c>
      <c r="L600" s="92" t="s">
        <v>0</v>
      </c>
      <c r="M600" s="312" t="str">
        <f t="shared" si="67"/>
        <v/>
      </c>
      <c r="N600" s="92" t="s">
        <v>0</v>
      </c>
      <c r="O600" s="312" t="str">
        <f t="shared" si="68"/>
        <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t="str">
        <f t="shared" si="64"/>
        <v/>
      </c>
      <c r="E601" s="282" t="str" cm="1">
        <f t="array" ref="E601">IF($C601="","",INDEX(import_data,$C601,E$9))</f>
        <v/>
      </c>
      <c r="F601" s="280" t="str" cm="1">
        <f t="array" ref="F601">IF($C601="","",INDEX(import_data,$C601,F$9))</f>
        <v/>
      </c>
      <c r="G601" s="280" t="str" cm="1">
        <f t="array" ref="G601">IF($C601="","",INDEX(import_data,$C601,G$9))</f>
        <v/>
      </c>
      <c r="H601" s="280" t="str" cm="1">
        <f t="array" ref="H601">IF($C601="","",IF(INDEX(import_data,$C601,H$9)="","",INDEX(import_data,$C601,H$9)))</f>
        <v/>
      </c>
      <c r="I601" s="300" t="str" cm="1">
        <f t="array" ref="I601">IF($C601="","",IF(INDEX(import_data,$C601,I$9)="","",INDEX(import_data,$C601,I$9)))</f>
        <v/>
      </c>
      <c r="K601" s="312" t="str">
        <f t="shared" si="66"/>
        <v/>
      </c>
      <c r="L601" s="92" t="s">
        <v>0</v>
      </c>
      <c r="M601" s="312" t="str">
        <f t="shared" si="67"/>
        <v/>
      </c>
      <c r="N601" s="92" t="s">
        <v>0</v>
      </c>
      <c r="O601" s="312" t="str">
        <f t="shared" si="68"/>
        <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t="str">
        <f t="shared" si="64"/>
        <v/>
      </c>
      <c r="E602" s="282" t="str" cm="1">
        <f t="array" ref="E602">IF($C602="","",INDEX(import_data,$C602,E$9))</f>
        <v/>
      </c>
      <c r="F602" s="280" t="str" cm="1">
        <f t="array" ref="F602">IF($C602="","",INDEX(import_data,$C602,F$9))</f>
        <v/>
      </c>
      <c r="G602" s="280" t="str" cm="1">
        <f t="array" ref="G602">IF($C602="","",INDEX(import_data,$C602,G$9))</f>
        <v/>
      </c>
      <c r="H602" s="280" t="str" cm="1">
        <f t="array" ref="H602">IF($C602="","",IF(INDEX(import_data,$C602,H$9)="","",INDEX(import_data,$C602,H$9)))</f>
        <v/>
      </c>
      <c r="I602" s="300" t="str" cm="1">
        <f t="array" ref="I602">IF($C602="","",IF(INDEX(import_data,$C602,I$9)="","",INDEX(import_data,$C602,I$9)))</f>
        <v/>
      </c>
      <c r="K602" s="312" t="str">
        <f t="shared" si="66"/>
        <v/>
      </c>
      <c r="L602" s="92" t="s">
        <v>0</v>
      </c>
      <c r="M602" s="312" t="str">
        <f t="shared" si="67"/>
        <v/>
      </c>
      <c r="N602" s="92" t="s">
        <v>0</v>
      </c>
      <c r="O602" s="312" t="str">
        <f t="shared" si="68"/>
        <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t="str">
        <f t="shared" si="64"/>
        <v/>
      </c>
      <c r="E603" s="282" t="str" cm="1">
        <f t="array" ref="E603">IF($C603="","",INDEX(import_data,$C603,E$9))</f>
        <v/>
      </c>
      <c r="F603" s="280" t="str" cm="1">
        <f t="array" ref="F603">IF($C603="","",INDEX(import_data,$C603,F$9))</f>
        <v/>
      </c>
      <c r="G603" s="280" t="str" cm="1">
        <f t="array" ref="G603">IF($C603="","",INDEX(import_data,$C603,G$9))</f>
        <v/>
      </c>
      <c r="H603" s="280" t="str" cm="1">
        <f t="array" ref="H603">IF($C603="","",IF(INDEX(import_data,$C603,H$9)="","",INDEX(import_data,$C603,H$9)))</f>
        <v/>
      </c>
      <c r="I603" s="300" t="str" cm="1">
        <f t="array" ref="I603">IF($C603="","",IF(INDEX(import_data,$C603,I$9)="","",INDEX(import_data,$C603,I$9)))</f>
        <v/>
      </c>
      <c r="K603" s="312" t="str">
        <f t="shared" si="66"/>
        <v/>
      </c>
      <c r="L603" s="92" t="s">
        <v>0</v>
      </c>
      <c r="M603" s="312" t="str">
        <f t="shared" si="67"/>
        <v/>
      </c>
      <c r="N603" s="92" t="s">
        <v>0</v>
      </c>
      <c r="O603" s="312" t="str">
        <f t="shared" si="68"/>
        <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t="str">
        <f t="shared" si="64"/>
        <v/>
      </c>
      <c r="E604" s="282" t="str" cm="1">
        <f t="array" ref="E604">IF($C604="","",INDEX(import_data,$C604,E$9))</f>
        <v/>
      </c>
      <c r="F604" s="280" t="str" cm="1">
        <f t="array" ref="F604">IF($C604="","",INDEX(import_data,$C604,F$9))</f>
        <v/>
      </c>
      <c r="G604" s="280" t="str" cm="1">
        <f t="array" ref="G604">IF($C604="","",INDEX(import_data,$C604,G$9))</f>
        <v/>
      </c>
      <c r="H604" s="280" t="str" cm="1">
        <f t="array" ref="H604">IF($C604="","",IF(INDEX(import_data,$C604,H$9)="","",INDEX(import_data,$C604,H$9)))</f>
        <v/>
      </c>
      <c r="I604" s="300" t="str" cm="1">
        <f t="array" ref="I604">IF($C604="","",IF(INDEX(import_data,$C604,I$9)="","",INDEX(import_data,$C604,I$9)))</f>
        <v/>
      </c>
      <c r="K604" s="312" t="str">
        <f t="shared" si="66"/>
        <v/>
      </c>
      <c r="L604" s="92" t="s">
        <v>0</v>
      </c>
      <c r="M604" s="312" t="str">
        <f t="shared" si="67"/>
        <v/>
      </c>
      <c r="N604" s="92" t="s">
        <v>0</v>
      </c>
      <c r="O604" s="312" t="str">
        <f t="shared" si="68"/>
        <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t="str">
        <f t="shared" si="64"/>
        <v/>
      </c>
      <c r="E605" s="282" t="str" cm="1">
        <f t="array" ref="E605">IF($C605="","",INDEX(import_data,$C605,E$9))</f>
        <v/>
      </c>
      <c r="F605" s="280" t="str" cm="1">
        <f t="array" ref="F605">IF($C605="","",INDEX(import_data,$C605,F$9))</f>
        <v/>
      </c>
      <c r="G605" s="280" t="str" cm="1">
        <f t="array" ref="G605">IF($C605="","",INDEX(import_data,$C605,G$9))</f>
        <v/>
      </c>
      <c r="H605" s="280" t="str" cm="1">
        <f t="array" ref="H605">IF($C605="","",IF(INDEX(import_data,$C605,H$9)="","",INDEX(import_data,$C605,H$9)))</f>
        <v/>
      </c>
      <c r="I605" s="300" t="str" cm="1">
        <f t="array" ref="I605">IF($C605="","",IF(INDEX(import_data,$C605,I$9)="","",INDEX(import_data,$C605,I$9)))</f>
        <v/>
      </c>
      <c r="K605" s="312" t="str">
        <f t="shared" si="66"/>
        <v/>
      </c>
      <c r="L605" s="92" t="s">
        <v>0</v>
      </c>
      <c r="M605" s="312" t="str">
        <f t="shared" si="67"/>
        <v/>
      </c>
      <c r="N605" s="92" t="s">
        <v>0</v>
      </c>
      <c r="O605" s="312" t="str">
        <f t="shared" si="68"/>
        <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t="str">
        <f t="shared" si="64"/>
        <v/>
      </c>
      <c r="E606" s="282" t="str" cm="1">
        <f t="array" ref="E606">IF($C606="","",INDEX(import_data,$C606,E$9))</f>
        <v/>
      </c>
      <c r="F606" s="280" t="str" cm="1">
        <f t="array" ref="F606">IF($C606="","",INDEX(import_data,$C606,F$9))</f>
        <v/>
      </c>
      <c r="G606" s="280" t="str" cm="1">
        <f t="array" ref="G606">IF($C606="","",INDEX(import_data,$C606,G$9))</f>
        <v/>
      </c>
      <c r="H606" s="280" t="str" cm="1">
        <f t="array" ref="H606">IF($C606="","",IF(INDEX(import_data,$C606,H$9)="","",INDEX(import_data,$C606,H$9)))</f>
        <v/>
      </c>
      <c r="I606" s="300" t="str" cm="1">
        <f t="array" ref="I606">IF($C606="","",IF(INDEX(import_data,$C606,I$9)="","",INDEX(import_data,$C606,I$9)))</f>
        <v/>
      </c>
      <c r="K606" s="312" t="str">
        <f t="shared" si="66"/>
        <v/>
      </c>
      <c r="L606" s="92" t="s">
        <v>0</v>
      </c>
      <c r="M606" s="312" t="str">
        <f t="shared" si="67"/>
        <v/>
      </c>
      <c r="N606" s="92" t="s">
        <v>0</v>
      </c>
      <c r="O606" s="312" t="str">
        <f t="shared" si="68"/>
        <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t="str">
        <f t="shared" si="64"/>
        <v/>
      </c>
      <c r="E607" s="282" t="str" cm="1">
        <f t="array" ref="E607">IF($C607="","",INDEX(import_data,$C607,E$9))</f>
        <v/>
      </c>
      <c r="F607" s="280" t="str" cm="1">
        <f t="array" ref="F607">IF($C607="","",INDEX(import_data,$C607,F$9))</f>
        <v/>
      </c>
      <c r="G607" s="280" t="str" cm="1">
        <f t="array" ref="G607">IF($C607="","",INDEX(import_data,$C607,G$9))</f>
        <v/>
      </c>
      <c r="H607" s="280" t="str" cm="1">
        <f t="array" ref="H607">IF($C607="","",IF(INDEX(import_data,$C607,H$9)="","",INDEX(import_data,$C607,H$9)))</f>
        <v/>
      </c>
      <c r="I607" s="300" t="str" cm="1">
        <f t="array" ref="I607">IF($C607="","",IF(INDEX(import_data,$C607,I$9)="","",INDEX(import_data,$C607,I$9)))</f>
        <v/>
      </c>
      <c r="K607" s="312" t="str">
        <f t="shared" si="66"/>
        <v/>
      </c>
      <c r="L607" s="92" t="s">
        <v>0</v>
      </c>
      <c r="M607" s="312" t="str">
        <f t="shared" si="67"/>
        <v/>
      </c>
      <c r="N607" s="92" t="s">
        <v>0</v>
      </c>
      <c r="O607" s="312" t="str">
        <f t="shared" si="68"/>
        <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t="str">
        <f t="shared" si="64"/>
        <v/>
      </c>
      <c r="E608" s="282" t="str" cm="1">
        <f t="array" ref="E608">IF($C608="","",INDEX(import_data,$C608,E$9))</f>
        <v/>
      </c>
      <c r="F608" s="280" t="str" cm="1">
        <f t="array" ref="F608">IF($C608="","",INDEX(import_data,$C608,F$9))</f>
        <v/>
      </c>
      <c r="G608" s="280" t="str" cm="1">
        <f t="array" ref="G608">IF($C608="","",INDEX(import_data,$C608,G$9))</f>
        <v/>
      </c>
      <c r="H608" s="280" t="str" cm="1">
        <f t="array" ref="H608">IF($C608="","",IF(INDEX(import_data,$C608,H$9)="","",INDEX(import_data,$C608,H$9)))</f>
        <v/>
      </c>
      <c r="I608" s="300" t="str" cm="1">
        <f t="array" ref="I608">IF($C608="","",IF(INDEX(import_data,$C608,I$9)="","",INDEX(import_data,$C608,I$9)))</f>
        <v/>
      </c>
      <c r="K608" s="312" t="str">
        <f t="shared" si="66"/>
        <v/>
      </c>
      <c r="L608" s="92" t="s">
        <v>0</v>
      </c>
      <c r="M608" s="312" t="str">
        <f t="shared" si="67"/>
        <v/>
      </c>
      <c r="N608" s="92" t="s">
        <v>0</v>
      </c>
      <c r="O608" s="312" t="str">
        <f t="shared" si="68"/>
        <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t="str">
        <f t="shared" si="64"/>
        <v/>
      </c>
      <c r="E609" s="282" t="str" cm="1">
        <f t="array" ref="E609">IF($C609="","",INDEX(import_data,$C609,E$9))</f>
        <v/>
      </c>
      <c r="F609" s="280" t="str" cm="1">
        <f t="array" ref="F609">IF($C609="","",INDEX(import_data,$C609,F$9))</f>
        <v/>
      </c>
      <c r="G609" s="280" t="str" cm="1">
        <f t="array" ref="G609">IF($C609="","",INDEX(import_data,$C609,G$9))</f>
        <v/>
      </c>
      <c r="H609" s="280" t="str" cm="1">
        <f t="array" ref="H609">IF($C609="","",IF(INDEX(import_data,$C609,H$9)="","",INDEX(import_data,$C609,H$9)))</f>
        <v/>
      </c>
      <c r="I609" s="300" t="str" cm="1">
        <f t="array" ref="I609">IF($C609="","",IF(INDEX(import_data,$C609,I$9)="","",INDEX(import_data,$C609,I$9)))</f>
        <v/>
      </c>
      <c r="K609" s="312" t="str">
        <f t="shared" si="66"/>
        <v/>
      </c>
      <c r="L609" s="92" t="s">
        <v>0</v>
      </c>
      <c r="M609" s="312" t="str">
        <f t="shared" si="67"/>
        <v/>
      </c>
      <c r="N609" s="92" t="s">
        <v>0</v>
      </c>
      <c r="O609" s="312" t="str">
        <f t="shared" si="68"/>
        <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t="str">
        <f t="shared" si="64"/>
        <v/>
      </c>
      <c r="E610" s="282" t="str" cm="1">
        <f t="array" ref="E610">IF($C610="","",INDEX(import_data,$C610,E$9))</f>
        <v/>
      </c>
      <c r="F610" s="280" t="str" cm="1">
        <f t="array" ref="F610">IF($C610="","",INDEX(import_data,$C610,F$9))</f>
        <v/>
      </c>
      <c r="G610" s="280" t="str" cm="1">
        <f t="array" ref="G610">IF($C610="","",INDEX(import_data,$C610,G$9))</f>
        <v/>
      </c>
      <c r="H610" s="280" t="str" cm="1">
        <f t="array" ref="H610">IF($C610="","",IF(INDEX(import_data,$C610,H$9)="","",INDEX(import_data,$C610,H$9)))</f>
        <v/>
      </c>
      <c r="I610" s="300" t="str" cm="1">
        <f t="array" ref="I610">IF($C610="","",IF(INDEX(import_data,$C610,I$9)="","",INDEX(import_data,$C610,I$9)))</f>
        <v/>
      </c>
      <c r="K610" s="312" t="str">
        <f t="shared" si="66"/>
        <v/>
      </c>
      <c r="L610" s="92" t="s">
        <v>0</v>
      </c>
      <c r="M610" s="312" t="str">
        <f t="shared" si="67"/>
        <v/>
      </c>
      <c r="N610" s="92" t="s">
        <v>0</v>
      </c>
      <c r="O610" s="312" t="str">
        <f t="shared" si="68"/>
        <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t="str">
        <f t="shared" si="64"/>
        <v/>
      </c>
      <c r="E611" s="282" t="str" cm="1">
        <f t="array" ref="E611">IF($C611="","",INDEX(import_data,$C611,E$9))</f>
        <v/>
      </c>
      <c r="F611" s="280" t="str" cm="1">
        <f t="array" ref="F611">IF($C611="","",INDEX(import_data,$C611,F$9))</f>
        <v/>
      </c>
      <c r="G611" s="280" t="str" cm="1">
        <f t="array" ref="G611">IF($C611="","",INDEX(import_data,$C611,G$9))</f>
        <v/>
      </c>
      <c r="H611" s="280" t="str" cm="1">
        <f t="array" ref="H611">IF($C611="","",IF(INDEX(import_data,$C611,H$9)="","",INDEX(import_data,$C611,H$9)))</f>
        <v/>
      </c>
      <c r="I611" s="300" t="str" cm="1">
        <f t="array" ref="I611">IF($C611="","",IF(INDEX(import_data,$C611,I$9)="","",INDEX(import_data,$C611,I$9)))</f>
        <v/>
      </c>
      <c r="K611" s="312" t="str">
        <f t="shared" si="66"/>
        <v/>
      </c>
      <c r="L611" s="92" t="s">
        <v>0</v>
      </c>
      <c r="M611" s="312" t="str">
        <f t="shared" si="67"/>
        <v/>
      </c>
      <c r="N611" s="92" t="s">
        <v>0</v>
      </c>
      <c r="O611" s="312" t="str">
        <f t="shared" si="68"/>
        <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t="str">
        <f t="shared" si="64"/>
        <v/>
      </c>
      <c r="E612" s="282" t="str" cm="1">
        <f t="array" ref="E612">IF($C612="","",INDEX(import_data,$C612,E$9))</f>
        <v/>
      </c>
      <c r="F612" s="280" t="str" cm="1">
        <f t="array" ref="F612">IF($C612="","",INDEX(import_data,$C612,F$9))</f>
        <v/>
      </c>
      <c r="G612" s="280" t="str" cm="1">
        <f t="array" ref="G612">IF($C612="","",INDEX(import_data,$C612,G$9))</f>
        <v/>
      </c>
      <c r="H612" s="280" t="str" cm="1">
        <f t="array" ref="H612">IF($C612="","",IF(INDEX(import_data,$C612,H$9)="","",INDEX(import_data,$C612,H$9)))</f>
        <v/>
      </c>
      <c r="I612" s="300" t="str" cm="1">
        <f t="array" ref="I612">IF($C612="","",IF(INDEX(import_data,$C612,I$9)="","",INDEX(import_data,$C612,I$9)))</f>
        <v/>
      </c>
      <c r="K612" s="312" t="str">
        <f t="shared" si="66"/>
        <v/>
      </c>
      <c r="L612" s="92" t="s">
        <v>0</v>
      </c>
      <c r="M612" s="312" t="str">
        <f t="shared" si="67"/>
        <v/>
      </c>
      <c r="N612" s="92" t="s">
        <v>0</v>
      </c>
      <c r="O612" s="312" t="str">
        <f t="shared" si="68"/>
        <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t="str">
        <f t="shared" si="64"/>
        <v/>
      </c>
      <c r="E613" s="282" t="str" cm="1">
        <f t="array" ref="E613">IF($C613="","",INDEX(import_data,$C613,E$9))</f>
        <v/>
      </c>
      <c r="F613" s="280" t="str" cm="1">
        <f t="array" ref="F613">IF($C613="","",INDEX(import_data,$C613,F$9))</f>
        <v/>
      </c>
      <c r="G613" s="280" t="str" cm="1">
        <f t="array" ref="G613">IF($C613="","",INDEX(import_data,$C613,G$9))</f>
        <v/>
      </c>
      <c r="H613" s="280" t="str" cm="1">
        <f t="array" ref="H613">IF($C613="","",IF(INDEX(import_data,$C613,H$9)="","",INDEX(import_data,$C613,H$9)))</f>
        <v/>
      </c>
      <c r="I613" s="300" t="str" cm="1">
        <f t="array" ref="I613">IF($C613="","",IF(INDEX(import_data,$C613,I$9)="","",INDEX(import_data,$C613,I$9)))</f>
        <v/>
      </c>
      <c r="K613" s="312" t="str">
        <f t="shared" si="66"/>
        <v/>
      </c>
      <c r="L613" s="92" t="s">
        <v>0</v>
      </c>
      <c r="M613" s="312" t="str">
        <f t="shared" si="67"/>
        <v/>
      </c>
      <c r="N613" s="92" t="s">
        <v>0</v>
      </c>
      <c r="O613" s="312" t="str">
        <f t="shared" si="68"/>
        <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t="str">
        <f t="shared" si="64"/>
        <v/>
      </c>
      <c r="E614" s="282" t="str" cm="1">
        <f t="array" ref="E614">IF($C614="","",INDEX(import_data,$C614,E$9))</f>
        <v/>
      </c>
      <c r="F614" s="280" t="str" cm="1">
        <f t="array" ref="F614">IF($C614="","",INDEX(import_data,$C614,F$9))</f>
        <v/>
      </c>
      <c r="G614" s="280" t="str" cm="1">
        <f t="array" ref="G614">IF($C614="","",INDEX(import_data,$C614,G$9))</f>
        <v/>
      </c>
      <c r="H614" s="280" t="str" cm="1">
        <f t="array" ref="H614">IF($C614="","",IF(INDEX(import_data,$C614,H$9)="","",INDEX(import_data,$C614,H$9)))</f>
        <v/>
      </c>
      <c r="I614" s="300" t="str" cm="1">
        <f t="array" ref="I614">IF($C614="","",IF(INDEX(import_data,$C614,I$9)="","",INDEX(import_data,$C614,I$9)))</f>
        <v/>
      </c>
      <c r="K614" s="312" t="str">
        <f t="shared" si="66"/>
        <v/>
      </c>
      <c r="L614" s="92" t="s">
        <v>0</v>
      </c>
      <c r="M614" s="312" t="str">
        <f t="shared" si="67"/>
        <v/>
      </c>
      <c r="N614" s="92" t="s">
        <v>0</v>
      </c>
      <c r="O614" s="312" t="str">
        <f t="shared" si="68"/>
        <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t="str">
        <f t="shared" si="64"/>
        <v/>
      </c>
      <c r="E615" s="282" t="str" cm="1">
        <f t="array" ref="E615">IF($C615="","",INDEX(import_data,$C615,E$9))</f>
        <v/>
      </c>
      <c r="F615" s="280" t="str" cm="1">
        <f t="array" ref="F615">IF($C615="","",INDEX(import_data,$C615,F$9))</f>
        <v/>
      </c>
      <c r="G615" s="280" t="str" cm="1">
        <f t="array" ref="G615">IF($C615="","",INDEX(import_data,$C615,G$9))</f>
        <v/>
      </c>
      <c r="H615" s="280" t="str" cm="1">
        <f t="array" ref="H615">IF($C615="","",IF(INDEX(import_data,$C615,H$9)="","",INDEX(import_data,$C615,H$9)))</f>
        <v/>
      </c>
      <c r="I615" s="300" t="str" cm="1">
        <f t="array" ref="I615">IF($C615="","",IF(INDEX(import_data,$C615,I$9)="","",INDEX(import_data,$C615,I$9)))</f>
        <v/>
      </c>
      <c r="K615" s="312" t="str">
        <f t="shared" si="66"/>
        <v/>
      </c>
      <c r="L615" s="92" t="s">
        <v>0</v>
      </c>
      <c r="M615" s="312" t="str">
        <f t="shared" si="67"/>
        <v/>
      </c>
      <c r="N615" s="92" t="s">
        <v>0</v>
      </c>
      <c r="O615" s="312" t="str">
        <f t="shared" si="68"/>
        <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t="str">
        <f t="shared" si="64"/>
        <v/>
      </c>
      <c r="E616" s="282" t="str" cm="1">
        <f t="array" ref="E616">IF($C616="","",INDEX(import_data,$C616,E$9))</f>
        <v/>
      </c>
      <c r="F616" s="280" t="str" cm="1">
        <f t="array" ref="F616">IF($C616="","",INDEX(import_data,$C616,F$9))</f>
        <v/>
      </c>
      <c r="G616" s="280" t="str" cm="1">
        <f t="array" ref="G616">IF($C616="","",INDEX(import_data,$C616,G$9))</f>
        <v/>
      </c>
      <c r="H616" s="280" t="str" cm="1">
        <f t="array" ref="H616">IF($C616="","",IF(INDEX(import_data,$C616,H$9)="","",INDEX(import_data,$C616,H$9)))</f>
        <v/>
      </c>
      <c r="I616" s="300" t="str" cm="1">
        <f t="array" ref="I616">IF($C616="","",IF(INDEX(import_data,$C616,I$9)="","",INDEX(import_data,$C616,I$9)))</f>
        <v/>
      </c>
      <c r="K616" s="312" t="str">
        <f t="shared" si="66"/>
        <v/>
      </c>
      <c r="L616" s="92" t="s">
        <v>0</v>
      </c>
      <c r="M616" s="312" t="str">
        <f t="shared" si="67"/>
        <v/>
      </c>
      <c r="N616" s="92" t="s">
        <v>0</v>
      </c>
      <c r="O616" s="312" t="str">
        <f t="shared" si="68"/>
        <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t="str">
        <f t="shared" si="64"/>
        <v/>
      </c>
      <c r="E617" s="282" t="str" cm="1">
        <f t="array" ref="E617">IF($C617="","",INDEX(import_data,$C617,E$9))</f>
        <v/>
      </c>
      <c r="F617" s="280" t="str" cm="1">
        <f t="array" ref="F617">IF($C617="","",INDEX(import_data,$C617,F$9))</f>
        <v/>
      </c>
      <c r="G617" s="280" t="str" cm="1">
        <f t="array" ref="G617">IF($C617="","",INDEX(import_data,$C617,G$9))</f>
        <v/>
      </c>
      <c r="H617" s="280" t="str" cm="1">
        <f t="array" ref="H617">IF($C617="","",IF(INDEX(import_data,$C617,H$9)="","",INDEX(import_data,$C617,H$9)))</f>
        <v/>
      </c>
      <c r="I617" s="300" t="str" cm="1">
        <f t="array" ref="I617">IF($C617="","",IF(INDEX(import_data,$C617,I$9)="","",INDEX(import_data,$C617,I$9)))</f>
        <v/>
      </c>
      <c r="K617" s="312" t="str">
        <f t="shared" si="66"/>
        <v/>
      </c>
      <c r="L617" s="92" t="s">
        <v>0</v>
      </c>
      <c r="M617" s="312" t="str">
        <f t="shared" si="67"/>
        <v/>
      </c>
      <c r="N617" s="92" t="s">
        <v>0</v>
      </c>
      <c r="O617" s="312" t="str">
        <f t="shared" si="68"/>
        <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t="str">
        <f t="shared" si="64"/>
        <v/>
      </c>
      <c r="E618" s="282" t="str" cm="1">
        <f t="array" ref="E618">IF($C618="","",INDEX(import_data,$C618,E$9))</f>
        <v/>
      </c>
      <c r="F618" s="280" t="str" cm="1">
        <f t="array" ref="F618">IF($C618="","",INDEX(import_data,$C618,F$9))</f>
        <v/>
      </c>
      <c r="G618" s="280" t="str" cm="1">
        <f t="array" ref="G618">IF($C618="","",INDEX(import_data,$C618,G$9))</f>
        <v/>
      </c>
      <c r="H618" s="280" t="str" cm="1">
        <f t="array" ref="H618">IF($C618="","",IF(INDEX(import_data,$C618,H$9)="","",INDEX(import_data,$C618,H$9)))</f>
        <v/>
      </c>
      <c r="I618" s="300" t="str" cm="1">
        <f t="array" ref="I618">IF($C618="","",IF(INDEX(import_data,$C618,I$9)="","",INDEX(import_data,$C618,I$9)))</f>
        <v/>
      </c>
      <c r="K618" s="312" t="str">
        <f t="shared" si="66"/>
        <v/>
      </c>
      <c r="L618" s="92" t="s">
        <v>0</v>
      </c>
      <c r="M618" s="312" t="str">
        <f t="shared" si="67"/>
        <v/>
      </c>
      <c r="N618" s="92" t="s">
        <v>0</v>
      </c>
      <c r="O618" s="312" t="str">
        <f t="shared" si="68"/>
        <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t="str">
        <f t="shared" si="64"/>
        <v/>
      </c>
      <c r="E619" s="282" t="str" cm="1">
        <f t="array" ref="E619">IF($C619="","",INDEX(import_data,$C619,E$9))</f>
        <v/>
      </c>
      <c r="F619" s="280" t="str" cm="1">
        <f t="array" ref="F619">IF($C619="","",INDEX(import_data,$C619,F$9))</f>
        <v/>
      </c>
      <c r="G619" s="280" t="str" cm="1">
        <f t="array" ref="G619">IF($C619="","",INDEX(import_data,$C619,G$9))</f>
        <v/>
      </c>
      <c r="H619" s="280" t="str" cm="1">
        <f t="array" ref="H619">IF($C619="","",IF(INDEX(import_data,$C619,H$9)="","",INDEX(import_data,$C619,H$9)))</f>
        <v/>
      </c>
      <c r="I619" s="300" t="str" cm="1">
        <f t="array" ref="I619">IF($C619="","",IF(INDEX(import_data,$C619,I$9)="","",INDEX(import_data,$C619,I$9)))</f>
        <v/>
      </c>
      <c r="K619" s="312" t="str">
        <f t="shared" si="66"/>
        <v/>
      </c>
      <c r="L619" s="92" t="s">
        <v>0</v>
      </c>
      <c r="M619" s="312" t="str">
        <f t="shared" si="67"/>
        <v/>
      </c>
      <c r="N619" s="92" t="s">
        <v>0</v>
      </c>
      <c r="O619" s="312" t="str">
        <f t="shared" si="68"/>
        <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t="str">
        <f t="shared" si="64"/>
        <v/>
      </c>
      <c r="E620" s="282" t="str" cm="1">
        <f t="array" ref="E620">IF($C620="","",INDEX(import_data,$C620,E$9))</f>
        <v/>
      </c>
      <c r="F620" s="280" t="str" cm="1">
        <f t="array" ref="F620">IF($C620="","",INDEX(import_data,$C620,F$9))</f>
        <v/>
      </c>
      <c r="G620" s="280" t="str" cm="1">
        <f t="array" ref="G620">IF($C620="","",INDEX(import_data,$C620,G$9))</f>
        <v/>
      </c>
      <c r="H620" s="280" t="str" cm="1">
        <f t="array" ref="H620">IF($C620="","",IF(INDEX(import_data,$C620,H$9)="","",INDEX(import_data,$C620,H$9)))</f>
        <v/>
      </c>
      <c r="I620" s="300" t="str" cm="1">
        <f t="array" ref="I620">IF($C620="","",IF(INDEX(import_data,$C620,I$9)="","",INDEX(import_data,$C620,I$9)))</f>
        <v/>
      </c>
      <c r="K620" s="312" t="str">
        <f t="shared" si="66"/>
        <v/>
      </c>
      <c r="L620" s="92" t="s">
        <v>0</v>
      </c>
      <c r="M620" s="312" t="str">
        <f t="shared" si="67"/>
        <v/>
      </c>
      <c r="N620" s="92" t="s">
        <v>0</v>
      </c>
      <c r="O620" s="312" t="str">
        <f t="shared" si="68"/>
        <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t="str">
        <f t="shared" si="64"/>
        <v/>
      </c>
      <c r="E621" s="282" t="str" cm="1">
        <f t="array" ref="E621">IF($C621="","",INDEX(import_data,$C621,E$9))</f>
        <v/>
      </c>
      <c r="F621" s="280" t="str" cm="1">
        <f t="array" ref="F621">IF($C621="","",INDEX(import_data,$C621,F$9))</f>
        <v/>
      </c>
      <c r="G621" s="280" t="str" cm="1">
        <f t="array" ref="G621">IF($C621="","",INDEX(import_data,$C621,G$9))</f>
        <v/>
      </c>
      <c r="H621" s="280" t="str" cm="1">
        <f t="array" ref="H621">IF($C621="","",IF(INDEX(import_data,$C621,H$9)="","",INDEX(import_data,$C621,H$9)))</f>
        <v/>
      </c>
      <c r="I621" s="300" t="str" cm="1">
        <f t="array" ref="I621">IF($C621="","",IF(INDEX(import_data,$C621,I$9)="","",INDEX(import_data,$C621,I$9)))</f>
        <v/>
      </c>
      <c r="K621" s="312" t="str">
        <f t="shared" si="66"/>
        <v/>
      </c>
      <c r="L621" s="92" t="s">
        <v>0</v>
      </c>
      <c r="M621" s="312" t="str">
        <f t="shared" si="67"/>
        <v/>
      </c>
      <c r="N621" s="92" t="s">
        <v>0</v>
      </c>
      <c r="O621" s="312" t="str">
        <f t="shared" si="68"/>
        <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t="str">
        <f t="shared" si="64"/>
        <v/>
      </c>
      <c r="E622" s="282" t="str" cm="1">
        <f t="array" ref="E622">IF($C622="","",INDEX(import_data,$C622,E$9))</f>
        <v/>
      </c>
      <c r="F622" s="280" t="str" cm="1">
        <f t="array" ref="F622">IF($C622="","",INDEX(import_data,$C622,F$9))</f>
        <v/>
      </c>
      <c r="G622" s="280" t="str" cm="1">
        <f t="array" ref="G622">IF($C622="","",INDEX(import_data,$C622,G$9))</f>
        <v/>
      </c>
      <c r="H622" s="280" t="str" cm="1">
        <f t="array" ref="H622">IF($C622="","",IF(INDEX(import_data,$C622,H$9)="","",INDEX(import_data,$C622,H$9)))</f>
        <v/>
      </c>
      <c r="I622" s="300" t="str" cm="1">
        <f t="array" ref="I622">IF($C622="","",IF(INDEX(import_data,$C622,I$9)="","",INDEX(import_data,$C622,I$9)))</f>
        <v/>
      </c>
      <c r="K622" s="312" t="str">
        <f t="shared" si="66"/>
        <v/>
      </c>
      <c r="L622" s="92" t="s">
        <v>0</v>
      </c>
      <c r="M622" s="312" t="str">
        <f t="shared" si="67"/>
        <v/>
      </c>
      <c r="N622" s="92" t="s">
        <v>0</v>
      </c>
      <c r="O622" s="312" t="str">
        <f t="shared" si="68"/>
        <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t="str">
        <f t="shared" si="64"/>
        <v/>
      </c>
      <c r="E623" s="282" t="str" cm="1">
        <f t="array" ref="E623">IF($C623="","",INDEX(import_data,$C623,E$9))</f>
        <v/>
      </c>
      <c r="F623" s="280" t="str" cm="1">
        <f t="array" ref="F623">IF($C623="","",INDEX(import_data,$C623,F$9))</f>
        <v/>
      </c>
      <c r="G623" s="280" t="str" cm="1">
        <f t="array" ref="G623">IF($C623="","",INDEX(import_data,$C623,G$9))</f>
        <v/>
      </c>
      <c r="H623" s="280" t="str" cm="1">
        <f t="array" ref="H623">IF($C623="","",IF(INDEX(import_data,$C623,H$9)="","",INDEX(import_data,$C623,H$9)))</f>
        <v/>
      </c>
      <c r="I623" s="300" t="str" cm="1">
        <f t="array" ref="I623">IF($C623="","",IF(INDEX(import_data,$C623,I$9)="","",INDEX(import_data,$C623,I$9)))</f>
        <v/>
      </c>
      <c r="K623" s="312" t="str">
        <f t="shared" si="66"/>
        <v/>
      </c>
      <c r="L623" s="92" t="s">
        <v>0</v>
      </c>
      <c r="M623" s="312" t="str">
        <f t="shared" si="67"/>
        <v/>
      </c>
      <c r="N623" s="92" t="s">
        <v>0</v>
      </c>
      <c r="O623" s="312" t="str">
        <f t="shared" si="68"/>
        <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t="str">
        <f t="shared" si="64"/>
        <v/>
      </c>
      <c r="E624" s="282" t="str" cm="1">
        <f t="array" ref="E624">IF($C624="","",INDEX(import_data,$C624,E$9))</f>
        <v/>
      </c>
      <c r="F624" s="280" t="str" cm="1">
        <f t="array" ref="F624">IF($C624="","",INDEX(import_data,$C624,F$9))</f>
        <v/>
      </c>
      <c r="G624" s="280" t="str" cm="1">
        <f t="array" ref="G624">IF($C624="","",INDEX(import_data,$C624,G$9))</f>
        <v/>
      </c>
      <c r="H624" s="280" t="str" cm="1">
        <f t="array" ref="H624">IF($C624="","",IF(INDEX(import_data,$C624,H$9)="","",INDEX(import_data,$C624,H$9)))</f>
        <v/>
      </c>
      <c r="I624" s="300" t="str" cm="1">
        <f t="array" ref="I624">IF($C624="","",IF(INDEX(import_data,$C624,I$9)="","",INDEX(import_data,$C624,I$9)))</f>
        <v/>
      </c>
      <c r="K624" s="312" t="str">
        <f t="shared" si="66"/>
        <v/>
      </c>
      <c r="L624" s="92" t="s">
        <v>0</v>
      </c>
      <c r="M624" s="312" t="str">
        <f t="shared" si="67"/>
        <v/>
      </c>
      <c r="N624" s="92" t="s">
        <v>0</v>
      </c>
      <c r="O624" s="312" t="str">
        <f t="shared" si="68"/>
        <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t="str">
        <f t="shared" si="64"/>
        <v/>
      </c>
      <c r="E625" s="282" t="str" cm="1">
        <f t="array" ref="E625">IF($C625="","",INDEX(import_data,$C625,E$9))</f>
        <v/>
      </c>
      <c r="F625" s="280" t="str" cm="1">
        <f t="array" ref="F625">IF($C625="","",INDEX(import_data,$C625,F$9))</f>
        <v/>
      </c>
      <c r="G625" s="280" t="str" cm="1">
        <f t="array" ref="G625">IF($C625="","",INDEX(import_data,$C625,G$9))</f>
        <v/>
      </c>
      <c r="H625" s="280" t="str" cm="1">
        <f t="array" ref="H625">IF($C625="","",IF(INDEX(import_data,$C625,H$9)="","",INDEX(import_data,$C625,H$9)))</f>
        <v/>
      </c>
      <c r="I625" s="300" t="str" cm="1">
        <f t="array" ref="I625">IF($C625="","",IF(INDEX(import_data,$C625,I$9)="","",INDEX(import_data,$C625,I$9)))</f>
        <v/>
      </c>
      <c r="K625" s="312" t="str">
        <f t="shared" si="66"/>
        <v/>
      </c>
      <c r="L625" s="92" t="s">
        <v>0</v>
      </c>
      <c r="M625" s="312" t="str">
        <f t="shared" si="67"/>
        <v/>
      </c>
      <c r="N625" s="92" t="s">
        <v>0</v>
      </c>
      <c r="O625" s="312" t="str">
        <f t="shared" si="68"/>
        <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t="str">
        <f t="shared" si="64"/>
        <v/>
      </c>
      <c r="E626" s="282" t="str" cm="1">
        <f t="array" ref="E626">IF($C626="","",INDEX(import_data,$C626,E$9))</f>
        <v/>
      </c>
      <c r="F626" s="280" t="str" cm="1">
        <f t="array" ref="F626">IF($C626="","",INDEX(import_data,$C626,F$9))</f>
        <v/>
      </c>
      <c r="G626" s="280" t="str" cm="1">
        <f t="array" ref="G626">IF($C626="","",INDEX(import_data,$C626,G$9))</f>
        <v/>
      </c>
      <c r="H626" s="280" t="str" cm="1">
        <f t="array" ref="H626">IF($C626="","",IF(INDEX(import_data,$C626,H$9)="","",INDEX(import_data,$C626,H$9)))</f>
        <v/>
      </c>
      <c r="I626" s="300" t="str" cm="1">
        <f t="array" ref="I626">IF($C626="","",IF(INDEX(import_data,$C626,I$9)="","",INDEX(import_data,$C626,I$9)))</f>
        <v/>
      </c>
      <c r="K626" s="312" t="str">
        <f t="shared" si="66"/>
        <v/>
      </c>
      <c r="L626" s="92" t="s">
        <v>0</v>
      </c>
      <c r="M626" s="312" t="str">
        <f t="shared" si="67"/>
        <v/>
      </c>
      <c r="N626" s="92" t="s">
        <v>0</v>
      </c>
      <c r="O626" s="312" t="str">
        <f t="shared" si="68"/>
        <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t="str">
        <f t="shared" si="64"/>
        <v/>
      </c>
      <c r="E627" s="282" t="str" cm="1">
        <f t="array" ref="E627">IF($C627="","",INDEX(import_data,$C627,E$9))</f>
        <v/>
      </c>
      <c r="F627" s="280" t="str" cm="1">
        <f t="array" ref="F627">IF($C627="","",INDEX(import_data,$C627,F$9))</f>
        <v/>
      </c>
      <c r="G627" s="280" t="str" cm="1">
        <f t="array" ref="G627">IF($C627="","",INDEX(import_data,$C627,G$9))</f>
        <v/>
      </c>
      <c r="H627" s="280" t="str" cm="1">
        <f t="array" ref="H627">IF($C627="","",IF(INDEX(import_data,$C627,H$9)="","",INDEX(import_data,$C627,H$9)))</f>
        <v/>
      </c>
      <c r="I627" s="300" t="str" cm="1">
        <f t="array" ref="I627">IF($C627="","",IF(INDEX(import_data,$C627,I$9)="","",INDEX(import_data,$C627,I$9)))</f>
        <v/>
      </c>
      <c r="K627" s="312" t="str">
        <f t="shared" si="66"/>
        <v/>
      </c>
      <c r="L627" s="92" t="s">
        <v>0</v>
      </c>
      <c r="M627" s="312" t="str">
        <f t="shared" si="67"/>
        <v/>
      </c>
      <c r="N627" s="92" t="s">
        <v>0</v>
      </c>
      <c r="O627" s="312" t="str">
        <f t="shared" si="68"/>
        <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t="str">
        <f t="shared" si="64"/>
        <v/>
      </c>
      <c r="E628" s="282" t="str" cm="1">
        <f t="array" ref="E628">IF($C628="","",INDEX(import_data,$C628,E$9))</f>
        <v/>
      </c>
      <c r="F628" s="280" t="str" cm="1">
        <f t="array" ref="F628">IF($C628="","",INDEX(import_data,$C628,F$9))</f>
        <v/>
      </c>
      <c r="G628" s="280" t="str" cm="1">
        <f t="array" ref="G628">IF($C628="","",INDEX(import_data,$C628,G$9))</f>
        <v/>
      </c>
      <c r="H628" s="280" t="str" cm="1">
        <f t="array" ref="H628">IF($C628="","",IF(INDEX(import_data,$C628,H$9)="","",INDEX(import_data,$C628,H$9)))</f>
        <v/>
      </c>
      <c r="I628" s="300" t="str" cm="1">
        <f t="array" ref="I628">IF($C628="","",IF(INDEX(import_data,$C628,I$9)="","",INDEX(import_data,$C628,I$9)))</f>
        <v/>
      </c>
      <c r="K628" s="312" t="str">
        <f t="shared" si="66"/>
        <v/>
      </c>
      <c r="L628" s="92" t="s">
        <v>0</v>
      </c>
      <c r="M628" s="312" t="str">
        <f t="shared" si="67"/>
        <v/>
      </c>
      <c r="N628" s="92" t="s">
        <v>0</v>
      </c>
      <c r="O628" s="312" t="str">
        <f t="shared" si="68"/>
        <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t="str">
        <f t="shared" si="64"/>
        <v/>
      </c>
      <c r="E629" s="282" t="str" cm="1">
        <f t="array" ref="E629">IF($C629="","",INDEX(import_data,$C629,E$9))</f>
        <v/>
      </c>
      <c r="F629" s="280" t="str" cm="1">
        <f t="array" ref="F629">IF($C629="","",INDEX(import_data,$C629,F$9))</f>
        <v/>
      </c>
      <c r="G629" s="280" t="str" cm="1">
        <f t="array" ref="G629">IF($C629="","",INDEX(import_data,$C629,G$9))</f>
        <v/>
      </c>
      <c r="H629" s="280" t="str" cm="1">
        <f t="array" ref="H629">IF($C629="","",IF(INDEX(import_data,$C629,H$9)="","",INDEX(import_data,$C629,H$9)))</f>
        <v/>
      </c>
      <c r="I629" s="300" t="str" cm="1">
        <f t="array" ref="I629">IF($C629="","",IF(INDEX(import_data,$C629,I$9)="","",INDEX(import_data,$C629,I$9)))</f>
        <v/>
      </c>
      <c r="K629" s="312" t="str">
        <f t="shared" si="66"/>
        <v/>
      </c>
      <c r="L629" s="92" t="s">
        <v>0</v>
      </c>
      <c r="M629" s="312" t="str">
        <f t="shared" si="67"/>
        <v/>
      </c>
      <c r="N629" s="92" t="s">
        <v>0</v>
      </c>
      <c r="O629" s="312" t="str">
        <f t="shared" si="68"/>
        <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t="str">
        <f t="shared" si="64"/>
        <v/>
      </c>
      <c r="E630" s="282" t="str" cm="1">
        <f t="array" ref="E630">IF($C630="","",INDEX(import_data,$C630,E$9))</f>
        <v/>
      </c>
      <c r="F630" s="280" t="str" cm="1">
        <f t="array" ref="F630">IF($C630="","",INDEX(import_data,$C630,F$9))</f>
        <v/>
      </c>
      <c r="G630" s="280" t="str" cm="1">
        <f t="array" ref="G630">IF($C630="","",INDEX(import_data,$C630,G$9))</f>
        <v/>
      </c>
      <c r="H630" s="280" t="str" cm="1">
        <f t="array" ref="H630">IF($C630="","",IF(INDEX(import_data,$C630,H$9)="","",INDEX(import_data,$C630,H$9)))</f>
        <v/>
      </c>
      <c r="I630" s="300" t="str" cm="1">
        <f t="array" ref="I630">IF($C630="","",IF(INDEX(import_data,$C630,I$9)="","",INDEX(import_data,$C630,I$9)))</f>
        <v/>
      </c>
      <c r="K630" s="312" t="str">
        <f t="shared" si="66"/>
        <v/>
      </c>
      <c r="L630" s="92" t="s">
        <v>0</v>
      </c>
      <c r="M630" s="312" t="str">
        <f t="shared" si="67"/>
        <v/>
      </c>
      <c r="N630" s="92" t="s">
        <v>0</v>
      </c>
      <c r="O630" s="312" t="str">
        <f t="shared" si="68"/>
        <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t="str">
        <f t="shared" si="64"/>
        <v/>
      </c>
      <c r="E631" s="282" t="str" cm="1">
        <f t="array" ref="E631">IF($C631="","",INDEX(import_data,$C631,E$9))</f>
        <v/>
      </c>
      <c r="F631" s="280" t="str" cm="1">
        <f t="array" ref="F631">IF($C631="","",INDEX(import_data,$C631,F$9))</f>
        <v/>
      </c>
      <c r="G631" s="280" t="str" cm="1">
        <f t="array" ref="G631">IF($C631="","",INDEX(import_data,$C631,G$9))</f>
        <v/>
      </c>
      <c r="H631" s="280" t="str" cm="1">
        <f t="array" ref="H631">IF($C631="","",IF(INDEX(import_data,$C631,H$9)="","",INDEX(import_data,$C631,H$9)))</f>
        <v/>
      </c>
      <c r="I631" s="300" t="str" cm="1">
        <f t="array" ref="I631">IF($C631="","",IF(INDEX(import_data,$C631,I$9)="","",INDEX(import_data,$C631,I$9)))</f>
        <v/>
      </c>
      <c r="K631" s="312" t="str">
        <f t="shared" si="66"/>
        <v/>
      </c>
      <c r="L631" s="92" t="s">
        <v>0</v>
      </c>
      <c r="M631" s="312" t="str">
        <f t="shared" si="67"/>
        <v/>
      </c>
      <c r="N631" s="92" t="s">
        <v>0</v>
      </c>
      <c r="O631" s="312" t="str">
        <f t="shared" si="68"/>
        <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t="str">
        <f t="shared" si="64"/>
        <v/>
      </c>
      <c r="E632" s="282" t="str" cm="1">
        <f t="array" ref="E632">IF($C632="","",INDEX(import_data,$C632,E$9))</f>
        <v/>
      </c>
      <c r="F632" s="280" t="str" cm="1">
        <f t="array" ref="F632">IF($C632="","",INDEX(import_data,$C632,F$9))</f>
        <v/>
      </c>
      <c r="G632" s="280" t="str" cm="1">
        <f t="array" ref="G632">IF($C632="","",INDEX(import_data,$C632,G$9))</f>
        <v/>
      </c>
      <c r="H632" s="280" t="str" cm="1">
        <f t="array" ref="H632">IF($C632="","",IF(INDEX(import_data,$C632,H$9)="","",INDEX(import_data,$C632,H$9)))</f>
        <v/>
      </c>
      <c r="I632" s="300" t="str" cm="1">
        <f t="array" ref="I632">IF($C632="","",IF(INDEX(import_data,$C632,I$9)="","",INDEX(import_data,$C632,I$9)))</f>
        <v/>
      </c>
      <c r="K632" s="312" t="str">
        <f t="shared" si="66"/>
        <v/>
      </c>
      <c r="L632" s="92" t="s">
        <v>0</v>
      </c>
      <c r="M632" s="312" t="str">
        <f t="shared" si="67"/>
        <v/>
      </c>
      <c r="N632" s="92" t="s">
        <v>0</v>
      </c>
      <c r="O632" s="312" t="str">
        <f t="shared" si="68"/>
        <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t="str">
        <f t="shared" si="64"/>
        <v/>
      </c>
      <c r="E633" s="282" t="str" cm="1">
        <f t="array" ref="E633">IF($C633="","",INDEX(import_data,$C633,E$9))</f>
        <v/>
      </c>
      <c r="F633" s="280" t="str" cm="1">
        <f t="array" ref="F633">IF($C633="","",INDEX(import_data,$C633,F$9))</f>
        <v/>
      </c>
      <c r="G633" s="280" t="str" cm="1">
        <f t="array" ref="G633">IF($C633="","",INDEX(import_data,$C633,G$9))</f>
        <v/>
      </c>
      <c r="H633" s="280" t="str" cm="1">
        <f t="array" ref="H633">IF($C633="","",IF(INDEX(import_data,$C633,H$9)="","",INDEX(import_data,$C633,H$9)))</f>
        <v/>
      </c>
      <c r="I633" s="300" t="str" cm="1">
        <f t="array" ref="I633">IF($C633="","",IF(INDEX(import_data,$C633,I$9)="","",INDEX(import_data,$C633,I$9)))</f>
        <v/>
      </c>
      <c r="K633" s="312" t="str">
        <f t="shared" si="66"/>
        <v/>
      </c>
      <c r="L633" s="92" t="s">
        <v>0</v>
      </c>
      <c r="M633" s="312" t="str">
        <f t="shared" si="67"/>
        <v/>
      </c>
      <c r="N633" s="92" t="s">
        <v>0</v>
      </c>
      <c r="O633" s="312" t="str">
        <f t="shared" si="68"/>
        <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t="str">
        <f t="shared" si="64"/>
        <v/>
      </c>
      <c r="E634" s="282" t="str" cm="1">
        <f t="array" ref="E634">IF($C634="","",INDEX(import_data,$C634,E$9))</f>
        <v/>
      </c>
      <c r="F634" s="280" t="str" cm="1">
        <f t="array" ref="F634">IF($C634="","",INDEX(import_data,$C634,F$9))</f>
        <v/>
      </c>
      <c r="G634" s="280" t="str" cm="1">
        <f t="array" ref="G634">IF($C634="","",INDEX(import_data,$C634,G$9))</f>
        <v/>
      </c>
      <c r="H634" s="280" t="str" cm="1">
        <f t="array" ref="H634">IF($C634="","",IF(INDEX(import_data,$C634,H$9)="","",INDEX(import_data,$C634,H$9)))</f>
        <v/>
      </c>
      <c r="I634" s="300" t="str" cm="1">
        <f t="array" ref="I634">IF($C634="","",IF(INDEX(import_data,$C634,I$9)="","",INDEX(import_data,$C634,I$9)))</f>
        <v/>
      </c>
      <c r="K634" s="312" t="str">
        <f t="shared" si="66"/>
        <v/>
      </c>
      <c r="L634" s="92" t="s">
        <v>0</v>
      </c>
      <c r="M634" s="312" t="str">
        <f t="shared" si="67"/>
        <v/>
      </c>
      <c r="N634" s="92" t="s">
        <v>0</v>
      </c>
      <c r="O634" s="312" t="str">
        <f t="shared" si="68"/>
        <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t="str">
        <f t="shared" si="64"/>
        <v/>
      </c>
      <c r="E635" s="282" t="str" cm="1">
        <f t="array" ref="E635">IF($C635="","",INDEX(import_data,$C635,E$9))</f>
        <v/>
      </c>
      <c r="F635" s="280" t="str" cm="1">
        <f t="array" ref="F635">IF($C635="","",INDEX(import_data,$C635,F$9))</f>
        <v/>
      </c>
      <c r="G635" s="280" t="str" cm="1">
        <f t="array" ref="G635">IF($C635="","",INDEX(import_data,$C635,G$9))</f>
        <v/>
      </c>
      <c r="H635" s="280" t="str" cm="1">
        <f t="array" ref="H635">IF($C635="","",IF(INDEX(import_data,$C635,H$9)="","",INDEX(import_data,$C635,H$9)))</f>
        <v/>
      </c>
      <c r="I635" s="300" t="str" cm="1">
        <f t="array" ref="I635">IF($C635="","",IF(INDEX(import_data,$C635,I$9)="","",INDEX(import_data,$C635,I$9)))</f>
        <v/>
      </c>
      <c r="K635" s="312" t="str">
        <f t="shared" si="66"/>
        <v/>
      </c>
      <c r="L635" s="92" t="s">
        <v>0</v>
      </c>
      <c r="M635" s="312" t="str">
        <f t="shared" si="67"/>
        <v/>
      </c>
      <c r="N635" s="92" t="s">
        <v>0</v>
      </c>
      <c r="O635" s="312" t="str">
        <f t="shared" si="68"/>
        <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t="str">
        <f t="shared" si="64"/>
        <v/>
      </c>
      <c r="E636" s="282" t="str" cm="1">
        <f t="array" ref="E636">IF($C636="","",INDEX(import_data,$C636,E$9))</f>
        <v/>
      </c>
      <c r="F636" s="280" t="str" cm="1">
        <f t="array" ref="F636">IF($C636="","",INDEX(import_data,$C636,F$9))</f>
        <v/>
      </c>
      <c r="G636" s="280" t="str" cm="1">
        <f t="array" ref="G636">IF($C636="","",INDEX(import_data,$C636,G$9))</f>
        <v/>
      </c>
      <c r="H636" s="280" t="str" cm="1">
        <f t="array" ref="H636">IF($C636="","",IF(INDEX(import_data,$C636,H$9)="","",INDEX(import_data,$C636,H$9)))</f>
        <v/>
      </c>
      <c r="I636" s="300" t="str" cm="1">
        <f t="array" ref="I636">IF($C636="","",IF(INDEX(import_data,$C636,I$9)="","",INDEX(import_data,$C636,I$9)))</f>
        <v/>
      </c>
      <c r="K636" s="312" t="str">
        <f t="shared" si="66"/>
        <v/>
      </c>
      <c r="L636" s="92" t="s">
        <v>0</v>
      </c>
      <c r="M636" s="312" t="str">
        <f t="shared" si="67"/>
        <v/>
      </c>
      <c r="N636" s="92" t="s">
        <v>0</v>
      </c>
      <c r="O636" s="312" t="str">
        <f t="shared" si="68"/>
        <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t="str">
        <f t="shared" si="64"/>
        <v/>
      </c>
      <c r="E637" s="282" t="str" cm="1">
        <f t="array" ref="E637">IF($C637="","",INDEX(import_data,$C637,E$9))</f>
        <v/>
      </c>
      <c r="F637" s="280" t="str" cm="1">
        <f t="array" ref="F637">IF($C637="","",INDEX(import_data,$C637,F$9))</f>
        <v/>
      </c>
      <c r="G637" s="280" t="str" cm="1">
        <f t="array" ref="G637">IF($C637="","",INDEX(import_data,$C637,G$9))</f>
        <v/>
      </c>
      <c r="H637" s="280" t="str" cm="1">
        <f t="array" ref="H637">IF($C637="","",IF(INDEX(import_data,$C637,H$9)="","",INDEX(import_data,$C637,H$9)))</f>
        <v/>
      </c>
      <c r="I637" s="300" t="str" cm="1">
        <f t="array" ref="I637">IF($C637="","",IF(INDEX(import_data,$C637,I$9)="","",INDEX(import_data,$C637,I$9)))</f>
        <v/>
      </c>
      <c r="K637" s="312" t="str">
        <f t="shared" si="66"/>
        <v/>
      </c>
      <c r="L637" s="92" t="s">
        <v>0</v>
      </c>
      <c r="M637" s="312" t="str">
        <f t="shared" si="67"/>
        <v/>
      </c>
      <c r="N637" s="92" t="s">
        <v>0</v>
      </c>
      <c r="O637" s="312" t="str">
        <f t="shared" si="68"/>
        <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t="str">
        <f t="shared" si="64"/>
        <v/>
      </c>
      <c r="E638" s="282" t="str" cm="1">
        <f t="array" ref="E638">IF($C638="","",INDEX(import_data,$C638,E$9))</f>
        <v/>
      </c>
      <c r="F638" s="280" t="str" cm="1">
        <f t="array" ref="F638">IF($C638="","",INDEX(import_data,$C638,F$9))</f>
        <v/>
      </c>
      <c r="G638" s="280" t="str" cm="1">
        <f t="array" ref="G638">IF($C638="","",INDEX(import_data,$C638,G$9))</f>
        <v/>
      </c>
      <c r="H638" s="280" t="str" cm="1">
        <f t="array" ref="H638">IF($C638="","",IF(INDEX(import_data,$C638,H$9)="","",INDEX(import_data,$C638,H$9)))</f>
        <v/>
      </c>
      <c r="I638" s="300" t="str" cm="1">
        <f t="array" ref="I638">IF($C638="","",IF(INDEX(import_data,$C638,I$9)="","",INDEX(import_data,$C638,I$9)))</f>
        <v/>
      </c>
      <c r="K638" s="312" t="str">
        <f t="shared" si="66"/>
        <v/>
      </c>
      <c r="L638" s="92" t="s">
        <v>0</v>
      </c>
      <c r="M638" s="312" t="str">
        <f t="shared" si="67"/>
        <v/>
      </c>
      <c r="N638" s="92" t="s">
        <v>0</v>
      </c>
      <c r="O638" s="312" t="str">
        <f t="shared" si="68"/>
        <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t="str">
        <f t="shared" si="64"/>
        <v/>
      </c>
      <c r="E639" s="282" t="str" cm="1">
        <f t="array" ref="E639">IF($C639="","",INDEX(import_data,$C639,E$9))</f>
        <v/>
      </c>
      <c r="F639" s="280" t="str" cm="1">
        <f t="array" ref="F639">IF($C639="","",INDEX(import_data,$C639,F$9))</f>
        <v/>
      </c>
      <c r="G639" s="280" t="str" cm="1">
        <f t="array" ref="G639">IF($C639="","",INDEX(import_data,$C639,G$9))</f>
        <v/>
      </c>
      <c r="H639" s="280" t="str" cm="1">
        <f t="array" ref="H639">IF($C639="","",IF(INDEX(import_data,$C639,H$9)="","",INDEX(import_data,$C639,H$9)))</f>
        <v/>
      </c>
      <c r="I639" s="300" t="str" cm="1">
        <f t="array" ref="I639">IF($C639="","",IF(INDEX(import_data,$C639,I$9)="","",INDEX(import_data,$C639,I$9)))</f>
        <v/>
      </c>
      <c r="K639" s="312" t="str">
        <f t="shared" si="66"/>
        <v/>
      </c>
      <c r="L639" s="92" t="s">
        <v>0</v>
      </c>
      <c r="M639" s="312" t="str">
        <f t="shared" si="67"/>
        <v/>
      </c>
      <c r="N639" s="92" t="s">
        <v>0</v>
      </c>
      <c r="O639" s="312" t="str">
        <f t="shared" si="68"/>
        <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t="str">
        <f t="shared" si="64"/>
        <v/>
      </c>
      <c r="E640" s="282" t="str" cm="1">
        <f t="array" ref="E640">IF($C640="","",INDEX(import_data,$C640,E$9))</f>
        <v/>
      </c>
      <c r="F640" s="280" t="str" cm="1">
        <f t="array" ref="F640">IF($C640="","",INDEX(import_data,$C640,F$9))</f>
        <v/>
      </c>
      <c r="G640" s="280" t="str" cm="1">
        <f t="array" ref="G640">IF($C640="","",INDEX(import_data,$C640,G$9))</f>
        <v/>
      </c>
      <c r="H640" s="280" t="str" cm="1">
        <f t="array" ref="H640">IF($C640="","",IF(INDEX(import_data,$C640,H$9)="","",INDEX(import_data,$C640,H$9)))</f>
        <v/>
      </c>
      <c r="I640" s="300" t="str" cm="1">
        <f t="array" ref="I640">IF($C640="","",IF(INDEX(import_data,$C640,I$9)="","",INDEX(import_data,$C640,I$9)))</f>
        <v/>
      </c>
      <c r="K640" s="312" t="str">
        <f t="shared" si="66"/>
        <v/>
      </c>
      <c r="L640" s="92" t="s">
        <v>0</v>
      </c>
      <c r="M640" s="312" t="str">
        <f t="shared" si="67"/>
        <v/>
      </c>
      <c r="N640" s="92" t="s">
        <v>0</v>
      </c>
      <c r="O640" s="312" t="str">
        <f t="shared" si="68"/>
        <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t="str">
        <f t="shared" si="64"/>
        <v/>
      </c>
      <c r="E641" s="282" t="str" cm="1">
        <f t="array" ref="E641">IF($C641="","",INDEX(import_data,$C641,E$9))</f>
        <v/>
      </c>
      <c r="F641" s="280" t="str" cm="1">
        <f t="array" ref="F641">IF($C641="","",INDEX(import_data,$C641,F$9))</f>
        <v/>
      </c>
      <c r="G641" s="280" t="str" cm="1">
        <f t="array" ref="G641">IF($C641="","",INDEX(import_data,$C641,G$9))</f>
        <v/>
      </c>
      <c r="H641" s="280" t="str" cm="1">
        <f t="array" ref="H641">IF($C641="","",IF(INDEX(import_data,$C641,H$9)="","",INDEX(import_data,$C641,H$9)))</f>
        <v/>
      </c>
      <c r="I641" s="300" t="str" cm="1">
        <f t="array" ref="I641">IF($C641="","",IF(INDEX(import_data,$C641,I$9)="","",INDEX(import_data,$C641,I$9)))</f>
        <v/>
      </c>
      <c r="K641" s="312" t="str">
        <f t="shared" si="66"/>
        <v/>
      </c>
      <c r="L641" s="92" t="s">
        <v>0</v>
      </c>
      <c r="M641" s="312" t="str">
        <f t="shared" si="67"/>
        <v/>
      </c>
      <c r="N641" s="92" t="s">
        <v>0</v>
      </c>
      <c r="O641" s="312" t="str">
        <f t="shared" si="68"/>
        <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t="str">
        <f t="shared" si="64"/>
        <v/>
      </c>
      <c r="E642" s="282" t="str" cm="1">
        <f t="array" ref="E642">IF($C642="","",INDEX(import_data,$C642,E$9))</f>
        <v/>
      </c>
      <c r="F642" s="280" t="str" cm="1">
        <f t="array" ref="F642">IF($C642="","",INDEX(import_data,$C642,F$9))</f>
        <v/>
      </c>
      <c r="G642" s="280" t="str" cm="1">
        <f t="array" ref="G642">IF($C642="","",INDEX(import_data,$C642,G$9))</f>
        <v/>
      </c>
      <c r="H642" s="280" t="str" cm="1">
        <f t="array" ref="H642">IF($C642="","",IF(INDEX(import_data,$C642,H$9)="","",INDEX(import_data,$C642,H$9)))</f>
        <v/>
      </c>
      <c r="I642" s="300" t="str" cm="1">
        <f t="array" ref="I642">IF($C642="","",IF(INDEX(import_data,$C642,I$9)="","",INDEX(import_data,$C642,I$9)))</f>
        <v/>
      </c>
      <c r="K642" s="312" t="str">
        <f t="shared" si="66"/>
        <v/>
      </c>
      <c r="L642" s="92" t="s">
        <v>0</v>
      </c>
      <c r="M642" s="312" t="str">
        <f t="shared" si="67"/>
        <v/>
      </c>
      <c r="N642" s="92" t="s">
        <v>0</v>
      </c>
      <c r="O642" s="312" t="str">
        <f t="shared" si="68"/>
        <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t="str">
        <f t="shared" si="64"/>
        <v/>
      </c>
      <c r="E643" s="282" t="str" cm="1">
        <f t="array" ref="E643">IF($C643="","",INDEX(import_data,$C643,E$9))</f>
        <v/>
      </c>
      <c r="F643" s="280" t="str" cm="1">
        <f t="array" ref="F643">IF($C643="","",INDEX(import_data,$C643,F$9))</f>
        <v/>
      </c>
      <c r="G643" s="280" t="str" cm="1">
        <f t="array" ref="G643">IF($C643="","",INDEX(import_data,$C643,G$9))</f>
        <v/>
      </c>
      <c r="H643" s="280" t="str" cm="1">
        <f t="array" ref="H643">IF($C643="","",IF(INDEX(import_data,$C643,H$9)="","",INDEX(import_data,$C643,H$9)))</f>
        <v/>
      </c>
      <c r="I643" s="300" t="str" cm="1">
        <f t="array" ref="I643">IF($C643="","",IF(INDEX(import_data,$C643,I$9)="","",INDEX(import_data,$C643,I$9)))</f>
        <v/>
      </c>
      <c r="K643" s="312" t="str">
        <f t="shared" si="66"/>
        <v/>
      </c>
      <c r="L643" s="92" t="s">
        <v>0</v>
      </c>
      <c r="M643" s="312" t="str">
        <f t="shared" si="67"/>
        <v/>
      </c>
      <c r="N643" s="92" t="s">
        <v>0</v>
      </c>
      <c r="O643" s="312" t="str">
        <f t="shared" si="68"/>
        <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t="str">
        <f t="shared" si="64"/>
        <v/>
      </c>
      <c r="E644" s="282" t="str" cm="1">
        <f t="array" ref="E644">IF($C644="","",INDEX(import_data,$C644,E$9))</f>
        <v/>
      </c>
      <c r="F644" s="280" t="str" cm="1">
        <f t="array" ref="F644">IF($C644="","",INDEX(import_data,$C644,F$9))</f>
        <v/>
      </c>
      <c r="G644" s="280" t="str" cm="1">
        <f t="array" ref="G644">IF($C644="","",INDEX(import_data,$C644,G$9))</f>
        <v/>
      </c>
      <c r="H644" s="280" t="str" cm="1">
        <f t="array" ref="H644">IF($C644="","",IF(INDEX(import_data,$C644,H$9)="","",INDEX(import_data,$C644,H$9)))</f>
        <v/>
      </c>
      <c r="I644" s="300" t="str" cm="1">
        <f t="array" ref="I644">IF($C644="","",IF(INDEX(import_data,$C644,I$9)="","",INDEX(import_data,$C644,I$9)))</f>
        <v/>
      </c>
      <c r="K644" s="312" t="str">
        <f t="shared" si="66"/>
        <v/>
      </c>
      <c r="L644" s="92" t="s">
        <v>0</v>
      </c>
      <c r="M644" s="312" t="str">
        <f t="shared" si="67"/>
        <v/>
      </c>
      <c r="N644" s="92" t="s">
        <v>0</v>
      </c>
      <c r="O644" s="312" t="str">
        <f t="shared" si="68"/>
        <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t="str">
        <f t="shared" si="64"/>
        <v/>
      </c>
      <c r="E645" s="282" t="str" cm="1">
        <f t="array" ref="E645">IF($C645="","",INDEX(import_data,$C645,E$9))</f>
        <v/>
      </c>
      <c r="F645" s="280" t="str" cm="1">
        <f t="array" ref="F645">IF($C645="","",INDEX(import_data,$C645,F$9))</f>
        <v/>
      </c>
      <c r="G645" s="280" t="str" cm="1">
        <f t="array" ref="G645">IF($C645="","",INDEX(import_data,$C645,G$9))</f>
        <v/>
      </c>
      <c r="H645" s="280" t="str" cm="1">
        <f t="array" ref="H645">IF($C645="","",IF(INDEX(import_data,$C645,H$9)="","",INDEX(import_data,$C645,H$9)))</f>
        <v/>
      </c>
      <c r="I645" s="300" t="str" cm="1">
        <f t="array" ref="I645">IF($C645="","",IF(INDEX(import_data,$C645,I$9)="","",INDEX(import_data,$C645,I$9)))</f>
        <v/>
      </c>
      <c r="K645" s="312" t="str">
        <f t="shared" si="66"/>
        <v/>
      </c>
      <c r="L645" s="92" t="s">
        <v>0</v>
      </c>
      <c r="M645" s="312" t="str">
        <f t="shared" si="67"/>
        <v/>
      </c>
      <c r="N645" s="92" t="s">
        <v>0</v>
      </c>
      <c r="O645" s="312" t="str">
        <f t="shared" si="68"/>
        <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t="str">
        <f t="shared" si="64"/>
        <v/>
      </c>
      <c r="E646" s="282" t="str" cm="1">
        <f t="array" ref="E646">IF($C646="","",INDEX(import_data,$C646,E$9))</f>
        <v/>
      </c>
      <c r="F646" s="280" t="str" cm="1">
        <f t="array" ref="F646">IF($C646="","",INDEX(import_data,$C646,F$9))</f>
        <v/>
      </c>
      <c r="G646" s="280" t="str" cm="1">
        <f t="array" ref="G646">IF($C646="","",INDEX(import_data,$C646,G$9))</f>
        <v/>
      </c>
      <c r="H646" s="280" t="str" cm="1">
        <f t="array" ref="H646">IF($C646="","",IF(INDEX(import_data,$C646,H$9)="","",INDEX(import_data,$C646,H$9)))</f>
        <v/>
      </c>
      <c r="I646" s="300" t="str" cm="1">
        <f t="array" ref="I646">IF($C646="","",IF(INDEX(import_data,$C646,I$9)="","",INDEX(import_data,$C646,I$9)))</f>
        <v/>
      </c>
      <c r="K646" s="312" t="str">
        <f t="shared" si="66"/>
        <v/>
      </c>
      <c r="L646" s="92" t="s">
        <v>0</v>
      </c>
      <c r="M646" s="312" t="str">
        <f t="shared" si="67"/>
        <v/>
      </c>
      <c r="N646" s="92" t="s">
        <v>0</v>
      </c>
      <c r="O646" s="312" t="str">
        <f t="shared" si="68"/>
        <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t="str">
        <f t="shared" si="64"/>
        <v/>
      </c>
      <c r="E647" s="282" t="str" cm="1">
        <f t="array" ref="E647">IF($C647="","",INDEX(import_data,$C647,E$9))</f>
        <v/>
      </c>
      <c r="F647" s="280" t="str" cm="1">
        <f t="array" ref="F647">IF($C647="","",INDEX(import_data,$C647,F$9))</f>
        <v/>
      </c>
      <c r="G647" s="280" t="str" cm="1">
        <f t="array" ref="G647">IF($C647="","",INDEX(import_data,$C647,G$9))</f>
        <v/>
      </c>
      <c r="H647" s="280" t="str" cm="1">
        <f t="array" ref="H647">IF($C647="","",IF(INDEX(import_data,$C647,H$9)="","",INDEX(import_data,$C647,H$9)))</f>
        <v/>
      </c>
      <c r="I647" s="300" t="str" cm="1">
        <f t="array" ref="I647">IF($C647="","",IF(INDEX(import_data,$C647,I$9)="","",INDEX(import_data,$C647,I$9)))</f>
        <v/>
      </c>
      <c r="K647" s="312" t="str">
        <f t="shared" si="66"/>
        <v/>
      </c>
      <c r="L647" s="92" t="s">
        <v>0</v>
      </c>
      <c r="M647" s="312" t="str">
        <f t="shared" si="67"/>
        <v/>
      </c>
      <c r="N647" s="92" t="s">
        <v>0</v>
      </c>
      <c r="O647" s="312" t="str">
        <f t="shared" si="68"/>
        <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t="str">
        <f t="shared" si="64"/>
        <v/>
      </c>
      <c r="E648" s="282" t="str" cm="1">
        <f t="array" ref="E648">IF($C648="","",INDEX(import_data,$C648,E$9))</f>
        <v/>
      </c>
      <c r="F648" s="280" t="str" cm="1">
        <f t="array" ref="F648">IF($C648="","",INDEX(import_data,$C648,F$9))</f>
        <v/>
      </c>
      <c r="G648" s="280" t="str" cm="1">
        <f t="array" ref="G648">IF($C648="","",INDEX(import_data,$C648,G$9))</f>
        <v/>
      </c>
      <c r="H648" s="280" t="str" cm="1">
        <f t="array" ref="H648">IF($C648="","",IF(INDEX(import_data,$C648,H$9)="","",INDEX(import_data,$C648,H$9)))</f>
        <v/>
      </c>
      <c r="I648" s="300" t="str" cm="1">
        <f t="array" ref="I648">IF($C648="","",IF(INDEX(import_data,$C648,I$9)="","",INDEX(import_data,$C648,I$9)))</f>
        <v/>
      </c>
      <c r="K648" s="312" t="str">
        <f t="shared" si="66"/>
        <v/>
      </c>
      <c r="L648" s="92" t="s">
        <v>0</v>
      </c>
      <c r="M648" s="312" t="str">
        <f t="shared" si="67"/>
        <v/>
      </c>
      <c r="N648" s="92" t="s">
        <v>0</v>
      </c>
      <c r="O648" s="312" t="str">
        <f t="shared" si="68"/>
        <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t="str">
        <f t="shared" si="64"/>
        <v/>
      </c>
      <c r="E649" s="282" t="str" cm="1">
        <f t="array" ref="E649">IF($C649="","",INDEX(import_data,$C649,E$9))</f>
        <v/>
      </c>
      <c r="F649" s="280" t="str" cm="1">
        <f t="array" ref="F649">IF($C649="","",INDEX(import_data,$C649,F$9))</f>
        <v/>
      </c>
      <c r="G649" s="280" t="str" cm="1">
        <f t="array" ref="G649">IF($C649="","",INDEX(import_data,$C649,G$9))</f>
        <v/>
      </c>
      <c r="H649" s="280" t="str" cm="1">
        <f t="array" ref="H649">IF($C649="","",IF(INDEX(import_data,$C649,H$9)="","",INDEX(import_data,$C649,H$9)))</f>
        <v/>
      </c>
      <c r="I649" s="300" t="str" cm="1">
        <f t="array" ref="I649">IF($C649="","",IF(INDEX(import_data,$C649,I$9)="","",INDEX(import_data,$C649,I$9)))</f>
        <v/>
      </c>
      <c r="K649" s="312" t="str">
        <f t="shared" si="66"/>
        <v/>
      </c>
      <c r="L649" s="92" t="s">
        <v>0</v>
      </c>
      <c r="M649" s="312" t="str">
        <f t="shared" si="67"/>
        <v/>
      </c>
      <c r="N649" s="92" t="s">
        <v>0</v>
      </c>
      <c r="O649" s="312" t="str">
        <f t="shared" si="68"/>
        <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t="str">
        <f t="shared" si="64"/>
        <v/>
      </c>
      <c r="E650" s="282" t="str" cm="1">
        <f t="array" ref="E650">IF($C650="","",INDEX(import_data,$C650,E$9))</f>
        <v/>
      </c>
      <c r="F650" s="280" t="str" cm="1">
        <f t="array" ref="F650">IF($C650="","",INDEX(import_data,$C650,F$9))</f>
        <v/>
      </c>
      <c r="G650" s="280" t="str" cm="1">
        <f t="array" ref="G650">IF($C650="","",INDEX(import_data,$C650,G$9))</f>
        <v/>
      </c>
      <c r="H650" s="280" t="str" cm="1">
        <f t="array" ref="H650">IF($C650="","",IF(INDEX(import_data,$C650,H$9)="","",INDEX(import_data,$C650,H$9)))</f>
        <v/>
      </c>
      <c r="I650" s="300" t="str" cm="1">
        <f t="array" ref="I650">IF($C650="","",IF(INDEX(import_data,$C650,I$9)="","",INDEX(import_data,$C650,I$9)))</f>
        <v/>
      </c>
      <c r="K650" s="312" t="str">
        <f t="shared" si="66"/>
        <v/>
      </c>
      <c r="L650" s="92" t="s">
        <v>0</v>
      </c>
      <c r="M650" s="312" t="str">
        <f t="shared" si="67"/>
        <v/>
      </c>
      <c r="N650" s="92" t="s">
        <v>0</v>
      </c>
      <c r="O650" s="312" t="str">
        <f t="shared" si="68"/>
        <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t="str">
        <f t="shared" si="64"/>
        <v/>
      </c>
      <c r="E651" s="282" t="str" cm="1">
        <f t="array" ref="E651">IF($C651="","",INDEX(import_data,$C651,E$9))</f>
        <v/>
      </c>
      <c r="F651" s="280" t="str" cm="1">
        <f t="array" ref="F651">IF($C651="","",INDEX(import_data,$C651,F$9))</f>
        <v/>
      </c>
      <c r="G651" s="280" t="str" cm="1">
        <f t="array" ref="G651">IF($C651="","",INDEX(import_data,$C651,G$9))</f>
        <v/>
      </c>
      <c r="H651" s="280" t="str" cm="1">
        <f t="array" ref="H651">IF($C651="","",IF(INDEX(import_data,$C651,H$9)="","",INDEX(import_data,$C651,H$9)))</f>
        <v/>
      </c>
      <c r="I651" s="300" t="str" cm="1">
        <f t="array" ref="I651">IF($C651="","",IF(INDEX(import_data,$C651,I$9)="","",INDEX(import_data,$C651,I$9)))</f>
        <v/>
      </c>
      <c r="K651" s="312" t="str">
        <f t="shared" si="66"/>
        <v/>
      </c>
      <c r="L651" s="92" t="s">
        <v>0</v>
      </c>
      <c r="M651" s="312" t="str">
        <f t="shared" si="67"/>
        <v/>
      </c>
      <c r="N651" s="92" t="s">
        <v>0</v>
      </c>
      <c r="O651" s="312" t="str">
        <f t="shared" si="68"/>
        <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t="str">
        <f t="shared" si="64"/>
        <v/>
      </c>
      <c r="E652" s="282" t="str" cm="1">
        <f t="array" ref="E652">IF($C652="","",INDEX(import_data,$C652,E$9))</f>
        <v/>
      </c>
      <c r="F652" s="280" t="str" cm="1">
        <f t="array" ref="F652">IF($C652="","",INDEX(import_data,$C652,F$9))</f>
        <v/>
      </c>
      <c r="G652" s="280" t="str" cm="1">
        <f t="array" ref="G652">IF($C652="","",INDEX(import_data,$C652,G$9))</f>
        <v/>
      </c>
      <c r="H652" s="280" t="str" cm="1">
        <f t="array" ref="H652">IF($C652="","",IF(INDEX(import_data,$C652,H$9)="","",INDEX(import_data,$C652,H$9)))</f>
        <v/>
      </c>
      <c r="I652" s="300" t="str" cm="1">
        <f t="array" ref="I652">IF($C652="","",IF(INDEX(import_data,$C652,I$9)="","",INDEX(import_data,$C652,I$9)))</f>
        <v/>
      </c>
      <c r="K652" s="312" t="str">
        <f t="shared" si="66"/>
        <v/>
      </c>
      <c r="L652" s="92" t="s">
        <v>0</v>
      </c>
      <c r="M652" s="312" t="str">
        <f t="shared" si="67"/>
        <v/>
      </c>
      <c r="N652" s="92" t="s">
        <v>0</v>
      </c>
      <c r="O652" s="312" t="str">
        <f t="shared" si="68"/>
        <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t="str">
        <f t="shared" ref="C653:C716" si="71">IFERROR(MATCH($E$8&amp;"-"&amp;B653,import_key,0),"")</f>
        <v/>
      </c>
      <c r="E653" s="282" t="str" cm="1">
        <f t="array" ref="E653">IF($C653="","",INDEX(import_data,$C653,E$9))</f>
        <v/>
      </c>
      <c r="F653" s="280" t="str" cm="1">
        <f t="array" ref="F653">IF($C653="","",INDEX(import_data,$C653,F$9))</f>
        <v/>
      </c>
      <c r="G653" s="280" t="str" cm="1">
        <f t="array" ref="G653">IF($C653="","",INDEX(import_data,$C653,G$9))</f>
        <v/>
      </c>
      <c r="H653" s="280" t="str" cm="1">
        <f t="array" ref="H653">IF($C653="","",IF(INDEX(import_data,$C653,H$9)="","",INDEX(import_data,$C653,H$9)))</f>
        <v/>
      </c>
      <c r="I653" s="300" t="str" cm="1">
        <f t="array" ref="I653">IF($C653="","",IF(INDEX(import_data,$C653,I$9)="","",INDEX(import_data,$C653,I$9)))</f>
        <v/>
      </c>
      <c r="K653" s="312" t="str">
        <f t="shared" si="66"/>
        <v/>
      </c>
      <c r="L653" s="92" t="s">
        <v>0</v>
      </c>
      <c r="M653" s="312" t="str">
        <f t="shared" si="67"/>
        <v/>
      </c>
      <c r="N653" s="92" t="s">
        <v>0</v>
      </c>
      <c r="O653" s="312" t="str">
        <f t="shared" si="68"/>
        <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t="str">
        <f t="shared" si="71"/>
        <v/>
      </c>
      <c r="E654" s="282" t="str" cm="1">
        <f t="array" ref="E654">IF($C654="","",INDEX(import_data,$C654,E$9))</f>
        <v/>
      </c>
      <c r="F654" s="280" t="str" cm="1">
        <f t="array" ref="F654">IF($C654="","",INDEX(import_data,$C654,F$9))</f>
        <v/>
      </c>
      <c r="G654" s="280" t="str" cm="1">
        <f t="array" ref="G654">IF($C654="","",INDEX(import_data,$C654,G$9))</f>
        <v/>
      </c>
      <c r="H654" s="280" t="str" cm="1">
        <f t="array" ref="H654">IF($C654="","",IF(INDEX(import_data,$C654,H$9)="","",INDEX(import_data,$C654,H$9)))</f>
        <v/>
      </c>
      <c r="I654" s="300" t="str" cm="1">
        <f t="array" ref="I654">IF($C654="","",IF(INDEX(import_data,$C654,I$9)="","",INDEX(import_data,$C654,I$9)))</f>
        <v/>
      </c>
      <c r="K654" s="312" t="str">
        <f t="shared" ref="K654:K717" si="73">IF(F654="","",F654) &amp; IF(G654="",""," – " &amp; G654) &amp; IF(H654="",""," – " &amp; H654) &amp; IF(I654="",""," – " &amp; I654)</f>
        <v/>
      </c>
      <c r="L654" s="92" t="s">
        <v>0</v>
      </c>
      <c r="M654" s="312" t="str">
        <f t="shared" ref="M654:M717" si="74">IF(F654="","",F654) &amp; IF(G654="",""," – " &amp; G654) &amp; IF(H654="",""," – " &amp; H654)</f>
        <v/>
      </c>
      <c r="N654" s="92" t="s">
        <v>0</v>
      </c>
      <c r="O654" s="312" t="str">
        <f t="shared" ref="O654:O717" si="75">IF(F654="","",F654) &amp; IF(G654="",""," – " &amp; G654)</f>
        <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t="str">
        <f t="shared" si="71"/>
        <v/>
      </c>
      <c r="E655" s="282" t="str" cm="1">
        <f t="array" ref="E655">IF($C655="","",INDEX(import_data,$C655,E$9))</f>
        <v/>
      </c>
      <c r="F655" s="280" t="str" cm="1">
        <f t="array" ref="F655">IF($C655="","",INDEX(import_data,$C655,F$9))</f>
        <v/>
      </c>
      <c r="G655" s="280" t="str" cm="1">
        <f t="array" ref="G655">IF($C655="","",INDEX(import_data,$C655,G$9))</f>
        <v/>
      </c>
      <c r="H655" s="280" t="str" cm="1">
        <f t="array" ref="H655">IF($C655="","",IF(INDEX(import_data,$C655,H$9)="","",INDEX(import_data,$C655,H$9)))</f>
        <v/>
      </c>
      <c r="I655" s="300" t="str" cm="1">
        <f t="array" ref="I655">IF($C655="","",IF(INDEX(import_data,$C655,I$9)="","",INDEX(import_data,$C655,I$9)))</f>
        <v/>
      </c>
      <c r="K655" s="312" t="str">
        <f t="shared" si="73"/>
        <v/>
      </c>
      <c r="L655" s="92" t="s">
        <v>0</v>
      </c>
      <c r="M655" s="312" t="str">
        <f t="shared" si="74"/>
        <v/>
      </c>
      <c r="N655" s="92" t="s">
        <v>0</v>
      </c>
      <c r="O655" s="312" t="str">
        <f t="shared" si="75"/>
        <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t="str">
        <f t="shared" si="71"/>
        <v/>
      </c>
      <c r="E656" s="282" t="str" cm="1">
        <f t="array" ref="E656">IF($C656="","",INDEX(import_data,$C656,E$9))</f>
        <v/>
      </c>
      <c r="F656" s="280" t="str" cm="1">
        <f t="array" ref="F656">IF($C656="","",INDEX(import_data,$C656,F$9))</f>
        <v/>
      </c>
      <c r="G656" s="280" t="str" cm="1">
        <f t="array" ref="G656">IF($C656="","",INDEX(import_data,$C656,G$9))</f>
        <v/>
      </c>
      <c r="H656" s="280" t="str" cm="1">
        <f t="array" ref="H656">IF($C656="","",IF(INDEX(import_data,$C656,H$9)="","",INDEX(import_data,$C656,H$9)))</f>
        <v/>
      </c>
      <c r="I656" s="300" t="str" cm="1">
        <f t="array" ref="I656">IF($C656="","",IF(INDEX(import_data,$C656,I$9)="","",INDEX(import_data,$C656,I$9)))</f>
        <v/>
      </c>
      <c r="K656" s="312" t="str">
        <f t="shared" si="73"/>
        <v/>
      </c>
      <c r="L656" s="92" t="s">
        <v>0</v>
      </c>
      <c r="M656" s="312" t="str">
        <f t="shared" si="74"/>
        <v/>
      </c>
      <c r="N656" s="92" t="s">
        <v>0</v>
      </c>
      <c r="O656" s="312" t="str">
        <f t="shared" si="75"/>
        <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t="str">
        <f t="shared" si="71"/>
        <v/>
      </c>
      <c r="E657" s="282" t="str" cm="1">
        <f t="array" ref="E657">IF($C657="","",INDEX(import_data,$C657,E$9))</f>
        <v/>
      </c>
      <c r="F657" s="280" t="str" cm="1">
        <f t="array" ref="F657">IF($C657="","",INDEX(import_data,$C657,F$9))</f>
        <v/>
      </c>
      <c r="G657" s="280" t="str" cm="1">
        <f t="array" ref="G657">IF($C657="","",INDEX(import_data,$C657,G$9))</f>
        <v/>
      </c>
      <c r="H657" s="280" t="str" cm="1">
        <f t="array" ref="H657">IF($C657="","",IF(INDEX(import_data,$C657,H$9)="","",INDEX(import_data,$C657,H$9)))</f>
        <v/>
      </c>
      <c r="I657" s="300" t="str" cm="1">
        <f t="array" ref="I657">IF($C657="","",IF(INDEX(import_data,$C657,I$9)="","",INDEX(import_data,$C657,I$9)))</f>
        <v/>
      </c>
      <c r="K657" s="312" t="str">
        <f t="shared" si="73"/>
        <v/>
      </c>
      <c r="L657" s="92" t="s">
        <v>0</v>
      </c>
      <c r="M657" s="312" t="str">
        <f t="shared" si="74"/>
        <v/>
      </c>
      <c r="N657" s="92" t="s">
        <v>0</v>
      </c>
      <c r="O657" s="312" t="str">
        <f t="shared" si="75"/>
        <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t="str">
        <f t="shared" si="71"/>
        <v/>
      </c>
      <c r="E658" s="282" t="str" cm="1">
        <f t="array" ref="E658">IF($C658="","",INDEX(import_data,$C658,E$9))</f>
        <v/>
      </c>
      <c r="F658" s="280" t="str" cm="1">
        <f t="array" ref="F658">IF($C658="","",INDEX(import_data,$C658,F$9))</f>
        <v/>
      </c>
      <c r="G658" s="280" t="str" cm="1">
        <f t="array" ref="G658">IF($C658="","",INDEX(import_data,$C658,G$9))</f>
        <v/>
      </c>
      <c r="H658" s="280" t="str" cm="1">
        <f t="array" ref="H658">IF($C658="","",IF(INDEX(import_data,$C658,H$9)="","",INDEX(import_data,$C658,H$9)))</f>
        <v/>
      </c>
      <c r="I658" s="300" t="str" cm="1">
        <f t="array" ref="I658">IF($C658="","",IF(INDEX(import_data,$C658,I$9)="","",INDEX(import_data,$C658,I$9)))</f>
        <v/>
      </c>
      <c r="K658" s="312" t="str">
        <f t="shared" si="73"/>
        <v/>
      </c>
      <c r="L658" s="92" t="s">
        <v>0</v>
      </c>
      <c r="M658" s="312" t="str">
        <f t="shared" si="74"/>
        <v/>
      </c>
      <c r="N658" s="92" t="s">
        <v>0</v>
      </c>
      <c r="O658" s="312" t="str">
        <f t="shared" si="75"/>
        <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t="str">
        <f t="shared" si="71"/>
        <v/>
      </c>
      <c r="E659" s="282" t="str" cm="1">
        <f t="array" ref="E659">IF($C659="","",INDEX(import_data,$C659,E$9))</f>
        <v/>
      </c>
      <c r="F659" s="280" t="str" cm="1">
        <f t="array" ref="F659">IF($C659="","",INDEX(import_data,$C659,F$9))</f>
        <v/>
      </c>
      <c r="G659" s="280" t="str" cm="1">
        <f t="array" ref="G659">IF($C659="","",INDEX(import_data,$C659,G$9))</f>
        <v/>
      </c>
      <c r="H659" s="280" t="str" cm="1">
        <f t="array" ref="H659">IF($C659="","",IF(INDEX(import_data,$C659,H$9)="","",INDEX(import_data,$C659,H$9)))</f>
        <v/>
      </c>
      <c r="I659" s="300" t="str" cm="1">
        <f t="array" ref="I659">IF($C659="","",IF(INDEX(import_data,$C659,I$9)="","",INDEX(import_data,$C659,I$9)))</f>
        <v/>
      </c>
      <c r="K659" s="312" t="str">
        <f t="shared" si="73"/>
        <v/>
      </c>
      <c r="L659" s="92" t="s">
        <v>0</v>
      </c>
      <c r="M659" s="312" t="str">
        <f t="shared" si="74"/>
        <v/>
      </c>
      <c r="N659" s="92" t="s">
        <v>0</v>
      </c>
      <c r="O659" s="312" t="str">
        <f t="shared" si="75"/>
        <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t="str">
        <f t="shared" si="71"/>
        <v/>
      </c>
      <c r="E660" s="282" t="str" cm="1">
        <f t="array" ref="E660">IF($C660="","",INDEX(import_data,$C660,E$9))</f>
        <v/>
      </c>
      <c r="F660" s="280" t="str" cm="1">
        <f t="array" ref="F660">IF($C660="","",INDEX(import_data,$C660,F$9))</f>
        <v/>
      </c>
      <c r="G660" s="280" t="str" cm="1">
        <f t="array" ref="G660">IF($C660="","",INDEX(import_data,$C660,G$9))</f>
        <v/>
      </c>
      <c r="H660" s="280" t="str" cm="1">
        <f t="array" ref="H660">IF($C660="","",IF(INDEX(import_data,$C660,H$9)="","",INDEX(import_data,$C660,H$9)))</f>
        <v/>
      </c>
      <c r="I660" s="300" t="str" cm="1">
        <f t="array" ref="I660">IF($C660="","",IF(INDEX(import_data,$C660,I$9)="","",INDEX(import_data,$C660,I$9)))</f>
        <v/>
      </c>
      <c r="K660" s="312" t="str">
        <f t="shared" si="73"/>
        <v/>
      </c>
      <c r="L660" s="92" t="s">
        <v>0</v>
      </c>
      <c r="M660" s="312" t="str">
        <f t="shared" si="74"/>
        <v/>
      </c>
      <c r="N660" s="92" t="s">
        <v>0</v>
      </c>
      <c r="O660" s="312" t="str">
        <f t="shared" si="75"/>
        <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t="str">
        <f t="shared" si="71"/>
        <v/>
      </c>
      <c r="E661" s="282" t="str" cm="1">
        <f t="array" ref="E661">IF($C661="","",INDEX(import_data,$C661,E$9))</f>
        <v/>
      </c>
      <c r="F661" s="280" t="str" cm="1">
        <f t="array" ref="F661">IF($C661="","",INDEX(import_data,$C661,F$9))</f>
        <v/>
      </c>
      <c r="G661" s="280" t="str" cm="1">
        <f t="array" ref="G661">IF($C661="","",INDEX(import_data,$C661,G$9))</f>
        <v/>
      </c>
      <c r="H661" s="280" t="str" cm="1">
        <f t="array" ref="H661">IF($C661="","",IF(INDEX(import_data,$C661,H$9)="","",INDEX(import_data,$C661,H$9)))</f>
        <v/>
      </c>
      <c r="I661" s="300" t="str" cm="1">
        <f t="array" ref="I661">IF($C661="","",IF(INDEX(import_data,$C661,I$9)="","",INDEX(import_data,$C661,I$9)))</f>
        <v/>
      </c>
      <c r="K661" s="312" t="str">
        <f t="shared" si="73"/>
        <v/>
      </c>
      <c r="L661" s="92" t="s">
        <v>0</v>
      </c>
      <c r="M661" s="312" t="str">
        <f t="shared" si="74"/>
        <v/>
      </c>
      <c r="N661" s="92" t="s">
        <v>0</v>
      </c>
      <c r="O661" s="312" t="str">
        <f t="shared" si="75"/>
        <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t="str">
        <f t="shared" si="71"/>
        <v/>
      </c>
      <c r="E662" s="282" t="str" cm="1">
        <f t="array" ref="E662">IF($C662="","",INDEX(import_data,$C662,E$9))</f>
        <v/>
      </c>
      <c r="F662" s="280" t="str" cm="1">
        <f t="array" ref="F662">IF($C662="","",INDEX(import_data,$C662,F$9))</f>
        <v/>
      </c>
      <c r="G662" s="280" t="str" cm="1">
        <f t="array" ref="G662">IF($C662="","",INDEX(import_data,$C662,G$9))</f>
        <v/>
      </c>
      <c r="H662" s="280" t="str" cm="1">
        <f t="array" ref="H662">IF($C662="","",IF(INDEX(import_data,$C662,H$9)="","",INDEX(import_data,$C662,H$9)))</f>
        <v/>
      </c>
      <c r="I662" s="300" t="str" cm="1">
        <f t="array" ref="I662">IF($C662="","",IF(INDEX(import_data,$C662,I$9)="","",INDEX(import_data,$C662,I$9)))</f>
        <v/>
      </c>
      <c r="K662" s="312" t="str">
        <f t="shared" si="73"/>
        <v/>
      </c>
      <c r="L662" s="92" t="s">
        <v>0</v>
      </c>
      <c r="M662" s="312" t="str">
        <f t="shared" si="74"/>
        <v/>
      </c>
      <c r="N662" s="92" t="s">
        <v>0</v>
      </c>
      <c r="O662" s="312" t="str">
        <f t="shared" si="75"/>
        <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t="str">
        <f t="shared" si="71"/>
        <v/>
      </c>
      <c r="E663" s="282" t="str" cm="1">
        <f t="array" ref="E663">IF($C663="","",INDEX(import_data,$C663,E$9))</f>
        <v/>
      </c>
      <c r="F663" s="280" t="str" cm="1">
        <f t="array" ref="F663">IF($C663="","",INDEX(import_data,$C663,F$9))</f>
        <v/>
      </c>
      <c r="G663" s="280" t="str" cm="1">
        <f t="array" ref="G663">IF($C663="","",INDEX(import_data,$C663,G$9))</f>
        <v/>
      </c>
      <c r="H663" s="280" t="str" cm="1">
        <f t="array" ref="H663">IF($C663="","",IF(INDEX(import_data,$C663,H$9)="","",INDEX(import_data,$C663,H$9)))</f>
        <v/>
      </c>
      <c r="I663" s="300" t="str" cm="1">
        <f t="array" ref="I663">IF($C663="","",IF(INDEX(import_data,$C663,I$9)="","",INDEX(import_data,$C663,I$9)))</f>
        <v/>
      </c>
      <c r="K663" s="312" t="str">
        <f t="shared" si="73"/>
        <v/>
      </c>
      <c r="L663" s="92" t="s">
        <v>0</v>
      </c>
      <c r="M663" s="312" t="str">
        <f t="shared" si="74"/>
        <v/>
      </c>
      <c r="N663" s="92" t="s">
        <v>0</v>
      </c>
      <c r="O663" s="312" t="str">
        <f t="shared" si="75"/>
        <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t="str">
        <f t="shared" si="71"/>
        <v/>
      </c>
      <c r="E664" s="282" t="str" cm="1">
        <f t="array" ref="E664">IF($C664="","",INDEX(import_data,$C664,E$9))</f>
        <v/>
      </c>
      <c r="F664" s="280" t="str" cm="1">
        <f t="array" ref="F664">IF($C664="","",INDEX(import_data,$C664,F$9))</f>
        <v/>
      </c>
      <c r="G664" s="280" t="str" cm="1">
        <f t="array" ref="G664">IF($C664="","",INDEX(import_data,$C664,G$9))</f>
        <v/>
      </c>
      <c r="H664" s="280" t="str" cm="1">
        <f t="array" ref="H664">IF($C664="","",IF(INDEX(import_data,$C664,H$9)="","",INDEX(import_data,$C664,H$9)))</f>
        <v/>
      </c>
      <c r="I664" s="300" t="str" cm="1">
        <f t="array" ref="I664">IF($C664="","",IF(INDEX(import_data,$C664,I$9)="","",INDEX(import_data,$C664,I$9)))</f>
        <v/>
      </c>
      <c r="K664" s="312" t="str">
        <f t="shared" si="73"/>
        <v/>
      </c>
      <c r="L664" s="92" t="s">
        <v>0</v>
      </c>
      <c r="M664" s="312" t="str">
        <f t="shared" si="74"/>
        <v/>
      </c>
      <c r="N664" s="92" t="s">
        <v>0</v>
      </c>
      <c r="O664" s="312" t="str">
        <f t="shared" si="75"/>
        <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t="str">
        <f t="shared" si="71"/>
        <v/>
      </c>
      <c r="E665" s="282" t="str" cm="1">
        <f t="array" ref="E665">IF($C665="","",INDEX(import_data,$C665,E$9))</f>
        <v/>
      </c>
      <c r="F665" s="280" t="str" cm="1">
        <f t="array" ref="F665">IF($C665="","",INDEX(import_data,$C665,F$9))</f>
        <v/>
      </c>
      <c r="G665" s="280" t="str" cm="1">
        <f t="array" ref="G665">IF($C665="","",INDEX(import_data,$C665,G$9))</f>
        <v/>
      </c>
      <c r="H665" s="280" t="str" cm="1">
        <f t="array" ref="H665">IF($C665="","",IF(INDEX(import_data,$C665,H$9)="","",INDEX(import_data,$C665,H$9)))</f>
        <v/>
      </c>
      <c r="I665" s="300" t="str" cm="1">
        <f t="array" ref="I665">IF($C665="","",IF(INDEX(import_data,$C665,I$9)="","",INDEX(import_data,$C665,I$9)))</f>
        <v/>
      </c>
      <c r="K665" s="312" t="str">
        <f t="shared" si="73"/>
        <v/>
      </c>
      <c r="L665" s="92" t="s">
        <v>0</v>
      </c>
      <c r="M665" s="312" t="str">
        <f t="shared" si="74"/>
        <v/>
      </c>
      <c r="N665" s="92" t="s">
        <v>0</v>
      </c>
      <c r="O665" s="312" t="str">
        <f t="shared" si="75"/>
        <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t="str">
        <f t="shared" si="71"/>
        <v/>
      </c>
      <c r="E666" s="282" t="str" cm="1">
        <f t="array" ref="E666">IF($C666="","",INDEX(import_data,$C666,E$9))</f>
        <v/>
      </c>
      <c r="F666" s="280" t="str" cm="1">
        <f t="array" ref="F666">IF($C666="","",INDEX(import_data,$C666,F$9))</f>
        <v/>
      </c>
      <c r="G666" s="280" t="str" cm="1">
        <f t="array" ref="G666">IF($C666="","",INDEX(import_data,$C666,G$9))</f>
        <v/>
      </c>
      <c r="H666" s="280" t="str" cm="1">
        <f t="array" ref="H666">IF($C666="","",IF(INDEX(import_data,$C666,H$9)="","",INDEX(import_data,$C666,H$9)))</f>
        <v/>
      </c>
      <c r="I666" s="300" t="str" cm="1">
        <f t="array" ref="I666">IF($C666="","",IF(INDEX(import_data,$C666,I$9)="","",INDEX(import_data,$C666,I$9)))</f>
        <v/>
      </c>
      <c r="K666" s="312" t="str">
        <f t="shared" si="73"/>
        <v/>
      </c>
      <c r="L666" s="92" t="s">
        <v>0</v>
      </c>
      <c r="M666" s="312" t="str">
        <f t="shared" si="74"/>
        <v/>
      </c>
      <c r="N666" s="92" t="s">
        <v>0</v>
      </c>
      <c r="O666" s="312" t="str">
        <f t="shared" si="75"/>
        <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t="str">
        <f t="shared" si="71"/>
        <v/>
      </c>
      <c r="E667" s="282" t="str" cm="1">
        <f t="array" ref="E667">IF($C667="","",INDEX(import_data,$C667,E$9))</f>
        <v/>
      </c>
      <c r="F667" s="280" t="str" cm="1">
        <f t="array" ref="F667">IF($C667="","",INDEX(import_data,$C667,F$9))</f>
        <v/>
      </c>
      <c r="G667" s="280" t="str" cm="1">
        <f t="array" ref="G667">IF($C667="","",INDEX(import_data,$C667,G$9))</f>
        <v/>
      </c>
      <c r="H667" s="280" t="str" cm="1">
        <f t="array" ref="H667">IF($C667="","",IF(INDEX(import_data,$C667,H$9)="","",INDEX(import_data,$C667,H$9)))</f>
        <v/>
      </c>
      <c r="I667" s="300" t="str" cm="1">
        <f t="array" ref="I667">IF($C667="","",IF(INDEX(import_data,$C667,I$9)="","",INDEX(import_data,$C667,I$9)))</f>
        <v/>
      </c>
      <c r="K667" s="312" t="str">
        <f t="shared" si="73"/>
        <v/>
      </c>
      <c r="L667" s="92" t="s">
        <v>0</v>
      </c>
      <c r="M667" s="312" t="str">
        <f t="shared" si="74"/>
        <v/>
      </c>
      <c r="N667" s="92" t="s">
        <v>0</v>
      </c>
      <c r="O667" s="312" t="str">
        <f t="shared" si="75"/>
        <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t="str">
        <f t="shared" si="71"/>
        <v/>
      </c>
      <c r="E668" s="282" t="str" cm="1">
        <f t="array" ref="E668">IF($C668="","",INDEX(import_data,$C668,E$9))</f>
        <v/>
      </c>
      <c r="F668" s="280" t="str" cm="1">
        <f t="array" ref="F668">IF($C668="","",INDEX(import_data,$C668,F$9))</f>
        <v/>
      </c>
      <c r="G668" s="280" t="str" cm="1">
        <f t="array" ref="G668">IF($C668="","",INDEX(import_data,$C668,G$9))</f>
        <v/>
      </c>
      <c r="H668" s="280" t="str" cm="1">
        <f t="array" ref="H668">IF($C668="","",IF(INDEX(import_data,$C668,H$9)="","",INDEX(import_data,$C668,H$9)))</f>
        <v/>
      </c>
      <c r="I668" s="300" t="str" cm="1">
        <f t="array" ref="I668">IF($C668="","",IF(INDEX(import_data,$C668,I$9)="","",INDEX(import_data,$C668,I$9)))</f>
        <v/>
      </c>
      <c r="K668" s="312" t="str">
        <f t="shared" si="73"/>
        <v/>
      </c>
      <c r="L668" s="92" t="s">
        <v>0</v>
      </c>
      <c r="M668" s="312" t="str">
        <f t="shared" si="74"/>
        <v/>
      </c>
      <c r="N668" s="92" t="s">
        <v>0</v>
      </c>
      <c r="O668" s="312" t="str">
        <f t="shared" si="75"/>
        <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t="str">
        <f t="shared" si="71"/>
        <v/>
      </c>
      <c r="E669" s="282" t="str" cm="1">
        <f t="array" ref="E669">IF($C669="","",INDEX(import_data,$C669,E$9))</f>
        <v/>
      </c>
      <c r="F669" s="280" t="str" cm="1">
        <f t="array" ref="F669">IF($C669="","",INDEX(import_data,$C669,F$9))</f>
        <v/>
      </c>
      <c r="G669" s="280" t="str" cm="1">
        <f t="array" ref="G669">IF($C669="","",INDEX(import_data,$C669,G$9))</f>
        <v/>
      </c>
      <c r="H669" s="280" t="str" cm="1">
        <f t="array" ref="H669">IF($C669="","",IF(INDEX(import_data,$C669,H$9)="","",INDEX(import_data,$C669,H$9)))</f>
        <v/>
      </c>
      <c r="I669" s="300" t="str" cm="1">
        <f t="array" ref="I669">IF($C669="","",IF(INDEX(import_data,$C669,I$9)="","",INDEX(import_data,$C669,I$9)))</f>
        <v/>
      </c>
      <c r="K669" s="312" t="str">
        <f t="shared" si="73"/>
        <v/>
      </c>
      <c r="L669" s="92" t="s">
        <v>0</v>
      </c>
      <c r="M669" s="312" t="str">
        <f t="shared" si="74"/>
        <v/>
      </c>
      <c r="N669" s="92" t="s">
        <v>0</v>
      </c>
      <c r="O669" s="312" t="str">
        <f t="shared" si="75"/>
        <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t="str">
        <f t="shared" si="71"/>
        <v/>
      </c>
      <c r="E670" s="282" t="str" cm="1">
        <f t="array" ref="E670">IF($C670="","",INDEX(import_data,$C670,E$9))</f>
        <v/>
      </c>
      <c r="F670" s="280" t="str" cm="1">
        <f t="array" ref="F670">IF($C670="","",INDEX(import_data,$C670,F$9))</f>
        <v/>
      </c>
      <c r="G670" s="280" t="str" cm="1">
        <f t="array" ref="G670">IF($C670="","",INDEX(import_data,$C670,G$9))</f>
        <v/>
      </c>
      <c r="H670" s="280" t="str" cm="1">
        <f t="array" ref="H670">IF($C670="","",IF(INDEX(import_data,$C670,H$9)="","",INDEX(import_data,$C670,H$9)))</f>
        <v/>
      </c>
      <c r="I670" s="300" t="str" cm="1">
        <f t="array" ref="I670">IF($C670="","",IF(INDEX(import_data,$C670,I$9)="","",INDEX(import_data,$C670,I$9)))</f>
        <v/>
      </c>
      <c r="K670" s="312" t="str">
        <f t="shared" si="73"/>
        <v/>
      </c>
      <c r="L670" s="92" t="s">
        <v>0</v>
      </c>
      <c r="M670" s="312" t="str">
        <f t="shared" si="74"/>
        <v/>
      </c>
      <c r="N670" s="92" t="s">
        <v>0</v>
      </c>
      <c r="O670" s="312" t="str">
        <f t="shared" si="75"/>
        <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t="str">
        <f t="shared" si="71"/>
        <v/>
      </c>
      <c r="E671" s="282" t="str" cm="1">
        <f t="array" ref="E671">IF($C671="","",INDEX(import_data,$C671,E$9))</f>
        <v/>
      </c>
      <c r="F671" s="280" t="str" cm="1">
        <f t="array" ref="F671">IF($C671="","",INDEX(import_data,$C671,F$9))</f>
        <v/>
      </c>
      <c r="G671" s="280" t="str" cm="1">
        <f t="array" ref="G671">IF($C671="","",INDEX(import_data,$C671,G$9))</f>
        <v/>
      </c>
      <c r="H671" s="280" t="str" cm="1">
        <f t="array" ref="H671">IF($C671="","",IF(INDEX(import_data,$C671,H$9)="","",INDEX(import_data,$C671,H$9)))</f>
        <v/>
      </c>
      <c r="I671" s="300" t="str" cm="1">
        <f t="array" ref="I671">IF($C671="","",IF(INDEX(import_data,$C671,I$9)="","",INDEX(import_data,$C671,I$9)))</f>
        <v/>
      </c>
      <c r="K671" s="312" t="str">
        <f t="shared" si="73"/>
        <v/>
      </c>
      <c r="L671" s="92" t="s">
        <v>0</v>
      </c>
      <c r="M671" s="312" t="str">
        <f t="shared" si="74"/>
        <v/>
      </c>
      <c r="N671" s="92" t="s">
        <v>0</v>
      </c>
      <c r="O671" s="312" t="str">
        <f t="shared" si="75"/>
        <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t="str">
        <f t="shared" si="71"/>
        <v/>
      </c>
      <c r="E672" s="282" t="str" cm="1">
        <f t="array" ref="E672">IF($C672="","",INDEX(import_data,$C672,E$9))</f>
        <v/>
      </c>
      <c r="F672" s="280" t="str" cm="1">
        <f t="array" ref="F672">IF($C672="","",INDEX(import_data,$C672,F$9))</f>
        <v/>
      </c>
      <c r="G672" s="280" t="str" cm="1">
        <f t="array" ref="G672">IF($C672="","",INDEX(import_data,$C672,G$9))</f>
        <v/>
      </c>
      <c r="H672" s="280" t="str" cm="1">
        <f t="array" ref="H672">IF($C672="","",IF(INDEX(import_data,$C672,H$9)="","",INDEX(import_data,$C672,H$9)))</f>
        <v/>
      </c>
      <c r="I672" s="300" t="str" cm="1">
        <f t="array" ref="I672">IF($C672="","",IF(INDEX(import_data,$C672,I$9)="","",INDEX(import_data,$C672,I$9)))</f>
        <v/>
      </c>
      <c r="K672" s="312" t="str">
        <f t="shared" si="73"/>
        <v/>
      </c>
      <c r="L672" s="92" t="s">
        <v>0</v>
      </c>
      <c r="M672" s="312" t="str">
        <f t="shared" si="74"/>
        <v/>
      </c>
      <c r="N672" s="92" t="s">
        <v>0</v>
      </c>
      <c r="O672" s="312" t="str">
        <f t="shared" si="75"/>
        <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t="str">
        <f t="shared" si="71"/>
        <v/>
      </c>
      <c r="E673" s="282" t="str" cm="1">
        <f t="array" ref="E673">IF($C673="","",INDEX(import_data,$C673,E$9))</f>
        <v/>
      </c>
      <c r="F673" s="280" t="str" cm="1">
        <f t="array" ref="F673">IF($C673="","",INDEX(import_data,$C673,F$9))</f>
        <v/>
      </c>
      <c r="G673" s="280" t="str" cm="1">
        <f t="array" ref="G673">IF($C673="","",INDEX(import_data,$C673,G$9))</f>
        <v/>
      </c>
      <c r="H673" s="280" t="str" cm="1">
        <f t="array" ref="H673">IF($C673="","",IF(INDEX(import_data,$C673,H$9)="","",INDEX(import_data,$C673,H$9)))</f>
        <v/>
      </c>
      <c r="I673" s="300" t="str" cm="1">
        <f t="array" ref="I673">IF($C673="","",IF(INDEX(import_data,$C673,I$9)="","",INDEX(import_data,$C673,I$9)))</f>
        <v/>
      </c>
      <c r="K673" s="312" t="str">
        <f t="shared" si="73"/>
        <v/>
      </c>
      <c r="L673" s="92" t="s">
        <v>0</v>
      </c>
      <c r="M673" s="312" t="str">
        <f t="shared" si="74"/>
        <v/>
      </c>
      <c r="N673" s="92" t="s">
        <v>0</v>
      </c>
      <c r="O673" s="312" t="str">
        <f t="shared" si="75"/>
        <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t="str">
        <f t="shared" si="71"/>
        <v/>
      </c>
      <c r="E674" s="282" t="str" cm="1">
        <f t="array" ref="E674">IF($C674="","",INDEX(import_data,$C674,E$9))</f>
        <v/>
      </c>
      <c r="F674" s="280" t="str" cm="1">
        <f t="array" ref="F674">IF($C674="","",INDEX(import_data,$C674,F$9))</f>
        <v/>
      </c>
      <c r="G674" s="280" t="str" cm="1">
        <f t="array" ref="G674">IF($C674="","",INDEX(import_data,$C674,G$9))</f>
        <v/>
      </c>
      <c r="H674" s="280" t="str" cm="1">
        <f t="array" ref="H674">IF($C674="","",IF(INDEX(import_data,$C674,H$9)="","",INDEX(import_data,$C674,H$9)))</f>
        <v/>
      </c>
      <c r="I674" s="300" t="str" cm="1">
        <f t="array" ref="I674">IF($C674="","",IF(INDEX(import_data,$C674,I$9)="","",INDEX(import_data,$C674,I$9)))</f>
        <v/>
      </c>
      <c r="K674" s="312" t="str">
        <f t="shared" si="73"/>
        <v/>
      </c>
      <c r="L674" s="92" t="s">
        <v>0</v>
      </c>
      <c r="M674" s="312" t="str">
        <f t="shared" si="74"/>
        <v/>
      </c>
      <c r="N674" s="92" t="s">
        <v>0</v>
      </c>
      <c r="O674" s="312" t="str">
        <f t="shared" si="75"/>
        <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t="str">
        <f t="shared" si="71"/>
        <v/>
      </c>
      <c r="E675" s="282" t="str" cm="1">
        <f t="array" ref="E675">IF($C675="","",INDEX(import_data,$C675,E$9))</f>
        <v/>
      </c>
      <c r="F675" s="280" t="str" cm="1">
        <f t="array" ref="F675">IF($C675="","",INDEX(import_data,$C675,F$9))</f>
        <v/>
      </c>
      <c r="G675" s="280" t="str" cm="1">
        <f t="array" ref="G675">IF($C675="","",INDEX(import_data,$C675,G$9))</f>
        <v/>
      </c>
      <c r="H675" s="280" t="str" cm="1">
        <f t="array" ref="H675">IF($C675="","",IF(INDEX(import_data,$C675,H$9)="","",INDEX(import_data,$C675,H$9)))</f>
        <v/>
      </c>
      <c r="I675" s="300" t="str" cm="1">
        <f t="array" ref="I675">IF($C675="","",IF(INDEX(import_data,$C675,I$9)="","",INDEX(import_data,$C675,I$9)))</f>
        <v/>
      </c>
      <c r="K675" s="312" t="str">
        <f t="shared" si="73"/>
        <v/>
      </c>
      <c r="L675" s="92" t="s">
        <v>0</v>
      </c>
      <c r="M675" s="312" t="str">
        <f t="shared" si="74"/>
        <v/>
      </c>
      <c r="N675" s="92" t="s">
        <v>0</v>
      </c>
      <c r="O675" s="312" t="str">
        <f t="shared" si="75"/>
        <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t="str">
        <f t="shared" si="71"/>
        <v/>
      </c>
      <c r="E676" s="282" t="str" cm="1">
        <f t="array" ref="E676">IF($C676="","",INDEX(import_data,$C676,E$9))</f>
        <v/>
      </c>
      <c r="F676" s="280" t="str" cm="1">
        <f t="array" ref="F676">IF($C676="","",INDEX(import_data,$C676,F$9))</f>
        <v/>
      </c>
      <c r="G676" s="280" t="str" cm="1">
        <f t="array" ref="G676">IF($C676="","",INDEX(import_data,$C676,G$9))</f>
        <v/>
      </c>
      <c r="H676" s="280" t="str" cm="1">
        <f t="array" ref="H676">IF($C676="","",IF(INDEX(import_data,$C676,H$9)="","",INDEX(import_data,$C676,H$9)))</f>
        <v/>
      </c>
      <c r="I676" s="300" t="str" cm="1">
        <f t="array" ref="I676">IF($C676="","",IF(INDEX(import_data,$C676,I$9)="","",INDEX(import_data,$C676,I$9)))</f>
        <v/>
      </c>
      <c r="K676" s="312" t="str">
        <f t="shared" si="73"/>
        <v/>
      </c>
      <c r="L676" s="92" t="s">
        <v>0</v>
      </c>
      <c r="M676" s="312" t="str">
        <f t="shared" si="74"/>
        <v/>
      </c>
      <c r="N676" s="92" t="s">
        <v>0</v>
      </c>
      <c r="O676" s="312" t="str">
        <f t="shared" si="75"/>
        <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t="str">
        <f t="shared" si="71"/>
        <v/>
      </c>
      <c r="E677" s="282" t="str" cm="1">
        <f t="array" ref="E677">IF($C677="","",INDEX(import_data,$C677,E$9))</f>
        <v/>
      </c>
      <c r="F677" s="280" t="str" cm="1">
        <f t="array" ref="F677">IF($C677="","",INDEX(import_data,$C677,F$9))</f>
        <v/>
      </c>
      <c r="G677" s="280" t="str" cm="1">
        <f t="array" ref="G677">IF($C677="","",INDEX(import_data,$C677,G$9))</f>
        <v/>
      </c>
      <c r="H677" s="280" t="str" cm="1">
        <f t="array" ref="H677">IF($C677="","",IF(INDEX(import_data,$C677,H$9)="","",INDEX(import_data,$C677,H$9)))</f>
        <v/>
      </c>
      <c r="I677" s="300" t="str" cm="1">
        <f t="array" ref="I677">IF($C677="","",IF(INDEX(import_data,$C677,I$9)="","",INDEX(import_data,$C677,I$9)))</f>
        <v/>
      </c>
      <c r="K677" s="312" t="str">
        <f t="shared" si="73"/>
        <v/>
      </c>
      <c r="L677" s="92" t="s">
        <v>0</v>
      </c>
      <c r="M677" s="312" t="str">
        <f t="shared" si="74"/>
        <v/>
      </c>
      <c r="N677" s="92" t="s">
        <v>0</v>
      </c>
      <c r="O677" s="312" t="str">
        <f t="shared" si="75"/>
        <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t="str">
        <f t="shared" si="71"/>
        <v/>
      </c>
      <c r="E678" s="282" t="str" cm="1">
        <f t="array" ref="E678">IF($C678="","",INDEX(import_data,$C678,E$9))</f>
        <v/>
      </c>
      <c r="F678" s="280" t="str" cm="1">
        <f t="array" ref="F678">IF($C678="","",INDEX(import_data,$C678,F$9))</f>
        <v/>
      </c>
      <c r="G678" s="280" t="str" cm="1">
        <f t="array" ref="G678">IF($C678="","",INDEX(import_data,$C678,G$9))</f>
        <v/>
      </c>
      <c r="H678" s="280" t="str" cm="1">
        <f t="array" ref="H678">IF($C678="","",IF(INDEX(import_data,$C678,H$9)="","",INDEX(import_data,$C678,H$9)))</f>
        <v/>
      </c>
      <c r="I678" s="300" t="str" cm="1">
        <f t="array" ref="I678">IF($C678="","",IF(INDEX(import_data,$C678,I$9)="","",INDEX(import_data,$C678,I$9)))</f>
        <v/>
      </c>
      <c r="K678" s="312" t="str">
        <f t="shared" si="73"/>
        <v/>
      </c>
      <c r="L678" s="92" t="s">
        <v>0</v>
      </c>
      <c r="M678" s="312" t="str">
        <f t="shared" si="74"/>
        <v/>
      </c>
      <c r="N678" s="92" t="s">
        <v>0</v>
      </c>
      <c r="O678" s="312" t="str">
        <f t="shared" si="75"/>
        <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t="str">
        <f t="shared" si="71"/>
        <v/>
      </c>
      <c r="E679" s="282" t="str" cm="1">
        <f t="array" ref="E679">IF($C679="","",INDEX(import_data,$C679,E$9))</f>
        <v/>
      </c>
      <c r="F679" s="280" t="str" cm="1">
        <f t="array" ref="F679">IF($C679="","",INDEX(import_data,$C679,F$9))</f>
        <v/>
      </c>
      <c r="G679" s="280" t="str" cm="1">
        <f t="array" ref="G679">IF($C679="","",INDEX(import_data,$C679,G$9))</f>
        <v/>
      </c>
      <c r="H679" s="280" t="str" cm="1">
        <f t="array" ref="H679">IF($C679="","",IF(INDEX(import_data,$C679,H$9)="","",INDEX(import_data,$C679,H$9)))</f>
        <v/>
      </c>
      <c r="I679" s="300" t="str" cm="1">
        <f t="array" ref="I679">IF($C679="","",IF(INDEX(import_data,$C679,I$9)="","",INDEX(import_data,$C679,I$9)))</f>
        <v/>
      </c>
      <c r="K679" s="312" t="str">
        <f t="shared" si="73"/>
        <v/>
      </c>
      <c r="L679" s="92" t="s">
        <v>0</v>
      </c>
      <c r="M679" s="312" t="str">
        <f t="shared" si="74"/>
        <v/>
      </c>
      <c r="N679" s="92" t="s">
        <v>0</v>
      </c>
      <c r="O679" s="312" t="str">
        <f t="shared" si="75"/>
        <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t="str">
        <f t="shared" si="71"/>
        <v/>
      </c>
      <c r="E680" s="282" t="str" cm="1">
        <f t="array" ref="E680">IF($C680="","",INDEX(import_data,$C680,E$9))</f>
        <v/>
      </c>
      <c r="F680" s="280" t="str" cm="1">
        <f t="array" ref="F680">IF($C680="","",INDEX(import_data,$C680,F$9))</f>
        <v/>
      </c>
      <c r="G680" s="280" t="str" cm="1">
        <f t="array" ref="G680">IF($C680="","",INDEX(import_data,$C680,G$9))</f>
        <v/>
      </c>
      <c r="H680" s="280" t="str" cm="1">
        <f t="array" ref="H680">IF($C680="","",IF(INDEX(import_data,$C680,H$9)="","",INDEX(import_data,$C680,H$9)))</f>
        <v/>
      </c>
      <c r="I680" s="300" t="str" cm="1">
        <f t="array" ref="I680">IF($C680="","",IF(INDEX(import_data,$C680,I$9)="","",INDEX(import_data,$C680,I$9)))</f>
        <v/>
      </c>
      <c r="K680" s="312" t="str">
        <f t="shared" si="73"/>
        <v/>
      </c>
      <c r="L680" s="92" t="s">
        <v>0</v>
      </c>
      <c r="M680" s="312" t="str">
        <f t="shared" si="74"/>
        <v/>
      </c>
      <c r="N680" s="92" t="s">
        <v>0</v>
      </c>
      <c r="O680" s="312" t="str">
        <f t="shared" si="75"/>
        <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t="str">
        <f t="shared" si="71"/>
        <v/>
      </c>
      <c r="E681" s="282" t="str" cm="1">
        <f t="array" ref="E681">IF($C681="","",INDEX(import_data,$C681,E$9))</f>
        <v/>
      </c>
      <c r="F681" s="280" t="str" cm="1">
        <f t="array" ref="F681">IF($C681="","",INDEX(import_data,$C681,F$9))</f>
        <v/>
      </c>
      <c r="G681" s="280" t="str" cm="1">
        <f t="array" ref="G681">IF($C681="","",INDEX(import_data,$C681,G$9))</f>
        <v/>
      </c>
      <c r="H681" s="280" t="str" cm="1">
        <f t="array" ref="H681">IF($C681="","",IF(INDEX(import_data,$C681,H$9)="","",INDEX(import_data,$C681,H$9)))</f>
        <v/>
      </c>
      <c r="I681" s="300" t="str" cm="1">
        <f t="array" ref="I681">IF($C681="","",IF(INDEX(import_data,$C681,I$9)="","",INDEX(import_data,$C681,I$9)))</f>
        <v/>
      </c>
      <c r="K681" s="312" t="str">
        <f t="shared" si="73"/>
        <v/>
      </c>
      <c r="L681" s="92" t="s">
        <v>0</v>
      </c>
      <c r="M681" s="312" t="str">
        <f t="shared" si="74"/>
        <v/>
      </c>
      <c r="N681" s="92" t="s">
        <v>0</v>
      </c>
      <c r="O681" s="312" t="str">
        <f t="shared" si="75"/>
        <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t="str">
        <f t="shared" si="71"/>
        <v/>
      </c>
      <c r="E682" s="282" t="str" cm="1">
        <f t="array" ref="E682">IF($C682="","",INDEX(import_data,$C682,E$9))</f>
        <v/>
      </c>
      <c r="F682" s="280" t="str" cm="1">
        <f t="array" ref="F682">IF($C682="","",INDEX(import_data,$C682,F$9))</f>
        <v/>
      </c>
      <c r="G682" s="280" t="str" cm="1">
        <f t="array" ref="G682">IF($C682="","",INDEX(import_data,$C682,G$9))</f>
        <v/>
      </c>
      <c r="H682" s="280" t="str" cm="1">
        <f t="array" ref="H682">IF($C682="","",IF(INDEX(import_data,$C682,H$9)="","",INDEX(import_data,$C682,H$9)))</f>
        <v/>
      </c>
      <c r="I682" s="300" t="str" cm="1">
        <f t="array" ref="I682">IF($C682="","",IF(INDEX(import_data,$C682,I$9)="","",INDEX(import_data,$C682,I$9)))</f>
        <v/>
      </c>
      <c r="K682" s="312" t="str">
        <f t="shared" si="73"/>
        <v/>
      </c>
      <c r="L682" s="92" t="s">
        <v>0</v>
      </c>
      <c r="M682" s="312" t="str">
        <f t="shared" si="74"/>
        <v/>
      </c>
      <c r="N682" s="92" t="s">
        <v>0</v>
      </c>
      <c r="O682" s="312" t="str">
        <f t="shared" si="75"/>
        <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t="str">
        <f t="shared" si="71"/>
        <v/>
      </c>
      <c r="E683" s="282" t="str" cm="1">
        <f t="array" ref="E683">IF($C683="","",INDEX(import_data,$C683,E$9))</f>
        <v/>
      </c>
      <c r="F683" s="280" t="str" cm="1">
        <f t="array" ref="F683">IF($C683="","",INDEX(import_data,$C683,F$9))</f>
        <v/>
      </c>
      <c r="G683" s="280" t="str" cm="1">
        <f t="array" ref="G683">IF($C683="","",INDEX(import_data,$C683,G$9))</f>
        <v/>
      </c>
      <c r="H683" s="280" t="str" cm="1">
        <f t="array" ref="H683">IF($C683="","",IF(INDEX(import_data,$C683,H$9)="","",INDEX(import_data,$C683,H$9)))</f>
        <v/>
      </c>
      <c r="I683" s="300" t="str" cm="1">
        <f t="array" ref="I683">IF($C683="","",IF(INDEX(import_data,$C683,I$9)="","",INDEX(import_data,$C683,I$9)))</f>
        <v/>
      </c>
      <c r="K683" s="312" t="str">
        <f t="shared" si="73"/>
        <v/>
      </c>
      <c r="L683" s="92" t="s">
        <v>0</v>
      </c>
      <c r="M683" s="312" t="str">
        <f t="shared" si="74"/>
        <v/>
      </c>
      <c r="N683" s="92" t="s">
        <v>0</v>
      </c>
      <c r="O683" s="312" t="str">
        <f t="shared" si="75"/>
        <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t="str">
        <f t="shared" si="71"/>
        <v/>
      </c>
      <c r="E684" s="282" t="str" cm="1">
        <f t="array" ref="E684">IF($C684="","",INDEX(import_data,$C684,E$9))</f>
        <v/>
      </c>
      <c r="F684" s="280" t="str" cm="1">
        <f t="array" ref="F684">IF($C684="","",INDEX(import_data,$C684,F$9))</f>
        <v/>
      </c>
      <c r="G684" s="280" t="str" cm="1">
        <f t="array" ref="G684">IF($C684="","",INDEX(import_data,$C684,G$9))</f>
        <v/>
      </c>
      <c r="H684" s="280" t="str" cm="1">
        <f t="array" ref="H684">IF($C684="","",IF(INDEX(import_data,$C684,H$9)="","",INDEX(import_data,$C684,H$9)))</f>
        <v/>
      </c>
      <c r="I684" s="300" t="str" cm="1">
        <f t="array" ref="I684">IF($C684="","",IF(INDEX(import_data,$C684,I$9)="","",INDEX(import_data,$C684,I$9)))</f>
        <v/>
      </c>
      <c r="K684" s="312" t="str">
        <f t="shared" si="73"/>
        <v/>
      </c>
      <c r="L684" s="92" t="s">
        <v>0</v>
      </c>
      <c r="M684" s="312" t="str">
        <f t="shared" si="74"/>
        <v/>
      </c>
      <c r="N684" s="92" t="s">
        <v>0</v>
      </c>
      <c r="O684" s="312" t="str">
        <f t="shared" si="75"/>
        <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t="str">
        <f t="shared" si="71"/>
        <v/>
      </c>
      <c r="E685" s="282" t="str" cm="1">
        <f t="array" ref="E685">IF($C685="","",INDEX(import_data,$C685,E$9))</f>
        <v/>
      </c>
      <c r="F685" s="280" t="str" cm="1">
        <f t="array" ref="F685">IF($C685="","",INDEX(import_data,$C685,F$9))</f>
        <v/>
      </c>
      <c r="G685" s="280" t="str" cm="1">
        <f t="array" ref="G685">IF($C685="","",INDEX(import_data,$C685,G$9))</f>
        <v/>
      </c>
      <c r="H685" s="280" t="str" cm="1">
        <f t="array" ref="H685">IF($C685="","",IF(INDEX(import_data,$C685,H$9)="","",INDEX(import_data,$C685,H$9)))</f>
        <v/>
      </c>
      <c r="I685" s="300" t="str" cm="1">
        <f t="array" ref="I685">IF($C685="","",IF(INDEX(import_data,$C685,I$9)="","",INDEX(import_data,$C685,I$9)))</f>
        <v/>
      </c>
      <c r="K685" s="312" t="str">
        <f t="shared" si="73"/>
        <v/>
      </c>
      <c r="L685" s="92" t="s">
        <v>0</v>
      </c>
      <c r="M685" s="312" t="str">
        <f t="shared" si="74"/>
        <v/>
      </c>
      <c r="N685" s="92" t="s">
        <v>0</v>
      </c>
      <c r="O685" s="312" t="str">
        <f t="shared" si="75"/>
        <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t="str">
        <f t="shared" si="71"/>
        <v/>
      </c>
      <c r="E686" s="282" t="str" cm="1">
        <f t="array" ref="E686">IF($C686="","",INDEX(import_data,$C686,E$9))</f>
        <v/>
      </c>
      <c r="F686" s="280" t="str" cm="1">
        <f t="array" ref="F686">IF($C686="","",INDEX(import_data,$C686,F$9))</f>
        <v/>
      </c>
      <c r="G686" s="280" t="str" cm="1">
        <f t="array" ref="G686">IF($C686="","",INDEX(import_data,$C686,G$9))</f>
        <v/>
      </c>
      <c r="H686" s="280" t="str" cm="1">
        <f t="array" ref="H686">IF($C686="","",IF(INDEX(import_data,$C686,H$9)="","",INDEX(import_data,$C686,H$9)))</f>
        <v/>
      </c>
      <c r="I686" s="300" t="str" cm="1">
        <f t="array" ref="I686">IF($C686="","",IF(INDEX(import_data,$C686,I$9)="","",INDEX(import_data,$C686,I$9)))</f>
        <v/>
      </c>
      <c r="K686" s="312" t="str">
        <f t="shared" si="73"/>
        <v/>
      </c>
      <c r="L686" s="92" t="s">
        <v>0</v>
      </c>
      <c r="M686" s="312" t="str">
        <f t="shared" si="74"/>
        <v/>
      </c>
      <c r="N686" s="92" t="s">
        <v>0</v>
      </c>
      <c r="O686" s="312" t="str">
        <f t="shared" si="75"/>
        <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t="str">
        <f t="shared" si="71"/>
        <v/>
      </c>
      <c r="E687" s="282" t="str" cm="1">
        <f t="array" ref="E687">IF($C687="","",INDEX(import_data,$C687,E$9))</f>
        <v/>
      </c>
      <c r="F687" s="280" t="str" cm="1">
        <f t="array" ref="F687">IF($C687="","",INDEX(import_data,$C687,F$9))</f>
        <v/>
      </c>
      <c r="G687" s="280" t="str" cm="1">
        <f t="array" ref="G687">IF($C687="","",INDEX(import_data,$C687,G$9))</f>
        <v/>
      </c>
      <c r="H687" s="280" t="str" cm="1">
        <f t="array" ref="H687">IF($C687="","",IF(INDEX(import_data,$C687,H$9)="","",INDEX(import_data,$C687,H$9)))</f>
        <v/>
      </c>
      <c r="I687" s="300" t="str" cm="1">
        <f t="array" ref="I687">IF($C687="","",IF(INDEX(import_data,$C687,I$9)="","",INDEX(import_data,$C687,I$9)))</f>
        <v/>
      </c>
      <c r="K687" s="312" t="str">
        <f t="shared" si="73"/>
        <v/>
      </c>
      <c r="L687" s="92" t="s">
        <v>0</v>
      </c>
      <c r="M687" s="312" t="str">
        <f t="shared" si="74"/>
        <v/>
      </c>
      <c r="N687" s="92" t="s">
        <v>0</v>
      </c>
      <c r="O687" s="312" t="str">
        <f t="shared" si="75"/>
        <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t="str">
        <f t="shared" si="71"/>
        <v/>
      </c>
      <c r="E688" s="282" t="str" cm="1">
        <f t="array" ref="E688">IF($C688="","",INDEX(import_data,$C688,E$9))</f>
        <v/>
      </c>
      <c r="F688" s="280" t="str" cm="1">
        <f t="array" ref="F688">IF($C688="","",INDEX(import_data,$C688,F$9))</f>
        <v/>
      </c>
      <c r="G688" s="280" t="str" cm="1">
        <f t="array" ref="G688">IF($C688="","",INDEX(import_data,$C688,G$9))</f>
        <v/>
      </c>
      <c r="H688" s="280" t="str" cm="1">
        <f t="array" ref="H688">IF($C688="","",IF(INDEX(import_data,$C688,H$9)="","",INDEX(import_data,$C688,H$9)))</f>
        <v/>
      </c>
      <c r="I688" s="300" t="str" cm="1">
        <f t="array" ref="I688">IF($C688="","",IF(INDEX(import_data,$C688,I$9)="","",INDEX(import_data,$C688,I$9)))</f>
        <v/>
      </c>
      <c r="K688" s="312" t="str">
        <f t="shared" si="73"/>
        <v/>
      </c>
      <c r="L688" s="92" t="s">
        <v>0</v>
      </c>
      <c r="M688" s="312" t="str">
        <f t="shared" si="74"/>
        <v/>
      </c>
      <c r="N688" s="92" t="s">
        <v>0</v>
      </c>
      <c r="O688" s="312" t="str">
        <f t="shared" si="75"/>
        <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t="str">
        <f t="shared" si="71"/>
        <v/>
      </c>
      <c r="E689" s="282" t="str" cm="1">
        <f t="array" ref="E689">IF($C689="","",INDEX(import_data,$C689,E$9))</f>
        <v/>
      </c>
      <c r="F689" s="280" t="str" cm="1">
        <f t="array" ref="F689">IF($C689="","",INDEX(import_data,$C689,F$9))</f>
        <v/>
      </c>
      <c r="G689" s="280" t="str" cm="1">
        <f t="array" ref="G689">IF($C689="","",INDEX(import_data,$C689,G$9))</f>
        <v/>
      </c>
      <c r="H689" s="280" t="str" cm="1">
        <f t="array" ref="H689">IF($C689="","",IF(INDEX(import_data,$C689,H$9)="","",INDEX(import_data,$C689,H$9)))</f>
        <v/>
      </c>
      <c r="I689" s="300" t="str" cm="1">
        <f t="array" ref="I689">IF($C689="","",IF(INDEX(import_data,$C689,I$9)="","",INDEX(import_data,$C689,I$9)))</f>
        <v/>
      </c>
      <c r="K689" s="312" t="str">
        <f t="shared" si="73"/>
        <v/>
      </c>
      <c r="L689" s="92" t="s">
        <v>0</v>
      </c>
      <c r="M689" s="312" t="str">
        <f t="shared" si="74"/>
        <v/>
      </c>
      <c r="N689" s="92" t="s">
        <v>0</v>
      </c>
      <c r="O689" s="312" t="str">
        <f t="shared" si="75"/>
        <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t="str">
        <f t="shared" si="71"/>
        <v/>
      </c>
      <c r="E690" s="282" t="str" cm="1">
        <f t="array" ref="E690">IF($C690="","",INDEX(import_data,$C690,E$9))</f>
        <v/>
      </c>
      <c r="F690" s="280" t="str" cm="1">
        <f t="array" ref="F690">IF($C690="","",INDEX(import_data,$C690,F$9))</f>
        <v/>
      </c>
      <c r="G690" s="280" t="str" cm="1">
        <f t="array" ref="G690">IF($C690="","",INDEX(import_data,$C690,G$9))</f>
        <v/>
      </c>
      <c r="H690" s="280" t="str" cm="1">
        <f t="array" ref="H690">IF($C690="","",IF(INDEX(import_data,$C690,H$9)="","",INDEX(import_data,$C690,H$9)))</f>
        <v/>
      </c>
      <c r="I690" s="300" t="str" cm="1">
        <f t="array" ref="I690">IF($C690="","",IF(INDEX(import_data,$C690,I$9)="","",INDEX(import_data,$C690,I$9)))</f>
        <v/>
      </c>
      <c r="K690" s="312" t="str">
        <f t="shared" si="73"/>
        <v/>
      </c>
      <c r="L690" s="92" t="s">
        <v>0</v>
      </c>
      <c r="M690" s="312" t="str">
        <f t="shared" si="74"/>
        <v/>
      </c>
      <c r="N690" s="92" t="s">
        <v>0</v>
      </c>
      <c r="O690" s="312" t="str">
        <f t="shared" si="75"/>
        <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t="str">
        <f t="shared" si="71"/>
        <v/>
      </c>
      <c r="E691" s="282" t="str" cm="1">
        <f t="array" ref="E691">IF($C691="","",INDEX(import_data,$C691,E$9))</f>
        <v/>
      </c>
      <c r="F691" s="280" t="str" cm="1">
        <f t="array" ref="F691">IF($C691="","",INDEX(import_data,$C691,F$9))</f>
        <v/>
      </c>
      <c r="G691" s="280" t="str" cm="1">
        <f t="array" ref="G691">IF($C691="","",INDEX(import_data,$C691,G$9))</f>
        <v/>
      </c>
      <c r="H691" s="280" t="str" cm="1">
        <f t="array" ref="H691">IF($C691="","",IF(INDEX(import_data,$C691,H$9)="","",INDEX(import_data,$C691,H$9)))</f>
        <v/>
      </c>
      <c r="I691" s="300" t="str" cm="1">
        <f t="array" ref="I691">IF($C691="","",IF(INDEX(import_data,$C691,I$9)="","",INDEX(import_data,$C691,I$9)))</f>
        <v/>
      </c>
      <c r="K691" s="312" t="str">
        <f t="shared" si="73"/>
        <v/>
      </c>
      <c r="L691" s="92" t="s">
        <v>0</v>
      </c>
      <c r="M691" s="312" t="str">
        <f t="shared" si="74"/>
        <v/>
      </c>
      <c r="N691" s="92" t="s">
        <v>0</v>
      </c>
      <c r="O691" s="312" t="str">
        <f t="shared" si="75"/>
        <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t="str">
        <f t="shared" si="71"/>
        <v/>
      </c>
      <c r="E692" s="282" t="str" cm="1">
        <f t="array" ref="E692">IF($C692="","",INDEX(import_data,$C692,E$9))</f>
        <v/>
      </c>
      <c r="F692" s="280" t="str" cm="1">
        <f t="array" ref="F692">IF($C692="","",INDEX(import_data,$C692,F$9))</f>
        <v/>
      </c>
      <c r="G692" s="280" t="str" cm="1">
        <f t="array" ref="G692">IF($C692="","",INDEX(import_data,$C692,G$9))</f>
        <v/>
      </c>
      <c r="H692" s="280" t="str" cm="1">
        <f t="array" ref="H692">IF($C692="","",IF(INDEX(import_data,$C692,H$9)="","",INDEX(import_data,$C692,H$9)))</f>
        <v/>
      </c>
      <c r="I692" s="300" t="str" cm="1">
        <f t="array" ref="I692">IF($C692="","",IF(INDEX(import_data,$C692,I$9)="","",INDEX(import_data,$C692,I$9)))</f>
        <v/>
      </c>
      <c r="K692" s="312" t="str">
        <f t="shared" si="73"/>
        <v/>
      </c>
      <c r="L692" s="92" t="s">
        <v>0</v>
      </c>
      <c r="M692" s="312" t="str">
        <f t="shared" si="74"/>
        <v/>
      </c>
      <c r="N692" s="92" t="s">
        <v>0</v>
      </c>
      <c r="O692" s="312" t="str">
        <f t="shared" si="75"/>
        <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t="str">
        <f t="shared" si="71"/>
        <v/>
      </c>
      <c r="E693" s="282" t="str" cm="1">
        <f t="array" ref="E693">IF($C693="","",INDEX(import_data,$C693,E$9))</f>
        <v/>
      </c>
      <c r="F693" s="280" t="str" cm="1">
        <f t="array" ref="F693">IF($C693="","",INDEX(import_data,$C693,F$9))</f>
        <v/>
      </c>
      <c r="G693" s="280" t="str" cm="1">
        <f t="array" ref="G693">IF($C693="","",INDEX(import_data,$C693,G$9))</f>
        <v/>
      </c>
      <c r="H693" s="280" t="str" cm="1">
        <f t="array" ref="H693">IF($C693="","",IF(INDEX(import_data,$C693,H$9)="","",INDEX(import_data,$C693,H$9)))</f>
        <v/>
      </c>
      <c r="I693" s="300" t="str" cm="1">
        <f t="array" ref="I693">IF($C693="","",IF(INDEX(import_data,$C693,I$9)="","",INDEX(import_data,$C693,I$9)))</f>
        <v/>
      </c>
      <c r="K693" s="312" t="str">
        <f t="shared" si="73"/>
        <v/>
      </c>
      <c r="L693" s="92" t="s">
        <v>0</v>
      </c>
      <c r="M693" s="312" t="str">
        <f t="shared" si="74"/>
        <v/>
      </c>
      <c r="N693" s="92" t="s">
        <v>0</v>
      </c>
      <c r="O693" s="312" t="str">
        <f t="shared" si="75"/>
        <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t="str">
        <f t="shared" si="71"/>
        <v/>
      </c>
      <c r="E694" s="282" t="str" cm="1">
        <f t="array" ref="E694">IF($C694="","",INDEX(import_data,$C694,E$9))</f>
        <v/>
      </c>
      <c r="F694" s="280" t="str" cm="1">
        <f t="array" ref="F694">IF($C694="","",INDEX(import_data,$C694,F$9))</f>
        <v/>
      </c>
      <c r="G694" s="280" t="str" cm="1">
        <f t="array" ref="G694">IF($C694="","",INDEX(import_data,$C694,G$9))</f>
        <v/>
      </c>
      <c r="H694" s="280" t="str" cm="1">
        <f t="array" ref="H694">IF($C694="","",IF(INDEX(import_data,$C694,H$9)="","",INDEX(import_data,$C694,H$9)))</f>
        <v/>
      </c>
      <c r="I694" s="300" t="str" cm="1">
        <f t="array" ref="I694">IF($C694="","",IF(INDEX(import_data,$C694,I$9)="","",INDEX(import_data,$C694,I$9)))</f>
        <v/>
      </c>
      <c r="K694" s="312" t="str">
        <f t="shared" si="73"/>
        <v/>
      </c>
      <c r="L694" s="92" t="s">
        <v>0</v>
      </c>
      <c r="M694" s="312" t="str">
        <f t="shared" si="74"/>
        <v/>
      </c>
      <c r="N694" s="92" t="s">
        <v>0</v>
      </c>
      <c r="O694" s="312" t="str">
        <f t="shared" si="75"/>
        <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t="str">
        <f t="shared" si="71"/>
        <v/>
      </c>
      <c r="E695" s="282" t="str" cm="1">
        <f t="array" ref="E695">IF($C695="","",INDEX(import_data,$C695,E$9))</f>
        <v/>
      </c>
      <c r="F695" s="280" t="str" cm="1">
        <f t="array" ref="F695">IF($C695="","",INDEX(import_data,$C695,F$9))</f>
        <v/>
      </c>
      <c r="G695" s="280" t="str" cm="1">
        <f t="array" ref="G695">IF($C695="","",INDEX(import_data,$C695,G$9))</f>
        <v/>
      </c>
      <c r="H695" s="280" t="str" cm="1">
        <f t="array" ref="H695">IF($C695="","",IF(INDEX(import_data,$C695,H$9)="","",INDEX(import_data,$C695,H$9)))</f>
        <v/>
      </c>
      <c r="I695" s="300" t="str" cm="1">
        <f t="array" ref="I695">IF($C695="","",IF(INDEX(import_data,$C695,I$9)="","",INDEX(import_data,$C695,I$9)))</f>
        <v/>
      </c>
      <c r="K695" s="312" t="str">
        <f t="shared" si="73"/>
        <v/>
      </c>
      <c r="L695" s="92" t="s">
        <v>0</v>
      </c>
      <c r="M695" s="312" t="str">
        <f t="shared" si="74"/>
        <v/>
      </c>
      <c r="N695" s="92" t="s">
        <v>0</v>
      </c>
      <c r="O695" s="312" t="str">
        <f t="shared" si="75"/>
        <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t="str">
        <f t="shared" si="71"/>
        <v/>
      </c>
      <c r="E696" s="282" t="str" cm="1">
        <f t="array" ref="E696">IF($C696="","",INDEX(import_data,$C696,E$9))</f>
        <v/>
      </c>
      <c r="F696" s="280" t="str" cm="1">
        <f t="array" ref="F696">IF($C696="","",INDEX(import_data,$C696,F$9))</f>
        <v/>
      </c>
      <c r="G696" s="280" t="str" cm="1">
        <f t="array" ref="G696">IF($C696="","",INDEX(import_data,$C696,G$9))</f>
        <v/>
      </c>
      <c r="H696" s="280" t="str" cm="1">
        <f t="array" ref="H696">IF($C696="","",IF(INDEX(import_data,$C696,H$9)="","",INDEX(import_data,$C696,H$9)))</f>
        <v/>
      </c>
      <c r="I696" s="300" t="str" cm="1">
        <f t="array" ref="I696">IF($C696="","",IF(INDEX(import_data,$C696,I$9)="","",INDEX(import_data,$C696,I$9)))</f>
        <v/>
      </c>
      <c r="K696" s="312" t="str">
        <f t="shared" si="73"/>
        <v/>
      </c>
      <c r="L696" s="92" t="s">
        <v>0</v>
      </c>
      <c r="M696" s="312" t="str">
        <f t="shared" si="74"/>
        <v/>
      </c>
      <c r="N696" s="92" t="s">
        <v>0</v>
      </c>
      <c r="O696" s="312" t="str">
        <f t="shared" si="75"/>
        <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t="str">
        <f t="shared" si="71"/>
        <v/>
      </c>
      <c r="E697" s="282" t="str" cm="1">
        <f t="array" ref="E697">IF($C697="","",INDEX(import_data,$C697,E$9))</f>
        <v/>
      </c>
      <c r="F697" s="280" t="str" cm="1">
        <f t="array" ref="F697">IF($C697="","",INDEX(import_data,$C697,F$9))</f>
        <v/>
      </c>
      <c r="G697" s="280" t="str" cm="1">
        <f t="array" ref="G697">IF($C697="","",INDEX(import_data,$C697,G$9))</f>
        <v/>
      </c>
      <c r="H697" s="280" t="str" cm="1">
        <f t="array" ref="H697">IF($C697="","",IF(INDEX(import_data,$C697,H$9)="","",INDEX(import_data,$C697,H$9)))</f>
        <v/>
      </c>
      <c r="I697" s="300" t="str" cm="1">
        <f t="array" ref="I697">IF($C697="","",IF(INDEX(import_data,$C697,I$9)="","",INDEX(import_data,$C697,I$9)))</f>
        <v/>
      </c>
      <c r="K697" s="312" t="str">
        <f t="shared" si="73"/>
        <v/>
      </c>
      <c r="L697" s="92" t="s">
        <v>0</v>
      </c>
      <c r="M697" s="312" t="str">
        <f t="shared" si="74"/>
        <v/>
      </c>
      <c r="N697" s="92" t="s">
        <v>0</v>
      </c>
      <c r="O697" s="312" t="str">
        <f t="shared" si="75"/>
        <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t="str">
        <f t="shared" si="71"/>
        <v/>
      </c>
      <c r="E698" s="282" t="str" cm="1">
        <f t="array" ref="E698">IF($C698="","",INDEX(import_data,$C698,E$9))</f>
        <v/>
      </c>
      <c r="F698" s="280" t="str" cm="1">
        <f t="array" ref="F698">IF($C698="","",INDEX(import_data,$C698,F$9))</f>
        <v/>
      </c>
      <c r="G698" s="280" t="str" cm="1">
        <f t="array" ref="G698">IF($C698="","",INDEX(import_data,$C698,G$9))</f>
        <v/>
      </c>
      <c r="H698" s="280" t="str" cm="1">
        <f t="array" ref="H698">IF($C698="","",IF(INDEX(import_data,$C698,H$9)="","",INDEX(import_data,$C698,H$9)))</f>
        <v/>
      </c>
      <c r="I698" s="300" t="str" cm="1">
        <f t="array" ref="I698">IF($C698="","",IF(INDEX(import_data,$C698,I$9)="","",INDEX(import_data,$C698,I$9)))</f>
        <v/>
      </c>
      <c r="K698" s="312" t="str">
        <f t="shared" si="73"/>
        <v/>
      </c>
      <c r="L698" s="92" t="s">
        <v>0</v>
      </c>
      <c r="M698" s="312" t="str">
        <f t="shared" si="74"/>
        <v/>
      </c>
      <c r="N698" s="92" t="s">
        <v>0</v>
      </c>
      <c r="O698" s="312" t="str">
        <f t="shared" si="75"/>
        <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t="str">
        <f t="shared" si="71"/>
        <v/>
      </c>
      <c r="E699" s="282" t="str" cm="1">
        <f t="array" ref="E699">IF($C699="","",INDEX(import_data,$C699,E$9))</f>
        <v/>
      </c>
      <c r="F699" s="280" t="str" cm="1">
        <f t="array" ref="F699">IF($C699="","",INDEX(import_data,$C699,F$9))</f>
        <v/>
      </c>
      <c r="G699" s="280" t="str" cm="1">
        <f t="array" ref="G699">IF($C699="","",INDEX(import_data,$C699,G$9))</f>
        <v/>
      </c>
      <c r="H699" s="280" t="str" cm="1">
        <f t="array" ref="H699">IF($C699="","",IF(INDEX(import_data,$C699,H$9)="","",INDEX(import_data,$C699,H$9)))</f>
        <v/>
      </c>
      <c r="I699" s="300" t="str" cm="1">
        <f t="array" ref="I699">IF($C699="","",IF(INDEX(import_data,$C699,I$9)="","",INDEX(import_data,$C699,I$9)))</f>
        <v/>
      </c>
      <c r="K699" s="312" t="str">
        <f t="shared" si="73"/>
        <v/>
      </c>
      <c r="L699" s="92" t="s">
        <v>0</v>
      </c>
      <c r="M699" s="312" t="str">
        <f t="shared" si="74"/>
        <v/>
      </c>
      <c r="N699" s="92" t="s">
        <v>0</v>
      </c>
      <c r="O699" s="312" t="str">
        <f t="shared" si="75"/>
        <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t="str">
        <f t="shared" si="71"/>
        <v/>
      </c>
      <c r="E700" s="282" t="str" cm="1">
        <f t="array" ref="E700">IF($C700="","",INDEX(import_data,$C700,E$9))</f>
        <v/>
      </c>
      <c r="F700" s="280" t="str" cm="1">
        <f t="array" ref="F700">IF($C700="","",INDEX(import_data,$C700,F$9))</f>
        <v/>
      </c>
      <c r="G700" s="280" t="str" cm="1">
        <f t="array" ref="G700">IF($C700="","",INDEX(import_data,$C700,G$9))</f>
        <v/>
      </c>
      <c r="H700" s="280" t="str" cm="1">
        <f t="array" ref="H700">IF($C700="","",IF(INDEX(import_data,$C700,H$9)="","",INDEX(import_data,$C700,H$9)))</f>
        <v/>
      </c>
      <c r="I700" s="300" t="str" cm="1">
        <f t="array" ref="I700">IF($C700="","",IF(INDEX(import_data,$C700,I$9)="","",INDEX(import_data,$C700,I$9)))</f>
        <v/>
      </c>
      <c r="K700" s="312" t="str">
        <f t="shared" si="73"/>
        <v/>
      </c>
      <c r="L700" s="92" t="s">
        <v>0</v>
      </c>
      <c r="M700" s="312" t="str">
        <f t="shared" si="74"/>
        <v/>
      </c>
      <c r="N700" s="92" t="s">
        <v>0</v>
      </c>
      <c r="O700" s="312" t="str">
        <f t="shared" si="75"/>
        <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t="str">
        <f t="shared" si="71"/>
        <v/>
      </c>
      <c r="E701" s="282" t="str" cm="1">
        <f t="array" ref="E701">IF($C701="","",INDEX(import_data,$C701,E$9))</f>
        <v/>
      </c>
      <c r="F701" s="280" t="str" cm="1">
        <f t="array" ref="F701">IF($C701="","",INDEX(import_data,$C701,F$9))</f>
        <v/>
      </c>
      <c r="G701" s="280" t="str" cm="1">
        <f t="array" ref="G701">IF($C701="","",INDEX(import_data,$C701,G$9))</f>
        <v/>
      </c>
      <c r="H701" s="280" t="str" cm="1">
        <f t="array" ref="H701">IF($C701="","",IF(INDEX(import_data,$C701,H$9)="","",INDEX(import_data,$C701,H$9)))</f>
        <v/>
      </c>
      <c r="I701" s="300" t="str" cm="1">
        <f t="array" ref="I701">IF($C701="","",IF(INDEX(import_data,$C701,I$9)="","",INDEX(import_data,$C701,I$9)))</f>
        <v/>
      </c>
      <c r="K701" s="312" t="str">
        <f t="shared" si="73"/>
        <v/>
      </c>
      <c r="L701" s="92" t="s">
        <v>0</v>
      </c>
      <c r="M701" s="312" t="str">
        <f t="shared" si="74"/>
        <v/>
      </c>
      <c r="N701" s="92" t="s">
        <v>0</v>
      </c>
      <c r="O701" s="312" t="str">
        <f t="shared" si="75"/>
        <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t="str">
        <f t="shared" si="71"/>
        <v/>
      </c>
      <c r="E702" s="282" t="str" cm="1">
        <f t="array" ref="E702">IF($C702="","",INDEX(import_data,$C702,E$9))</f>
        <v/>
      </c>
      <c r="F702" s="280" t="str" cm="1">
        <f t="array" ref="F702">IF($C702="","",INDEX(import_data,$C702,F$9))</f>
        <v/>
      </c>
      <c r="G702" s="280" t="str" cm="1">
        <f t="array" ref="G702">IF($C702="","",INDEX(import_data,$C702,G$9))</f>
        <v/>
      </c>
      <c r="H702" s="280" t="str" cm="1">
        <f t="array" ref="H702">IF($C702="","",IF(INDEX(import_data,$C702,H$9)="","",INDEX(import_data,$C702,H$9)))</f>
        <v/>
      </c>
      <c r="I702" s="300" t="str" cm="1">
        <f t="array" ref="I702">IF($C702="","",IF(INDEX(import_data,$C702,I$9)="","",INDEX(import_data,$C702,I$9)))</f>
        <v/>
      </c>
      <c r="K702" s="312" t="str">
        <f t="shared" si="73"/>
        <v/>
      </c>
      <c r="L702" s="92" t="s">
        <v>0</v>
      </c>
      <c r="M702" s="312" t="str">
        <f t="shared" si="74"/>
        <v/>
      </c>
      <c r="N702" s="92" t="s">
        <v>0</v>
      </c>
      <c r="O702" s="312" t="str">
        <f t="shared" si="75"/>
        <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t="str">
        <f t="shared" si="71"/>
        <v/>
      </c>
      <c r="E703" s="282" t="str" cm="1">
        <f t="array" ref="E703">IF($C703="","",INDEX(import_data,$C703,E$9))</f>
        <v/>
      </c>
      <c r="F703" s="280" t="str" cm="1">
        <f t="array" ref="F703">IF($C703="","",INDEX(import_data,$C703,F$9))</f>
        <v/>
      </c>
      <c r="G703" s="280" t="str" cm="1">
        <f t="array" ref="G703">IF($C703="","",INDEX(import_data,$C703,G$9))</f>
        <v/>
      </c>
      <c r="H703" s="280" t="str" cm="1">
        <f t="array" ref="H703">IF($C703="","",IF(INDEX(import_data,$C703,H$9)="","",INDEX(import_data,$C703,H$9)))</f>
        <v/>
      </c>
      <c r="I703" s="300" t="str" cm="1">
        <f t="array" ref="I703">IF($C703="","",IF(INDEX(import_data,$C703,I$9)="","",INDEX(import_data,$C703,I$9)))</f>
        <v/>
      </c>
      <c r="K703" s="312" t="str">
        <f t="shared" si="73"/>
        <v/>
      </c>
      <c r="L703" s="92" t="s">
        <v>0</v>
      </c>
      <c r="M703" s="312" t="str">
        <f t="shared" si="74"/>
        <v/>
      </c>
      <c r="N703" s="92" t="s">
        <v>0</v>
      </c>
      <c r="O703" s="312" t="str">
        <f t="shared" si="75"/>
        <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t="str">
        <f t="shared" si="71"/>
        <v/>
      </c>
      <c r="E704" s="282" t="str" cm="1">
        <f t="array" ref="E704">IF($C704="","",INDEX(import_data,$C704,E$9))</f>
        <v/>
      </c>
      <c r="F704" s="280" t="str" cm="1">
        <f t="array" ref="F704">IF($C704="","",INDEX(import_data,$C704,F$9))</f>
        <v/>
      </c>
      <c r="G704" s="280" t="str" cm="1">
        <f t="array" ref="G704">IF($C704="","",INDEX(import_data,$C704,G$9))</f>
        <v/>
      </c>
      <c r="H704" s="280" t="str" cm="1">
        <f t="array" ref="H704">IF($C704="","",IF(INDEX(import_data,$C704,H$9)="","",INDEX(import_data,$C704,H$9)))</f>
        <v/>
      </c>
      <c r="I704" s="300" t="str" cm="1">
        <f t="array" ref="I704">IF($C704="","",IF(INDEX(import_data,$C704,I$9)="","",INDEX(import_data,$C704,I$9)))</f>
        <v/>
      </c>
      <c r="K704" s="312" t="str">
        <f t="shared" si="73"/>
        <v/>
      </c>
      <c r="L704" s="92" t="s">
        <v>0</v>
      </c>
      <c r="M704" s="312" t="str">
        <f t="shared" si="74"/>
        <v/>
      </c>
      <c r="N704" s="92" t="s">
        <v>0</v>
      </c>
      <c r="O704" s="312" t="str">
        <f t="shared" si="75"/>
        <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t="str">
        <f t="shared" si="71"/>
        <v/>
      </c>
      <c r="E705" s="282" t="str" cm="1">
        <f t="array" ref="E705">IF($C705="","",INDEX(import_data,$C705,E$9))</f>
        <v/>
      </c>
      <c r="F705" s="280" t="str" cm="1">
        <f t="array" ref="F705">IF($C705="","",INDEX(import_data,$C705,F$9))</f>
        <v/>
      </c>
      <c r="G705" s="280" t="str" cm="1">
        <f t="array" ref="G705">IF($C705="","",INDEX(import_data,$C705,G$9))</f>
        <v/>
      </c>
      <c r="H705" s="280" t="str" cm="1">
        <f t="array" ref="H705">IF($C705="","",IF(INDEX(import_data,$C705,H$9)="","",INDEX(import_data,$C705,H$9)))</f>
        <v/>
      </c>
      <c r="I705" s="300" t="str" cm="1">
        <f t="array" ref="I705">IF($C705="","",IF(INDEX(import_data,$C705,I$9)="","",INDEX(import_data,$C705,I$9)))</f>
        <v/>
      </c>
      <c r="K705" s="312" t="str">
        <f t="shared" si="73"/>
        <v/>
      </c>
      <c r="L705" s="92" t="s">
        <v>0</v>
      </c>
      <c r="M705" s="312" t="str">
        <f t="shared" si="74"/>
        <v/>
      </c>
      <c r="N705" s="92" t="s">
        <v>0</v>
      </c>
      <c r="O705" s="312" t="str">
        <f t="shared" si="75"/>
        <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t="str">
        <f t="shared" si="71"/>
        <v/>
      </c>
      <c r="E706" s="282" t="str" cm="1">
        <f t="array" ref="E706">IF($C706="","",INDEX(import_data,$C706,E$9))</f>
        <v/>
      </c>
      <c r="F706" s="280" t="str" cm="1">
        <f t="array" ref="F706">IF($C706="","",INDEX(import_data,$C706,F$9))</f>
        <v/>
      </c>
      <c r="G706" s="280" t="str" cm="1">
        <f t="array" ref="G706">IF($C706="","",INDEX(import_data,$C706,G$9))</f>
        <v/>
      </c>
      <c r="H706" s="280" t="str" cm="1">
        <f t="array" ref="H706">IF($C706="","",IF(INDEX(import_data,$C706,H$9)="","",INDEX(import_data,$C706,H$9)))</f>
        <v/>
      </c>
      <c r="I706" s="300" t="str" cm="1">
        <f t="array" ref="I706">IF($C706="","",IF(INDEX(import_data,$C706,I$9)="","",INDEX(import_data,$C706,I$9)))</f>
        <v/>
      </c>
      <c r="K706" s="312" t="str">
        <f t="shared" si="73"/>
        <v/>
      </c>
      <c r="L706" s="92" t="s">
        <v>0</v>
      </c>
      <c r="M706" s="312" t="str">
        <f t="shared" si="74"/>
        <v/>
      </c>
      <c r="N706" s="92" t="s">
        <v>0</v>
      </c>
      <c r="O706" s="312" t="str">
        <f t="shared" si="75"/>
        <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t="str">
        <f t="shared" si="71"/>
        <v/>
      </c>
      <c r="E707" s="282" t="str" cm="1">
        <f t="array" ref="E707">IF($C707="","",INDEX(import_data,$C707,E$9))</f>
        <v/>
      </c>
      <c r="F707" s="280" t="str" cm="1">
        <f t="array" ref="F707">IF($C707="","",INDEX(import_data,$C707,F$9))</f>
        <v/>
      </c>
      <c r="G707" s="280" t="str" cm="1">
        <f t="array" ref="G707">IF($C707="","",INDEX(import_data,$C707,G$9))</f>
        <v/>
      </c>
      <c r="H707" s="280" t="str" cm="1">
        <f t="array" ref="H707">IF($C707="","",IF(INDEX(import_data,$C707,H$9)="","",INDEX(import_data,$C707,H$9)))</f>
        <v/>
      </c>
      <c r="I707" s="300" t="str" cm="1">
        <f t="array" ref="I707">IF($C707="","",IF(INDEX(import_data,$C707,I$9)="","",INDEX(import_data,$C707,I$9)))</f>
        <v/>
      </c>
      <c r="K707" s="312" t="str">
        <f t="shared" si="73"/>
        <v/>
      </c>
      <c r="L707" s="92" t="s">
        <v>0</v>
      </c>
      <c r="M707" s="312" t="str">
        <f t="shared" si="74"/>
        <v/>
      </c>
      <c r="N707" s="92" t="s">
        <v>0</v>
      </c>
      <c r="O707" s="312" t="str">
        <f t="shared" si="75"/>
        <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t="str">
        <f t="shared" si="71"/>
        <v/>
      </c>
      <c r="E708" s="282" t="str" cm="1">
        <f t="array" ref="E708">IF($C708="","",INDEX(import_data,$C708,E$9))</f>
        <v/>
      </c>
      <c r="F708" s="280" t="str" cm="1">
        <f t="array" ref="F708">IF($C708="","",INDEX(import_data,$C708,F$9))</f>
        <v/>
      </c>
      <c r="G708" s="280" t="str" cm="1">
        <f t="array" ref="G708">IF($C708="","",INDEX(import_data,$C708,G$9))</f>
        <v/>
      </c>
      <c r="H708" s="280" t="str" cm="1">
        <f t="array" ref="H708">IF($C708="","",IF(INDEX(import_data,$C708,H$9)="","",INDEX(import_data,$C708,H$9)))</f>
        <v/>
      </c>
      <c r="I708" s="300" t="str" cm="1">
        <f t="array" ref="I708">IF($C708="","",IF(INDEX(import_data,$C708,I$9)="","",INDEX(import_data,$C708,I$9)))</f>
        <v/>
      </c>
      <c r="K708" s="312" t="str">
        <f t="shared" si="73"/>
        <v/>
      </c>
      <c r="L708" s="92" t="s">
        <v>0</v>
      </c>
      <c r="M708" s="312" t="str">
        <f t="shared" si="74"/>
        <v/>
      </c>
      <c r="N708" s="92" t="s">
        <v>0</v>
      </c>
      <c r="O708" s="312" t="str">
        <f t="shared" si="75"/>
        <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t="str">
        <f t="shared" si="71"/>
        <v/>
      </c>
      <c r="E709" s="282" t="str" cm="1">
        <f t="array" ref="E709">IF($C709="","",INDEX(import_data,$C709,E$9))</f>
        <v/>
      </c>
      <c r="F709" s="280" t="str" cm="1">
        <f t="array" ref="F709">IF($C709="","",INDEX(import_data,$C709,F$9))</f>
        <v/>
      </c>
      <c r="G709" s="280" t="str" cm="1">
        <f t="array" ref="G709">IF($C709="","",INDEX(import_data,$C709,G$9))</f>
        <v/>
      </c>
      <c r="H709" s="280" t="str" cm="1">
        <f t="array" ref="H709">IF($C709="","",IF(INDEX(import_data,$C709,H$9)="","",INDEX(import_data,$C709,H$9)))</f>
        <v/>
      </c>
      <c r="I709" s="300" t="str" cm="1">
        <f t="array" ref="I709">IF($C709="","",IF(INDEX(import_data,$C709,I$9)="","",INDEX(import_data,$C709,I$9)))</f>
        <v/>
      </c>
      <c r="K709" s="312" t="str">
        <f t="shared" si="73"/>
        <v/>
      </c>
      <c r="L709" s="92" t="s">
        <v>0</v>
      </c>
      <c r="M709" s="312" t="str">
        <f t="shared" si="74"/>
        <v/>
      </c>
      <c r="N709" s="92" t="s">
        <v>0</v>
      </c>
      <c r="O709" s="312" t="str">
        <f t="shared" si="75"/>
        <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t="str">
        <f t="shared" si="71"/>
        <v/>
      </c>
      <c r="E710" s="282" t="str" cm="1">
        <f t="array" ref="E710">IF($C710="","",INDEX(import_data,$C710,E$9))</f>
        <v/>
      </c>
      <c r="F710" s="280" t="str" cm="1">
        <f t="array" ref="F710">IF($C710="","",INDEX(import_data,$C710,F$9))</f>
        <v/>
      </c>
      <c r="G710" s="280" t="str" cm="1">
        <f t="array" ref="G710">IF($C710="","",INDEX(import_data,$C710,G$9))</f>
        <v/>
      </c>
      <c r="H710" s="280" t="str" cm="1">
        <f t="array" ref="H710">IF($C710="","",IF(INDEX(import_data,$C710,H$9)="","",INDEX(import_data,$C710,H$9)))</f>
        <v/>
      </c>
      <c r="I710" s="300" t="str" cm="1">
        <f t="array" ref="I710">IF($C710="","",IF(INDEX(import_data,$C710,I$9)="","",INDEX(import_data,$C710,I$9)))</f>
        <v/>
      </c>
      <c r="K710" s="312" t="str">
        <f t="shared" si="73"/>
        <v/>
      </c>
      <c r="L710" s="92" t="s">
        <v>0</v>
      </c>
      <c r="M710" s="312" t="str">
        <f t="shared" si="74"/>
        <v/>
      </c>
      <c r="N710" s="92" t="s">
        <v>0</v>
      </c>
      <c r="O710" s="312" t="str">
        <f t="shared" si="75"/>
        <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t="str">
        <f t="shared" si="71"/>
        <v/>
      </c>
      <c r="E711" s="282" t="str" cm="1">
        <f t="array" ref="E711">IF($C711="","",INDEX(import_data,$C711,E$9))</f>
        <v/>
      </c>
      <c r="F711" s="280" t="str" cm="1">
        <f t="array" ref="F711">IF($C711="","",INDEX(import_data,$C711,F$9))</f>
        <v/>
      </c>
      <c r="G711" s="280" t="str" cm="1">
        <f t="array" ref="G711">IF($C711="","",INDEX(import_data,$C711,G$9))</f>
        <v/>
      </c>
      <c r="H711" s="280" t="str" cm="1">
        <f t="array" ref="H711">IF($C711="","",IF(INDEX(import_data,$C711,H$9)="","",INDEX(import_data,$C711,H$9)))</f>
        <v/>
      </c>
      <c r="I711" s="300" t="str" cm="1">
        <f t="array" ref="I711">IF($C711="","",IF(INDEX(import_data,$C711,I$9)="","",INDEX(import_data,$C711,I$9)))</f>
        <v/>
      </c>
      <c r="K711" s="312" t="str">
        <f t="shared" si="73"/>
        <v/>
      </c>
      <c r="L711" s="92" t="s">
        <v>0</v>
      </c>
      <c r="M711" s="312" t="str">
        <f t="shared" si="74"/>
        <v/>
      </c>
      <c r="N711" s="92" t="s">
        <v>0</v>
      </c>
      <c r="O711" s="312" t="str">
        <f t="shared" si="75"/>
        <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t="str">
        <f t="shared" si="71"/>
        <v/>
      </c>
      <c r="E712" s="282" t="str" cm="1">
        <f t="array" ref="E712">IF($C712="","",INDEX(import_data,$C712,E$9))</f>
        <v/>
      </c>
      <c r="F712" s="280" t="str" cm="1">
        <f t="array" ref="F712">IF($C712="","",INDEX(import_data,$C712,F$9))</f>
        <v/>
      </c>
      <c r="G712" s="280" t="str" cm="1">
        <f t="array" ref="G712">IF($C712="","",INDEX(import_data,$C712,G$9))</f>
        <v/>
      </c>
      <c r="H712" s="280" t="str" cm="1">
        <f t="array" ref="H712">IF($C712="","",IF(INDEX(import_data,$C712,H$9)="","",INDEX(import_data,$C712,H$9)))</f>
        <v/>
      </c>
      <c r="I712" s="300" t="str" cm="1">
        <f t="array" ref="I712">IF($C712="","",IF(INDEX(import_data,$C712,I$9)="","",INDEX(import_data,$C712,I$9)))</f>
        <v/>
      </c>
      <c r="K712" s="312" t="str">
        <f t="shared" si="73"/>
        <v/>
      </c>
      <c r="L712" s="92" t="s">
        <v>0</v>
      </c>
      <c r="M712" s="312" t="str">
        <f t="shared" si="74"/>
        <v/>
      </c>
      <c r="N712" s="92" t="s">
        <v>0</v>
      </c>
      <c r="O712" s="312" t="str">
        <f t="shared" si="75"/>
        <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t="str">
        <f t="shared" si="71"/>
        <v/>
      </c>
      <c r="E713" s="282" t="str" cm="1">
        <f t="array" ref="E713">IF($C713="","",INDEX(import_data,$C713,E$9))</f>
        <v/>
      </c>
      <c r="F713" s="280" t="str" cm="1">
        <f t="array" ref="F713">IF($C713="","",INDEX(import_data,$C713,F$9))</f>
        <v/>
      </c>
      <c r="G713" s="280" t="str" cm="1">
        <f t="array" ref="G713">IF($C713="","",INDEX(import_data,$C713,G$9))</f>
        <v/>
      </c>
      <c r="H713" s="280" t="str" cm="1">
        <f t="array" ref="H713">IF($C713="","",IF(INDEX(import_data,$C713,H$9)="","",INDEX(import_data,$C713,H$9)))</f>
        <v/>
      </c>
      <c r="I713" s="300" t="str" cm="1">
        <f t="array" ref="I713">IF($C713="","",IF(INDEX(import_data,$C713,I$9)="","",INDEX(import_data,$C713,I$9)))</f>
        <v/>
      </c>
      <c r="K713" s="312" t="str">
        <f t="shared" si="73"/>
        <v/>
      </c>
      <c r="L713" s="92" t="s">
        <v>0</v>
      </c>
      <c r="M713" s="312" t="str">
        <f t="shared" si="74"/>
        <v/>
      </c>
      <c r="N713" s="92" t="s">
        <v>0</v>
      </c>
      <c r="O713" s="312" t="str">
        <f t="shared" si="75"/>
        <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t="str">
        <f t="shared" si="71"/>
        <v/>
      </c>
      <c r="E714" s="282" t="str" cm="1">
        <f t="array" ref="E714">IF($C714="","",INDEX(import_data,$C714,E$9))</f>
        <v/>
      </c>
      <c r="F714" s="280" t="str" cm="1">
        <f t="array" ref="F714">IF($C714="","",INDEX(import_data,$C714,F$9))</f>
        <v/>
      </c>
      <c r="G714" s="280" t="str" cm="1">
        <f t="array" ref="G714">IF($C714="","",INDEX(import_data,$C714,G$9))</f>
        <v/>
      </c>
      <c r="H714" s="280" t="str" cm="1">
        <f t="array" ref="H714">IF($C714="","",IF(INDEX(import_data,$C714,H$9)="","",INDEX(import_data,$C714,H$9)))</f>
        <v/>
      </c>
      <c r="I714" s="300" t="str" cm="1">
        <f t="array" ref="I714">IF($C714="","",IF(INDEX(import_data,$C714,I$9)="","",INDEX(import_data,$C714,I$9)))</f>
        <v/>
      </c>
      <c r="K714" s="312" t="str">
        <f t="shared" si="73"/>
        <v/>
      </c>
      <c r="L714" s="92" t="s">
        <v>0</v>
      </c>
      <c r="M714" s="312" t="str">
        <f t="shared" si="74"/>
        <v/>
      </c>
      <c r="N714" s="92" t="s">
        <v>0</v>
      </c>
      <c r="O714" s="312" t="str">
        <f t="shared" si="75"/>
        <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t="str">
        <f t="shared" si="71"/>
        <v/>
      </c>
      <c r="E715" s="282" t="str" cm="1">
        <f t="array" ref="E715">IF($C715="","",INDEX(import_data,$C715,E$9))</f>
        <v/>
      </c>
      <c r="F715" s="280" t="str" cm="1">
        <f t="array" ref="F715">IF($C715="","",INDEX(import_data,$C715,F$9))</f>
        <v/>
      </c>
      <c r="G715" s="280" t="str" cm="1">
        <f t="array" ref="G715">IF($C715="","",INDEX(import_data,$C715,G$9))</f>
        <v/>
      </c>
      <c r="H715" s="280" t="str" cm="1">
        <f t="array" ref="H715">IF($C715="","",IF(INDEX(import_data,$C715,H$9)="","",INDEX(import_data,$C715,H$9)))</f>
        <v/>
      </c>
      <c r="I715" s="300" t="str" cm="1">
        <f t="array" ref="I715">IF($C715="","",IF(INDEX(import_data,$C715,I$9)="","",INDEX(import_data,$C715,I$9)))</f>
        <v/>
      </c>
      <c r="K715" s="312" t="str">
        <f t="shared" si="73"/>
        <v/>
      </c>
      <c r="L715" s="92" t="s">
        <v>0</v>
      </c>
      <c r="M715" s="312" t="str">
        <f t="shared" si="74"/>
        <v/>
      </c>
      <c r="N715" s="92" t="s">
        <v>0</v>
      </c>
      <c r="O715" s="312" t="str">
        <f t="shared" si="75"/>
        <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t="str">
        <f t="shared" si="71"/>
        <v/>
      </c>
      <c r="E716" s="282" t="str" cm="1">
        <f t="array" ref="E716">IF($C716="","",INDEX(import_data,$C716,E$9))</f>
        <v/>
      </c>
      <c r="F716" s="280" t="str" cm="1">
        <f t="array" ref="F716">IF($C716="","",INDEX(import_data,$C716,F$9))</f>
        <v/>
      </c>
      <c r="G716" s="280" t="str" cm="1">
        <f t="array" ref="G716">IF($C716="","",INDEX(import_data,$C716,G$9))</f>
        <v/>
      </c>
      <c r="H716" s="280" t="str" cm="1">
        <f t="array" ref="H716">IF($C716="","",IF(INDEX(import_data,$C716,H$9)="","",INDEX(import_data,$C716,H$9)))</f>
        <v/>
      </c>
      <c r="I716" s="300" t="str" cm="1">
        <f t="array" ref="I716">IF($C716="","",IF(INDEX(import_data,$C716,I$9)="","",INDEX(import_data,$C716,I$9)))</f>
        <v/>
      </c>
      <c r="K716" s="312" t="str">
        <f t="shared" si="73"/>
        <v/>
      </c>
      <c r="L716" s="92" t="s">
        <v>0</v>
      </c>
      <c r="M716" s="312" t="str">
        <f t="shared" si="74"/>
        <v/>
      </c>
      <c r="N716" s="92" t="s">
        <v>0</v>
      </c>
      <c r="O716" s="312" t="str">
        <f t="shared" si="75"/>
        <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t="str">
        <f t="shared" ref="C717:C780" si="78">IFERROR(MATCH($E$8&amp;"-"&amp;B717,import_key,0),"")</f>
        <v/>
      </c>
      <c r="E717" s="282" t="str" cm="1">
        <f t="array" ref="E717">IF($C717="","",INDEX(import_data,$C717,E$9))</f>
        <v/>
      </c>
      <c r="F717" s="280" t="str" cm="1">
        <f t="array" ref="F717">IF($C717="","",INDEX(import_data,$C717,F$9))</f>
        <v/>
      </c>
      <c r="G717" s="280" t="str" cm="1">
        <f t="array" ref="G717">IF($C717="","",INDEX(import_data,$C717,G$9))</f>
        <v/>
      </c>
      <c r="H717" s="280" t="str" cm="1">
        <f t="array" ref="H717">IF($C717="","",IF(INDEX(import_data,$C717,H$9)="","",INDEX(import_data,$C717,H$9)))</f>
        <v/>
      </c>
      <c r="I717" s="300" t="str" cm="1">
        <f t="array" ref="I717">IF($C717="","",IF(INDEX(import_data,$C717,I$9)="","",INDEX(import_data,$C717,I$9)))</f>
        <v/>
      </c>
      <c r="K717" s="312" t="str">
        <f t="shared" si="73"/>
        <v/>
      </c>
      <c r="L717" s="92" t="s">
        <v>0</v>
      </c>
      <c r="M717" s="312" t="str">
        <f t="shared" si="74"/>
        <v/>
      </c>
      <c r="N717" s="92" t="s">
        <v>0</v>
      </c>
      <c r="O717" s="312" t="str">
        <f t="shared" si="75"/>
        <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t="str">
        <f t="shared" si="78"/>
        <v/>
      </c>
      <c r="E718" s="282" t="str" cm="1">
        <f t="array" ref="E718">IF($C718="","",INDEX(import_data,$C718,E$9))</f>
        <v/>
      </c>
      <c r="F718" s="280" t="str" cm="1">
        <f t="array" ref="F718">IF($C718="","",INDEX(import_data,$C718,F$9))</f>
        <v/>
      </c>
      <c r="G718" s="280" t="str" cm="1">
        <f t="array" ref="G718">IF($C718="","",INDEX(import_data,$C718,G$9))</f>
        <v/>
      </c>
      <c r="H718" s="280" t="str" cm="1">
        <f t="array" ref="H718">IF($C718="","",IF(INDEX(import_data,$C718,H$9)="","",INDEX(import_data,$C718,H$9)))</f>
        <v/>
      </c>
      <c r="I718" s="300" t="str" cm="1">
        <f t="array" ref="I718">IF($C718="","",IF(INDEX(import_data,$C718,I$9)="","",INDEX(import_data,$C718,I$9)))</f>
        <v/>
      </c>
      <c r="K718" s="312" t="str">
        <f t="shared" ref="K718:K781" si="80">IF(F718="","",F718) &amp; IF(G718="",""," – " &amp; G718) &amp; IF(H718="",""," – " &amp; H718) &amp; IF(I718="",""," – " &amp; I718)</f>
        <v/>
      </c>
      <c r="L718" s="92" t="s">
        <v>0</v>
      </c>
      <c r="M718" s="312" t="str">
        <f t="shared" ref="M718:M781" si="81">IF(F718="","",F718) &amp; IF(G718="",""," – " &amp; G718) &amp; IF(H718="",""," – " &amp; H718)</f>
        <v/>
      </c>
      <c r="N718" s="92" t="s">
        <v>0</v>
      </c>
      <c r="O718" s="312" t="str">
        <f t="shared" ref="O718:O781" si="82">IF(F718="","",F718) &amp; IF(G718="",""," – " &amp; G718)</f>
        <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t="str">
        <f t="shared" si="78"/>
        <v/>
      </c>
      <c r="E719" s="282" t="str" cm="1">
        <f t="array" ref="E719">IF($C719="","",INDEX(import_data,$C719,E$9))</f>
        <v/>
      </c>
      <c r="F719" s="280" t="str" cm="1">
        <f t="array" ref="F719">IF($C719="","",INDEX(import_data,$C719,F$9))</f>
        <v/>
      </c>
      <c r="G719" s="280" t="str" cm="1">
        <f t="array" ref="G719">IF($C719="","",INDEX(import_data,$C719,G$9))</f>
        <v/>
      </c>
      <c r="H719" s="280" t="str" cm="1">
        <f t="array" ref="H719">IF($C719="","",IF(INDEX(import_data,$C719,H$9)="","",INDEX(import_data,$C719,H$9)))</f>
        <v/>
      </c>
      <c r="I719" s="300" t="str" cm="1">
        <f t="array" ref="I719">IF($C719="","",IF(INDEX(import_data,$C719,I$9)="","",INDEX(import_data,$C719,I$9)))</f>
        <v/>
      </c>
      <c r="K719" s="312" t="str">
        <f t="shared" si="80"/>
        <v/>
      </c>
      <c r="L719" s="92" t="s">
        <v>0</v>
      </c>
      <c r="M719" s="312" t="str">
        <f t="shared" si="81"/>
        <v/>
      </c>
      <c r="N719" s="92" t="s">
        <v>0</v>
      </c>
      <c r="O719" s="312" t="str">
        <f t="shared" si="82"/>
        <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t="str">
        <f t="shared" si="78"/>
        <v/>
      </c>
      <c r="E720" s="282" t="str" cm="1">
        <f t="array" ref="E720">IF($C720="","",INDEX(import_data,$C720,E$9))</f>
        <v/>
      </c>
      <c r="F720" s="280" t="str" cm="1">
        <f t="array" ref="F720">IF($C720="","",INDEX(import_data,$C720,F$9))</f>
        <v/>
      </c>
      <c r="G720" s="280" t="str" cm="1">
        <f t="array" ref="G720">IF($C720="","",INDEX(import_data,$C720,G$9))</f>
        <v/>
      </c>
      <c r="H720" s="280" t="str" cm="1">
        <f t="array" ref="H720">IF($C720="","",IF(INDEX(import_data,$C720,H$9)="","",INDEX(import_data,$C720,H$9)))</f>
        <v/>
      </c>
      <c r="I720" s="300" t="str" cm="1">
        <f t="array" ref="I720">IF($C720="","",IF(INDEX(import_data,$C720,I$9)="","",INDEX(import_data,$C720,I$9)))</f>
        <v/>
      </c>
      <c r="K720" s="312" t="str">
        <f t="shared" si="80"/>
        <v/>
      </c>
      <c r="L720" s="92" t="s">
        <v>0</v>
      </c>
      <c r="M720" s="312" t="str">
        <f t="shared" si="81"/>
        <v/>
      </c>
      <c r="N720" s="92" t="s">
        <v>0</v>
      </c>
      <c r="O720" s="312" t="str">
        <f t="shared" si="82"/>
        <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t="str">
        <f t="shared" si="78"/>
        <v/>
      </c>
      <c r="E721" s="282" t="str" cm="1">
        <f t="array" ref="E721">IF($C721="","",INDEX(import_data,$C721,E$9))</f>
        <v/>
      </c>
      <c r="F721" s="280" t="str" cm="1">
        <f t="array" ref="F721">IF($C721="","",INDEX(import_data,$C721,F$9))</f>
        <v/>
      </c>
      <c r="G721" s="280" t="str" cm="1">
        <f t="array" ref="G721">IF($C721="","",INDEX(import_data,$C721,G$9))</f>
        <v/>
      </c>
      <c r="H721" s="280" t="str" cm="1">
        <f t="array" ref="H721">IF($C721="","",IF(INDEX(import_data,$C721,H$9)="","",INDEX(import_data,$C721,H$9)))</f>
        <v/>
      </c>
      <c r="I721" s="300" t="str" cm="1">
        <f t="array" ref="I721">IF($C721="","",IF(INDEX(import_data,$C721,I$9)="","",INDEX(import_data,$C721,I$9)))</f>
        <v/>
      </c>
      <c r="K721" s="312" t="str">
        <f t="shared" si="80"/>
        <v/>
      </c>
      <c r="L721" s="92" t="s">
        <v>0</v>
      </c>
      <c r="M721" s="312" t="str">
        <f t="shared" si="81"/>
        <v/>
      </c>
      <c r="N721" s="92" t="s">
        <v>0</v>
      </c>
      <c r="O721" s="312" t="str">
        <f t="shared" si="82"/>
        <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t="str">
        <f t="shared" si="78"/>
        <v/>
      </c>
      <c r="E722" s="282" t="str" cm="1">
        <f t="array" ref="E722">IF($C722="","",INDEX(import_data,$C722,E$9))</f>
        <v/>
      </c>
      <c r="F722" s="280" t="str" cm="1">
        <f t="array" ref="F722">IF($C722="","",INDEX(import_data,$C722,F$9))</f>
        <v/>
      </c>
      <c r="G722" s="280" t="str" cm="1">
        <f t="array" ref="G722">IF($C722="","",INDEX(import_data,$C722,G$9))</f>
        <v/>
      </c>
      <c r="H722" s="280" t="str" cm="1">
        <f t="array" ref="H722">IF($C722="","",IF(INDEX(import_data,$C722,H$9)="","",INDEX(import_data,$C722,H$9)))</f>
        <v/>
      </c>
      <c r="I722" s="300" t="str" cm="1">
        <f t="array" ref="I722">IF($C722="","",IF(INDEX(import_data,$C722,I$9)="","",INDEX(import_data,$C722,I$9)))</f>
        <v/>
      </c>
      <c r="K722" s="312" t="str">
        <f t="shared" si="80"/>
        <v/>
      </c>
      <c r="L722" s="92" t="s">
        <v>0</v>
      </c>
      <c r="M722" s="312" t="str">
        <f t="shared" si="81"/>
        <v/>
      </c>
      <c r="N722" s="92" t="s">
        <v>0</v>
      </c>
      <c r="O722" s="312" t="str">
        <f t="shared" si="82"/>
        <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t="str">
        <f t="shared" si="78"/>
        <v/>
      </c>
      <c r="E723" s="282" t="str" cm="1">
        <f t="array" ref="E723">IF($C723="","",INDEX(import_data,$C723,E$9))</f>
        <v/>
      </c>
      <c r="F723" s="280" t="str" cm="1">
        <f t="array" ref="F723">IF($C723="","",INDEX(import_data,$C723,F$9))</f>
        <v/>
      </c>
      <c r="G723" s="280" t="str" cm="1">
        <f t="array" ref="G723">IF($C723="","",INDEX(import_data,$C723,G$9))</f>
        <v/>
      </c>
      <c r="H723" s="280" t="str" cm="1">
        <f t="array" ref="H723">IF($C723="","",IF(INDEX(import_data,$C723,H$9)="","",INDEX(import_data,$C723,H$9)))</f>
        <v/>
      </c>
      <c r="I723" s="300" t="str" cm="1">
        <f t="array" ref="I723">IF($C723="","",IF(INDEX(import_data,$C723,I$9)="","",INDEX(import_data,$C723,I$9)))</f>
        <v/>
      </c>
      <c r="K723" s="312" t="str">
        <f t="shared" si="80"/>
        <v/>
      </c>
      <c r="L723" s="92" t="s">
        <v>0</v>
      </c>
      <c r="M723" s="312" t="str">
        <f t="shared" si="81"/>
        <v/>
      </c>
      <c r="N723" s="92" t="s">
        <v>0</v>
      </c>
      <c r="O723" s="312" t="str">
        <f t="shared" si="82"/>
        <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t="str">
        <f t="shared" si="78"/>
        <v/>
      </c>
      <c r="E724" s="282" t="str" cm="1">
        <f t="array" ref="E724">IF($C724="","",INDEX(import_data,$C724,E$9))</f>
        <v/>
      </c>
      <c r="F724" s="280" t="str" cm="1">
        <f t="array" ref="F724">IF($C724="","",INDEX(import_data,$C724,F$9))</f>
        <v/>
      </c>
      <c r="G724" s="280" t="str" cm="1">
        <f t="array" ref="G724">IF($C724="","",INDEX(import_data,$C724,G$9))</f>
        <v/>
      </c>
      <c r="H724" s="280" t="str" cm="1">
        <f t="array" ref="H724">IF($C724="","",IF(INDEX(import_data,$C724,H$9)="","",INDEX(import_data,$C724,H$9)))</f>
        <v/>
      </c>
      <c r="I724" s="300" t="str" cm="1">
        <f t="array" ref="I724">IF($C724="","",IF(INDEX(import_data,$C724,I$9)="","",INDEX(import_data,$C724,I$9)))</f>
        <v/>
      </c>
      <c r="K724" s="312" t="str">
        <f t="shared" si="80"/>
        <v/>
      </c>
      <c r="L724" s="92" t="s">
        <v>0</v>
      </c>
      <c r="M724" s="312" t="str">
        <f t="shared" si="81"/>
        <v/>
      </c>
      <c r="N724" s="92" t="s">
        <v>0</v>
      </c>
      <c r="O724" s="312" t="str">
        <f t="shared" si="82"/>
        <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t="str">
        <f t="shared" si="78"/>
        <v/>
      </c>
      <c r="E725" s="282" t="str" cm="1">
        <f t="array" ref="E725">IF($C725="","",INDEX(import_data,$C725,E$9))</f>
        <v/>
      </c>
      <c r="F725" s="280" t="str" cm="1">
        <f t="array" ref="F725">IF($C725="","",INDEX(import_data,$C725,F$9))</f>
        <v/>
      </c>
      <c r="G725" s="280" t="str" cm="1">
        <f t="array" ref="G725">IF($C725="","",INDEX(import_data,$C725,G$9))</f>
        <v/>
      </c>
      <c r="H725" s="280" t="str" cm="1">
        <f t="array" ref="H725">IF($C725="","",IF(INDEX(import_data,$C725,H$9)="","",INDEX(import_data,$C725,H$9)))</f>
        <v/>
      </c>
      <c r="I725" s="300" t="str" cm="1">
        <f t="array" ref="I725">IF($C725="","",IF(INDEX(import_data,$C725,I$9)="","",INDEX(import_data,$C725,I$9)))</f>
        <v/>
      </c>
      <c r="K725" s="312" t="str">
        <f t="shared" si="80"/>
        <v/>
      </c>
      <c r="L725" s="92" t="s">
        <v>0</v>
      </c>
      <c r="M725" s="312" t="str">
        <f t="shared" si="81"/>
        <v/>
      </c>
      <c r="N725" s="92" t="s">
        <v>0</v>
      </c>
      <c r="O725" s="312" t="str">
        <f t="shared" si="82"/>
        <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t="str">
        <f t="shared" si="78"/>
        <v/>
      </c>
      <c r="E726" s="282" t="str" cm="1">
        <f t="array" ref="E726">IF($C726="","",INDEX(import_data,$C726,E$9))</f>
        <v/>
      </c>
      <c r="F726" s="280" t="str" cm="1">
        <f t="array" ref="F726">IF($C726="","",INDEX(import_data,$C726,F$9))</f>
        <v/>
      </c>
      <c r="G726" s="280" t="str" cm="1">
        <f t="array" ref="G726">IF($C726="","",INDEX(import_data,$C726,G$9))</f>
        <v/>
      </c>
      <c r="H726" s="280" t="str" cm="1">
        <f t="array" ref="H726">IF($C726="","",IF(INDEX(import_data,$C726,H$9)="","",INDEX(import_data,$C726,H$9)))</f>
        <v/>
      </c>
      <c r="I726" s="300" t="str" cm="1">
        <f t="array" ref="I726">IF($C726="","",IF(INDEX(import_data,$C726,I$9)="","",INDEX(import_data,$C726,I$9)))</f>
        <v/>
      </c>
      <c r="K726" s="312" t="str">
        <f t="shared" si="80"/>
        <v/>
      </c>
      <c r="L726" s="92" t="s">
        <v>0</v>
      </c>
      <c r="M726" s="312" t="str">
        <f t="shared" si="81"/>
        <v/>
      </c>
      <c r="N726" s="92" t="s">
        <v>0</v>
      </c>
      <c r="O726" s="312" t="str">
        <f t="shared" si="82"/>
        <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t="str">
        <f t="shared" si="78"/>
        <v/>
      </c>
      <c r="E727" s="282" t="str" cm="1">
        <f t="array" ref="E727">IF($C727="","",INDEX(import_data,$C727,E$9))</f>
        <v/>
      </c>
      <c r="F727" s="280" t="str" cm="1">
        <f t="array" ref="F727">IF($C727="","",INDEX(import_data,$C727,F$9))</f>
        <v/>
      </c>
      <c r="G727" s="280" t="str" cm="1">
        <f t="array" ref="G727">IF($C727="","",INDEX(import_data,$C727,G$9))</f>
        <v/>
      </c>
      <c r="H727" s="280" t="str" cm="1">
        <f t="array" ref="H727">IF($C727="","",IF(INDEX(import_data,$C727,H$9)="","",INDEX(import_data,$C727,H$9)))</f>
        <v/>
      </c>
      <c r="I727" s="300" t="str" cm="1">
        <f t="array" ref="I727">IF($C727="","",IF(INDEX(import_data,$C727,I$9)="","",INDEX(import_data,$C727,I$9)))</f>
        <v/>
      </c>
      <c r="K727" s="312" t="str">
        <f t="shared" si="80"/>
        <v/>
      </c>
      <c r="L727" s="92" t="s">
        <v>0</v>
      </c>
      <c r="M727" s="312" t="str">
        <f t="shared" si="81"/>
        <v/>
      </c>
      <c r="N727" s="92" t="s">
        <v>0</v>
      </c>
      <c r="O727" s="312" t="str">
        <f t="shared" si="82"/>
        <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t="str">
        <f t="shared" si="78"/>
        <v/>
      </c>
      <c r="E728" s="282" t="str" cm="1">
        <f t="array" ref="E728">IF($C728="","",INDEX(import_data,$C728,E$9))</f>
        <v/>
      </c>
      <c r="F728" s="280" t="str" cm="1">
        <f t="array" ref="F728">IF($C728="","",INDEX(import_data,$C728,F$9))</f>
        <v/>
      </c>
      <c r="G728" s="280" t="str" cm="1">
        <f t="array" ref="G728">IF($C728="","",INDEX(import_data,$C728,G$9))</f>
        <v/>
      </c>
      <c r="H728" s="280" t="str" cm="1">
        <f t="array" ref="H728">IF($C728="","",IF(INDEX(import_data,$C728,H$9)="","",INDEX(import_data,$C728,H$9)))</f>
        <v/>
      </c>
      <c r="I728" s="300" t="str" cm="1">
        <f t="array" ref="I728">IF($C728="","",IF(INDEX(import_data,$C728,I$9)="","",INDEX(import_data,$C728,I$9)))</f>
        <v/>
      </c>
      <c r="K728" s="312" t="str">
        <f t="shared" si="80"/>
        <v/>
      </c>
      <c r="L728" s="92" t="s">
        <v>0</v>
      </c>
      <c r="M728" s="312" t="str">
        <f t="shared" si="81"/>
        <v/>
      </c>
      <c r="N728" s="92" t="s">
        <v>0</v>
      </c>
      <c r="O728" s="312" t="str">
        <f t="shared" si="82"/>
        <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t="str">
        <f t="shared" si="78"/>
        <v/>
      </c>
      <c r="E729" s="282" t="str" cm="1">
        <f t="array" ref="E729">IF($C729="","",INDEX(import_data,$C729,E$9))</f>
        <v/>
      </c>
      <c r="F729" s="280" t="str" cm="1">
        <f t="array" ref="F729">IF($C729="","",INDEX(import_data,$C729,F$9))</f>
        <v/>
      </c>
      <c r="G729" s="280" t="str" cm="1">
        <f t="array" ref="G729">IF($C729="","",INDEX(import_data,$C729,G$9))</f>
        <v/>
      </c>
      <c r="H729" s="280" t="str" cm="1">
        <f t="array" ref="H729">IF($C729="","",IF(INDEX(import_data,$C729,H$9)="","",INDEX(import_data,$C729,H$9)))</f>
        <v/>
      </c>
      <c r="I729" s="300" t="str" cm="1">
        <f t="array" ref="I729">IF($C729="","",IF(INDEX(import_data,$C729,I$9)="","",INDEX(import_data,$C729,I$9)))</f>
        <v/>
      </c>
      <c r="K729" s="312" t="str">
        <f t="shared" si="80"/>
        <v/>
      </c>
      <c r="L729" s="92" t="s">
        <v>0</v>
      </c>
      <c r="M729" s="312" t="str">
        <f t="shared" si="81"/>
        <v/>
      </c>
      <c r="N729" s="92" t="s">
        <v>0</v>
      </c>
      <c r="O729" s="312" t="str">
        <f t="shared" si="82"/>
        <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t="str">
        <f t="shared" si="78"/>
        <v/>
      </c>
      <c r="E730" s="282" t="str" cm="1">
        <f t="array" ref="E730">IF($C730="","",INDEX(import_data,$C730,E$9))</f>
        <v/>
      </c>
      <c r="F730" s="280" t="str" cm="1">
        <f t="array" ref="F730">IF($C730="","",INDEX(import_data,$C730,F$9))</f>
        <v/>
      </c>
      <c r="G730" s="280" t="str" cm="1">
        <f t="array" ref="G730">IF($C730="","",INDEX(import_data,$C730,G$9))</f>
        <v/>
      </c>
      <c r="H730" s="280" t="str" cm="1">
        <f t="array" ref="H730">IF($C730="","",IF(INDEX(import_data,$C730,H$9)="","",INDEX(import_data,$C730,H$9)))</f>
        <v/>
      </c>
      <c r="I730" s="300" t="str" cm="1">
        <f t="array" ref="I730">IF($C730="","",IF(INDEX(import_data,$C730,I$9)="","",INDEX(import_data,$C730,I$9)))</f>
        <v/>
      </c>
      <c r="K730" s="312" t="str">
        <f t="shared" si="80"/>
        <v/>
      </c>
      <c r="L730" s="92" t="s">
        <v>0</v>
      </c>
      <c r="M730" s="312" t="str">
        <f t="shared" si="81"/>
        <v/>
      </c>
      <c r="N730" s="92" t="s">
        <v>0</v>
      </c>
      <c r="O730" s="312" t="str">
        <f t="shared" si="82"/>
        <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t="str">
        <f t="shared" si="78"/>
        <v/>
      </c>
      <c r="E731" s="282" t="str" cm="1">
        <f t="array" ref="E731">IF($C731="","",INDEX(import_data,$C731,E$9))</f>
        <v/>
      </c>
      <c r="F731" s="280" t="str" cm="1">
        <f t="array" ref="F731">IF($C731="","",INDEX(import_data,$C731,F$9))</f>
        <v/>
      </c>
      <c r="G731" s="280" t="str" cm="1">
        <f t="array" ref="G731">IF($C731="","",INDEX(import_data,$C731,G$9))</f>
        <v/>
      </c>
      <c r="H731" s="280" t="str" cm="1">
        <f t="array" ref="H731">IF($C731="","",IF(INDEX(import_data,$C731,H$9)="","",INDEX(import_data,$C731,H$9)))</f>
        <v/>
      </c>
      <c r="I731" s="300" t="str" cm="1">
        <f t="array" ref="I731">IF($C731="","",IF(INDEX(import_data,$C731,I$9)="","",INDEX(import_data,$C731,I$9)))</f>
        <v/>
      </c>
      <c r="K731" s="312" t="str">
        <f t="shared" si="80"/>
        <v/>
      </c>
      <c r="L731" s="92" t="s">
        <v>0</v>
      </c>
      <c r="M731" s="312" t="str">
        <f t="shared" si="81"/>
        <v/>
      </c>
      <c r="N731" s="92" t="s">
        <v>0</v>
      </c>
      <c r="O731" s="312" t="str">
        <f t="shared" si="82"/>
        <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t="str">
        <f t="shared" si="78"/>
        <v/>
      </c>
      <c r="E732" s="282" t="str" cm="1">
        <f t="array" ref="E732">IF($C732="","",INDEX(import_data,$C732,E$9))</f>
        <v/>
      </c>
      <c r="F732" s="280" t="str" cm="1">
        <f t="array" ref="F732">IF($C732="","",INDEX(import_data,$C732,F$9))</f>
        <v/>
      </c>
      <c r="G732" s="280" t="str" cm="1">
        <f t="array" ref="G732">IF($C732="","",INDEX(import_data,$C732,G$9))</f>
        <v/>
      </c>
      <c r="H732" s="280" t="str" cm="1">
        <f t="array" ref="H732">IF($C732="","",IF(INDEX(import_data,$C732,H$9)="","",INDEX(import_data,$C732,H$9)))</f>
        <v/>
      </c>
      <c r="I732" s="300" t="str" cm="1">
        <f t="array" ref="I732">IF($C732="","",IF(INDEX(import_data,$C732,I$9)="","",INDEX(import_data,$C732,I$9)))</f>
        <v/>
      </c>
      <c r="K732" s="312" t="str">
        <f t="shared" si="80"/>
        <v/>
      </c>
      <c r="L732" s="92" t="s">
        <v>0</v>
      </c>
      <c r="M732" s="312" t="str">
        <f t="shared" si="81"/>
        <v/>
      </c>
      <c r="N732" s="92" t="s">
        <v>0</v>
      </c>
      <c r="O732" s="312" t="str">
        <f t="shared" si="82"/>
        <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t="str">
        <f t="shared" si="78"/>
        <v/>
      </c>
      <c r="E733" s="282" t="str" cm="1">
        <f t="array" ref="E733">IF($C733="","",INDEX(import_data,$C733,E$9))</f>
        <v/>
      </c>
      <c r="F733" s="280" t="str" cm="1">
        <f t="array" ref="F733">IF($C733="","",INDEX(import_data,$C733,F$9))</f>
        <v/>
      </c>
      <c r="G733" s="280" t="str" cm="1">
        <f t="array" ref="G733">IF($C733="","",INDEX(import_data,$C733,G$9))</f>
        <v/>
      </c>
      <c r="H733" s="280" t="str" cm="1">
        <f t="array" ref="H733">IF($C733="","",IF(INDEX(import_data,$C733,H$9)="","",INDEX(import_data,$C733,H$9)))</f>
        <v/>
      </c>
      <c r="I733" s="300" t="str" cm="1">
        <f t="array" ref="I733">IF($C733="","",IF(INDEX(import_data,$C733,I$9)="","",INDEX(import_data,$C733,I$9)))</f>
        <v/>
      </c>
      <c r="K733" s="312" t="str">
        <f t="shared" si="80"/>
        <v/>
      </c>
      <c r="L733" s="92" t="s">
        <v>0</v>
      </c>
      <c r="M733" s="312" t="str">
        <f t="shared" si="81"/>
        <v/>
      </c>
      <c r="N733" s="92" t="s">
        <v>0</v>
      </c>
      <c r="O733" s="312" t="str">
        <f t="shared" si="82"/>
        <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t="str">
        <f t="shared" si="78"/>
        <v/>
      </c>
      <c r="E734" s="282" t="str" cm="1">
        <f t="array" ref="E734">IF($C734="","",INDEX(import_data,$C734,E$9))</f>
        <v/>
      </c>
      <c r="F734" s="280" t="str" cm="1">
        <f t="array" ref="F734">IF($C734="","",INDEX(import_data,$C734,F$9))</f>
        <v/>
      </c>
      <c r="G734" s="280" t="str" cm="1">
        <f t="array" ref="G734">IF($C734="","",INDEX(import_data,$C734,G$9))</f>
        <v/>
      </c>
      <c r="H734" s="280" t="str" cm="1">
        <f t="array" ref="H734">IF($C734="","",IF(INDEX(import_data,$C734,H$9)="","",INDEX(import_data,$C734,H$9)))</f>
        <v/>
      </c>
      <c r="I734" s="300" t="str" cm="1">
        <f t="array" ref="I734">IF($C734="","",IF(INDEX(import_data,$C734,I$9)="","",INDEX(import_data,$C734,I$9)))</f>
        <v/>
      </c>
      <c r="K734" s="312" t="str">
        <f t="shared" si="80"/>
        <v/>
      </c>
      <c r="L734" s="92" t="s">
        <v>0</v>
      </c>
      <c r="M734" s="312" t="str">
        <f t="shared" si="81"/>
        <v/>
      </c>
      <c r="N734" s="92" t="s">
        <v>0</v>
      </c>
      <c r="O734" s="312" t="str">
        <f t="shared" si="82"/>
        <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t="str">
        <f t="shared" si="78"/>
        <v/>
      </c>
      <c r="E735" s="282" t="str" cm="1">
        <f t="array" ref="E735">IF($C735="","",INDEX(import_data,$C735,E$9))</f>
        <v/>
      </c>
      <c r="F735" s="280" t="str" cm="1">
        <f t="array" ref="F735">IF($C735="","",INDEX(import_data,$C735,F$9))</f>
        <v/>
      </c>
      <c r="G735" s="280" t="str" cm="1">
        <f t="array" ref="G735">IF($C735="","",INDEX(import_data,$C735,G$9))</f>
        <v/>
      </c>
      <c r="H735" s="280" t="str" cm="1">
        <f t="array" ref="H735">IF($C735="","",IF(INDEX(import_data,$C735,H$9)="","",INDEX(import_data,$C735,H$9)))</f>
        <v/>
      </c>
      <c r="I735" s="300" t="str" cm="1">
        <f t="array" ref="I735">IF($C735="","",IF(INDEX(import_data,$C735,I$9)="","",INDEX(import_data,$C735,I$9)))</f>
        <v/>
      </c>
      <c r="K735" s="312" t="str">
        <f t="shared" si="80"/>
        <v/>
      </c>
      <c r="L735" s="92" t="s">
        <v>0</v>
      </c>
      <c r="M735" s="312" t="str">
        <f t="shared" si="81"/>
        <v/>
      </c>
      <c r="N735" s="92" t="s">
        <v>0</v>
      </c>
      <c r="O735" s="312" t="str">
        <f t="shared" si="82"/>
        <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t="str">
        <f t="shared" si="78"/>
        <v/>
      </c>
      <c r="E736" s="282" t="str" cm="1">
        <f t="array" ref="E736">IF($C736="","",INDEX(import_data,$C736,E$9))</f>
        <v/>
      </c>
      <c r="F736" s="280" t="str" cm="1">
        <f t="array" ref="F736">IF($C736="","",INDEX(import_data,$C736,F$9))</f>
        <v/>
      </c>
      <c r="G736" s="280" t="str" cm="1">
        <f t="array" ref="G736">IF($C736="","",INDEX(import_data,$C736,G$9))</f>
        <v/>
      </c>
      <c r="H736" s="280" t="str" cm="1">
        <f t="array" ref="H736">IF($C736="","",IF(INDEX(import_data,$C736,H$9)="","",INDEX(import_data,$C736,H$9)))</f>
        <v/>
      </c>
      <c r="I736" s="300" t="str" cm="1">
        <f t="array" ref="I736">IF($C736="","",IF(INDEX(import_data,$C736,I$9)="","",INDEX(import_data,$C736,I$9)))</f>
        <v/>
      </c>
      <c r="K736" s="312" t="str">
        <f t="shared" si="80"/>
        <v/>
      </c>
      <c r="L736" s="92" t="s">
        <v>0</v>
      </c>
      <c r="M736" s="312" t="str">
        <f t="shared" si="81"/>
        <v/>
      </c>
      <c r="N736" s="92" t="s">
        <v>0</v>
      </c>
      <c r="O736" s="312" t="str">
        <f t="shared" si="82"/>
        <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t="str">
        <f t="shared" si="78"/>
        <v/>
      </c>
      <c r="E737" s="282" t="str" cm="1">
        <f t="array" ref="E737">IF($C737="","",INDEX(import_data,$C737,E$9))</f>
        <v/>
      </c>
      <c r="F737" s="280" t="str" cm="1">
        <f t="array" ref="F737">IF($C737="","",INDEX(import_data,$C737,F$9))</f>
        <v/>
      </c>
      <c r="G737" s="280" t="str" cm="1">
        <f t="array" ref="G737">IF($C737="","",INDEX(import_data,$C737,G$9))</f>
        <v/>
      </c>
      <c r="H737" s="280" t="str" cm="1">
        <f t="array" ref="H737">IF($C737="","",IF(INDEX(import_data,$C737,H$9)="","",INDEX(import_data,$C737,H$9)))</f>
        <v/>
      </c>
      <c r="I737" s="300" t="str" cm="1">
        <f t="array" ref="I737">IF($C737="","",IF(INDEX(import_data,$C737,I$9)="","",INDEX(import_data,$C737,I$9)))</f>
        <v/>
      </c>
      <c r="K737" s="312" t="str">
        <f t="shared" si="80"/>
        <v/>
      </c>
      <c r="L737" s="92" t="s">
        <v>0</v>
      </c>
      <c r="M737" s="312" t="str">
        <f t="shared" si="81"/>
        <v/>
      </c>
      <c r="N737" s="92" t="s">
        <v>0</v>
      </c>
      <c r="O737" s="312" t="str">
        <f t="shared" si="82"/>
        <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t="str">
        <f t="shared" si="78"/>
        <v/>
      </c>
      <c r="E738" s="282" t="str" cm="1">
        <f t="array" ref="E738">IF($C738="","",INDEX(import_data,$C738,E$9))</f>
        <v/>
      </c>
      <c r="F738" s="280" t="str" cm="1">
        <f t="array" ref="F738">IF($C738="","",INDEX(import_data,$C738,F$9))</f>
        <v/>
      </c>
      <c r="G738" s="280" t="str" cm="1">
        <f t="array" ref="G738">IF($C738="","",INDEX(import_data,$C738,G$9))</f>
        <v/>
      </c>
      <c r="H738" s="280" t="str" cm="1">
        <f t="array" ref="H738">IF($C738="","",IF(INDEX(import_data,$C738,H$9)="","",INDEX(import_data,$C738,H$9)))</f>
        <v/>
      </c>
      <c r="I738" s="300" t="str" cm="1">
        <f t="array" ref="I738">IF($C738="","",IF(INDEX(import_data,$C738,I$9)="","",INDEX(import_data,$C738,I$9)))</f>
        <v/>
      </c>
      <c r="K738" s="312" t="str">
        <f t="shared" si="80"/>
        <v/>
      </c>
      <c r="L738" s="92" t="s">
        <v>0</v>
      </c>
      <c r="M738" s="312" t="str">
        <f t="shared" si="81"/>
        <v/>
      </c>
      <c r="N738" s="92" t="s">
        <v>0</v>
      </c>
      <c r="O738" s="312" t="str">
        <f t="shared" si="82"/>
        <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t="str">
        <f t="shared" si="78"/>
        <v/>
      </c>
      <c r="E739" s="282" t="str" cm="1">
        <f t="array" ref="E739">IF($C739="","",INDEX(import_data,$C739,E$9))</f>
        <v/>
      </c>
      <c r="F739" s="280" t="str" cm="1">
        <f t="array" ref="F739">IF($C739="","",INDEX(import_data,$C739,F$9))</f>
        <v/>
      </c>
      <c r="G739" s="280" t="str" cm="1">
        <f t="array" ref="G739">IF($C739="","",INDEX(import_data,$C739,G$9))</f>
        <v/>
      </c>
      <c r="H739" s="280" t="str" cm="1">
        <f t="array" ref="H739">IF($C739="","",IF(INDEX(import_data,$C739,H$9)="","",INDEX(import_data,$C739,H$9)))</f>
        <v/>
      </c>
      <c r="I739" s="300" t="str" cm="1">
        <f t="array" ref="I739">IF($C739="","",IF(INDEX(import_data,$C739,I$9)="","",INDEX(import_data,$C739,I$9)))</f>
        <v/>
      </c>
      <c r="K739" s="312" t="str">
        <f t="shared" si="80"/>
        <v/>
      </c>
      <c r="L739" s="92" t="s">
        <v>0</v>
      </c>
      <c r="M739" s="312" t="str">
        <f t="shared" si="81"/>
        <v/>
      </c>
      <c r="N739" s="92" t="s">
        <v>0</v>
      </c>
      <c r="O739" s="312" t="str">
        <f t="shared" si="82"/>
        <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t="str">
        <f t="shared" si="78"/>
        <v/>
      </c>
      <c r="E740" s="282" t="str" cm="1">
        <f t="array" ref="E740">IF($C740="","",INDEX(import_data,$C740,E$9))</f>
        <v/>
      </c>
      <c r="F740" s="280" t="str" cm="1">
        <f t="array" ref="F740">IF($C740="","",INDEX(import_data,$C740,F$9))</f>
        <v/>
      </c>
      <c r="G740" s="280" t="str" cm="1">
        <f t="array" ref="G740">IF($C740="","",INDEX(import_data,$C740,G$9))</f>
        <v/>
      </c>
      <c r="H740" s="280" t="str" cm="1">
        <f t="array" ref="H740">IF($C740="","",IF(INDEX(import_data,$C740,H$9)="","",INDEX(import_data,$C740,H$9)))</f>
        <v/>
      </c>
      <c r="I740" s="300" t="str" cm="1">
        <f t="array" ref="I740">IF($C740="","",IF(INDEX(import_data,$C740,I$9)="","",INDEX(import_data,$C740,I$9)))</f>
        <v/>
      </c>
      <c r="K740" s="312" t="str">
        <f t="shared" si="80"/>
        <v/>
      </c>
      <c r="L740" s="92" t="s">
        <v>0</v>
      </c>
      <c r="M740" s="312" t="str">
        <f t="shared" si="81"/>
        <v/>
      </c>
      <c r="N740" s="92" t="s">
        <v>0</v>
      </c>
      <c r="O740" s="312" t="str">
        <f t="shared" si="82"/>
        <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t="str">
        <f t="shared" si="78"/>
        <v/>
      </c>
      <c r="E741" s="282" t="str" cm="1">
        <f t="array" ref="E741">IF($C741="","",INDEX(import_data,$C741,E$9))</f>
        <v/>
      </c>
      <c r="F741" s="280" t="str" cm="1">
        <f t="array" ref="F741">IF($C741="","",INDEX(import_data,$C741,F$9))</f>
        <v/>
      </c>
      <c r="G741" s="280" t="str" cm="1">
        <f t="array" ref="G741">IF($C741="","",INDEX(import_data,$C741,G$9))</f>
        <v/>
      </c>
      <c r="H741" s="280" t="str" cm="1">
        <f t="array" ref="H741">IF($C741="","",IF(INDEX(import_data,$C741,H$9)="","",INDEX(import_data,$C741,H$9)))</f>
        <v/>
      </c>
      <c r="I741" s="300" t="str" cm="1">
        <f t="array" ref="I741">IF($C741="","",IF(INDEX(import_data,$C741,I$9)="","",INDEX(import_data,$C741,I$9)))</f>
        <v/>
      </c>
      <c r="K741" s="312" t="str">
        <f t="shared" si="80"/>
        <v/>
      </c>
      <c r="L741" s="92" t="s">
        <v>0</v>
      </c>
      <c r="M741" s="312" t="str">
        <f t="shared" si="81"/>
        <v/>
      </c>
      <c r="N741" s="92" t="s">
        <v>0</v>
      </c>
      <c r="O741" s="312" t="str">
        <f t="shared" si="82"/>
        <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t="str">
        <f t="shared" si="78"/>
        <v/>
      </c>
      <c r="E742" s="282" t="str" cm="1">
        <f t="array" ref="E742">IF($C742="","",INDEX(import_data,$C742,E$9))</f>
        <v/>
      </c>
      <c r="F742" s="280" t="str" cm="1">
        <f t="array" ref="F742">IF($C742="","",INDEX(import_data,$C742,F$9))</f>
        <v/>
      </c>
      <c r="G742" s="280" t="str" cm="1">
        <f t="array" ref="G742">IF($C742="","",INDEX(import_data,$C742,G$9))</f>
        <v/>
      </c>
      <c r="H742" s="280" t="str" cm="1">
        <f t="array" ref="H742">IF($C742="","",IF(INDEX(import_data,$C742,H$9)="","",INDEX(import_data,$C742,H$9)))</f>
        <v/>
      </c>
      <c r="I742" s="300" t="str" cm="1">
        <f t="array" ref="I742">IF($C742="","",IF(INDEX(import_data,$C742,I$9)="","",INDEX(import_data,$C742,I$9)))</f>
        <v/>
      </c>
      <c r="K742" s="312" t="str">
        <f t="shared" si="80"/>
        <v/>
      </c>
      <c r="L742" s="92" t="s">
        <v>0</v>
      </c>
      <c r="M742" s="312" t="str">
        <f t="shared" si="81"/>
        <v/>
      </c>
      <c r="N742" s="92" t="s">
        <v>0</v>
      </c>
      <c r="O742" s="312" t="str">
        <f t="shared" si="82"/>
        <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t="str">
        <f t="shared" si="78"/>
        <v/>
      </c>
      <c r="E743" s="282" t="str" cm="1">
        <f t="array" ref="E743">IF($C743="","",INDEX(import_data,$C743,E$9))</f>
        <v/>
      </c>
      <c r="F743" s="280" t="str" cm="1">
        <f t="array" ref="F743">IF($C743="","",INDEX(import_data,$C743,F$9))</f>
        <v/>
      </c>
      <c r="G743" s="280" t="str" cm="1">
        <f t="array" ref="G743">IF($C743="","",INDEX(import_data,$C743,G$9))</f>
        <v/>
      </c>
      <c r="H743" s="280" t="str" cm="1">
        <f t="array" ref="H743">IF($C743="","",IF(INDEX(import_data,$C743,H$9)="","",INDEX(import_data,$C743,H$9)))</f>
        <v/>
      </c>
      <c r="I743" s="300" t="str" cm="1">
        <f t="array" ref="I743">IF($C743="","",IF(INDEX(import_data,$C743,I$9)="","",INDEX(import_data,$C743,I$9)))</f>
        <v/>
      </c>
      <c r="K743" s="312" t="str">
        <f t="shared" si="80"/>
        <v/>
      </c>
      <c r="L743" s="92" t="s">
        <v>0</v>
      </c>
      <c r="M743" s="312" t="str">
        <f t="shared" si="81"/>
        <v/>
      </c>
      <c r="N743" s="92" t="s">
        <v>0</v>
      </c>
      <c r="O743" s="312" t="str">
        <f t="shared" si="82"/>
        <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t="str">
        <f t="shared" si="78"/>
        <v/>
      </c>
      <c r="E744" s="282" t="str" cm="1">
        <f t="array" ref="E744">IF($C744="","",INDEX(import_data,$C744,E$9))</f>
        <v/>
      </c>
      <c r="F744" s="280" t="str" cm="1">
        <f t="array" ref="F744">IF($C744="","",INDEX(import_data,$C744,F$9))</f>
        <v/>
      </c>
      <c r="G744" s="280" t="str" cm="1">
        <f t="array" ref="G744">IF($C744="","",INDEX(import_data,$C744,G$9))</f>
        <v/>
      </c>
      <c r="H744" s="280" t="str" cm="1">
        <f t="array" ref="H744">IF($C744="","",IF(INDEX(import_data,$C744,H$9)="","",INDEX(import_data,$C744,H$9)))</f>
        <v/>
      </c>
      <c r="I744" s="300" t="str" cm="1">
        <f t="array" ref="I744">IF($C744="","",IF(INDEX(import_data,$C744,I$9)="","",INDEX(import_data,$C744,I$9)))</f>
        <v/>
      </c>
      <c r="K744" s="312" t="str">
        <f t="shared" si="80"/>
        <v/>
      </c>
      <c r="L744" s="92" t="s">
        <v>0</v>
      </c>
      <c r="M744" s="312" t="str">
        <f t="shared" si="81"/>
        <v/>
      </c>
      <c r="N744" s="92" t="s">
        <v>0</v>
      </c>
      <c r="O744" s="312" t="str">
        <f t="shared" si="82"/>
        <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t="str">
        <f t="shared" si="78"/>
        <v/>
      </c>
      <c r="E745" s="282" t="str" cm="1">
        <f t="array" ref="E745">IF($C745="","",INDEX(import_data,$C745,E$9))</f>
        <v/>
      </c>
      <c r="F745" s="280" t="str" cm="1">
        <f t="array" ref="F745">IF($C745="","",INDEX(import_data,$C745,F$9))</f>
        <v/>
      </c>
      <c r="G745" s="280" t="str" cm="1">
        <f t="array" ref="G745">IF($C745="","",INDEX(import_data,$C745,G$9))</f>
        <v/>
      </c>
      <c r="H745" s="280" t="str" cm="1">
        <f t="array" ref="H745">IF($C745="","",IF(INDEX(import_data,$C745,H$9)="","",INDEX(import_data,$C745,H$9)))</f>
        <v/>
      </c>
      <c r="I745" s="300" t="str" cm="1">
        <f t="array" ref="I745">IF($C745="","",IF(INDEX(import_data,$C745,I$9)="","",INDEX(import_data,$C745,I$9)))</f>
        <v/>
      </c>
      <c r="K745" s="312" t="str">
        <f t="shared" si="80"/>
        <v/>
      </c>
      <c r="L745" s="92" t="s">
        <v>0</v>
      </c>
      <c r="M745" s="312" t="str">
        <f t="shared" si="81"/>
        <v/>
      </c>
      <c r="N745" s="92" t="s">
        <v>0</v>
      </c>
      <c r="O745" s="312" t="str">
        <f t="shared" si="82"/>
        <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t="str">
        <f t="shared" si="78"/>
        <v/>
      </c>
      <c r="E746" s="282" t="str" cm="1">
        <f t="array" ref="E746">IF($C746="","",INDEX(import_data,$C746,E$9))</f>
        <v/>
      </c>
      <c r="F746" s="280" t="str" cm="1">
        <f t="array" ref="F746">IF($C746="","",INDEX(import_data,$C746,F$9))</f>
        <v/>
      </c>
      <c r="G746" s="280" t="str" cm="1">
        <f t="array" ref="G746">IF($C746="","",INDEX(import_data,$C746,G$9))</f>
        <v/>
      </c>
      <c r="H746" s="280" t="str" cm="1">
        <f t="array" ref="H746">IF($C746="","",IF(INDEX(import_data,$C746,H$9)="","",INDEX(import_data,$C746,H$9)))</f>
        <v/>
      </c>
      <c r="I746" s="300" t="str" cm="1">
        <f t="array" ref="I746">IF($C746="","",IF(INDEX(import_data,$C746,I$9)="","",INDEX(import_data,$C746,I$9)))</f>
        <v/>
      </c>
      <c r="K746" s="312" t="str">
        <f t="shared" si="80"/>
        <v/>
      </c>
      <c r="L746" s="92" t="s">
        <v>0</v>
      </c>
      <c r="M746" s="312" t="str">
        <f t="shared" si="81"/>
        <v/>
      </c>
      <c r="N746" s="92" t="s">
        <v>0</v>
      </c>
      <c r="O746" s="312" t="str">
        <f t="shared" si="82"/>
        <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t="str">
        <f t="shared" si="78"/>
        <v/>
      </c>
      <c r="E747" s="282" t="str" cm="1">
        <f t="array" ref="E747">IF($C747="","",INDEX(import_data,$C747,E$9))</f>
        <v/>
      </c>
      <c r="F747" s="280" t="str" cm="1">
        <f t="array" ref="F747">IF($C747="","",INDEX(import_data,$C747,F$9))</f>
        <v/>
      </c>
      <c r="G747" s="280" t="str" cm="1">
        <f t="array" ref="G747">IF($C747="","",INDEX(import_data,$C747,G$9))</f>
        <v/>
      </c>
      <c r="H747" s="280" t="str" cm="1">
        <f t="array" ref="H747">IF($C747="","",IF(INDEX(import_data,$C747,H$9)="","",INDEX(import_data,$C747,H$9)))</f>
        <v/>
      </c>
      <c r="I747" s="300" t="str" cm="1">
        <f t="array" ref="I747">IF($C747="","",IF(INDEX(import_data,$C747,I$9)="","",INDEX(import_data,$C747,I$9)))</f>
        <v/>
      </c>
      <c r="K747" s="312" t="str">
        <f t="shared" si="80"/>
        <v/>
      </c>
      <c r="L747" s="92" t="s">
        <v>0</v>
      </c>
      <c r="M747" s="312" t="str">
        <f t="shared" si="81"/>
        <v/>
      </c>
      <c r="N747" s="92" t="s">
        <v>0</v>
      </c>
      <c r="O747" s="312" t="str">
        <f t="shared" si="82"/>
        <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t="str">
        <f t="shared" si="78"/>
        <v/>
      </c>
      <c r="E748" s="282" t="str" cm="1">
        <f t="array" ref="E748">IF($C748="","",INDEX(import_data,$C748,E$9))</f>
        <v/>
      </c>
      <c r="F748" s="280" t="str" cm="1">
        <f t="array" ref="F748">IF($C748="","",INDEX(import_data,$C748,F$9))</f>
        <v/>
      </c>
      <c r="G748" s="280" t="str" cm="1">
        <f t="array" ref="G748">IF($C748="","",INDEX(import_data,$C748,G$9))</f>
        <v/>
      </c>
      <c r="H748" s="280" t="str" cm="1">
        <f t="array" ref="H748">IF($C748="","",IF(INDEX(import_data,$C748,H$9)="","",INDEX(import_data,$C748,H$9)))</f>
        <v/>
      </c>
      <c r="I748" s="300" t="str" cm="1">
        <f t="array" ref="I748">IF($C748="","",IF(INDEX(import_data,$C748,I$9)="","",INDEX(import_data,$C748,I$9)))</f>
        <v/>
      </c>
      <c r="K748" s="312" t="str">
        <f t="shared" si="80"/>
        <v/>
      </c>
      <c r="L748" s="92" t="s">
        <v>0</v>
      </c>
      <c r="M748" s="312" t="str">
        <f t="shared" si="81"/>
        <v/>
      </c>
      <c r="N748" s="92" t="s">
        <v>0</v>
      </c>
      <c r="O748" s="312" t="str">
        <f t="shared" si="82"/>
        <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t="str">
        <f t="shared" si="78"/>
        <v/>
      </c>
      <c r="E749" s="282" t="str" cm="1">
        <f t="array" ref="E749">IF($C749="","",INDEX(import_data,$C749,E$9))</f>
        <v/>
      </c>
      <c r="F749" s="280" t="str" cm="1">
        <f t="array" ref="F749">IF($C749="","",INDEX(import_data,$C749,F$9))</f>
        <v/>
      </c>
      <c r="G749" s="280" t="str" cm="1">
        <f t="array" ref="G749">IF($C749="","",INDEX(import_data,$C749,G$9))</f>
        <v/>
      </c>
      <c r="H749" s="280" t="str" cm="1">
        <f t="array" ref="H749">IF($C749="","",IF(INDEX(import_data,$C749,H$9)="","",INDEX(import_data,$C749,H$9)))</f>
        <v/>
      </c>
      <c r="I749" s="300" t="str" cm="1">
        <f t="array" ref="I749">IF($C749="","",IF(INDEX(import_data,$C749,I$9)="","",INDEX(import_data,$C749,I$9)))</f>
        <v/>
      </c>
      <c r="K749" s="312" t="str">
        <f t="shared" si="80"/>
        <v/>
      </c>
      <c r="L749" s="92" t="s">
        <v>0</v>
      </c>
      <c r="M749" s="312" t="str">
        <f t="shared" si="81"/>
        <v/>
      </c>
      <c r="N749" s="92" t="s">
        <v>0</v>
      </c>
      <c r="O749" s="312" t="str">
        <f t="shared" si="82"/>
        <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t="str">
        <f t="shared" si="78"/>
        <v/>
      </c>
      <c r="E750" s="282" t="str" cm="1">
        <f t="array" ref="E750">IF($C750="","",INDEX(import_data,$C750,E$9))</f>
        <v/>
      </c>
      <c r="F750" s="280" t="str" cm="1">
        <f t="array" ref="F750">IF($C750="","",INDEX(import_data,$C750,F$9))</f>
        <v/>
      </c>
      <c r="G750" s="280" t="str" cm="1">
        <f t="array" ref="G750">IF($C750="","",INDEX(import_data,$C750,G$9))</f>
        <v/>
      </c>
      <c r="H750" s="280" t="str" cm="1">
        <f t="array" ref="H750">IF($C750="","",IF(INDEX(import_data,$C750,H$9)="","",INDEX(import_data,$C750,H$9)))</f>
        <v/>
      </c>
      <c r="I750" s="300" t="str" cm="1">
        <f t="array" ref="I750">IF($C750="","",IF(INDEX(import_data,$C750,I$9)="","",INDEX(import_data,$C750,I$9)))</f>
        <v/>
      </c>
      <c r="K750" s="312" t="str">
        <f t="shared" si="80"/>
        <v/>
      </c>
      <c r="L750" s="92" t="s">
        <v>0</v>
      </c>
      <c r="M750" s="312" t="str">
        <f t="shared" si="81"/>
        <v/>
      </c>
      <c r="N750" s="92" t="s">
        <v>0</v>
      </c>
      <c r="O750" s="312" t="str">
        <f t="shared" si="82"/>
        <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t="str">
        <f t="shared" si="78"/>
        <v/>
      </c>
      <c r="E751" s="282" t="str" cm="1">
        <f t="array" ref="E751">IF($C751="","",INDEX(import_data,$C751,E$9))</f>
        <v/>
      </c>
      <c r="F751" s="280" t="str" cm="1">
        <f t="array" ref="F751">IF($C751="","",INDEX(import_data,$C751,F$9))</f>
        <v/>
      </c>
      <c r="G751" s="280" t="str" cm="1">
        <f t="array" ref="G751">IF($C751="","",INDEX(import_data,$C751,G$9))</f>
        <v/>
      </c>
      <c r="H751" s="280" t="str" cm="1">
        <f t="array" ref="H751">IF($C751="","",IF(INDEX(import_data,$C751,H$9)="","",INDEX(import_data,$C751,H$9)))</f>
        <v/>
      </c>
      <c r="I751" s="300" t="str" cm="1">
        <f t="array" ref="I751">IF($C751="","",IF(INDEX(import_data,$C751,I$9)="","",INDEX(import_data,$C751,I$9)))</f>
        <v/>
      </c>
      <c r="K751" s="312" t="str">
        <f t="shared" si="80"/>
        <v/>
      </c>
      <c r="L751" s="92" t="s">
        <v>0</v>
      </c>
      <c r="M751" s="312" t="str">
        <f t="shared" si="81"/>
        <v/>
      </c>
      <c r="N751" s="92" t="s">
        <v>0</v>
      </c>
      <c r="O751" s="312" t="str">
        <f t="shared" si="82"/>
        <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t="str">
        <f t="shared" si="78"/>
        <v/>
      </c>
      <c r="E752" s="282" t="str" cm="1">
        <f t="array" ref="E752">IF($C752="","",INDEX(import_data,$C752,E$9))</f>
        <v/>
      </c>
      <c r="F752" s="280" t="str" cm="1">
        <f t="array" ref="F752">IF($C752="","",INDEX(import_data,$C752,F$9))</f>
        <v/>
      </c>
      <c r="G752" s="280" t="str" cm="1">
        <f t="array" ref="G752">IF($C752="","",INDEX(import_data,$C752,G$9))</f>
        <v/>
      </c>
      <c r="H752" s="280" t="str" cm="1">
        <f t="array" ref="H752">IF($C752="","",IF(INDEX(import_data,$C752,H$9)="","",INDEX(import_data,$C752,H$9)))</f>
        <v/>
      </c>
      <c r="I752" s="300" t="str" cm="1">
        <f t="array" ref="I752">IF($C752="","",IF(INDEX(import_data,$C752,I$9)="","",INDEX(import_data,$C752,I$9)))</f>
        <v/>
      </c>
      <c r="K752" s="312" t="str">
        <f t="shared" si="80"/>
        <v/>
      </c>
      <c r="L752" s="92" t="s">
        <v>0</v>
      </c>
      <c r="M752" s="312" t="str">
        <f t="shared" si="81"/>
        <v/>
      </c>
      <c r="N752" s="92" t="s">
        <v>0</v>
      </c>
      <c r="O752" s="312" t="str">
        <f t="shared" si="82"/>
        <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t="str">
        <f t="shared" si="78"/>
        <v/>
      </c>
      <c r="E753" s="282" t="str" cm="1">
        <f t="array" ref="E753">IF($C753="","",INDEX(import_data,$C753,E$9))</f>
        <v/>
      </c>
      <c r="F753" s="280" t="str" cm="1">
        <f t="array" ref="F753">IF($C753="","",INDEX(import_data,$C753,F$9))</f>
        <v/>
      </c>
      <c r="G753" s="280" t="str" cm="1">
        <f t="array" ref="G753">IF($C753="","",INDEX(import_data,$C753,G$9))</f>
        <v/>
      </c>
      <c r="H753" s="280" t="str" cm="1">
        <f t="array" ref="H753">IF($C753="","",IF(INDEX(import_data,$C753,H$9)="","",INDEX(import_data,$C753,H$9)))</f>
        <v/>
      </c>
      <c r="I753" s="300" t="str" cm="1">
        <f t="array" ref="I753">IF($C753="","",IF(INDEX(import_data,$C753,I$9)="","",INDEX(import_data,$C753,I$9)))</f>
        <v/>
      </c>
      <c r="K753" s="312" t="str">
        <f t="shared" si="80"/>
        <v/>
      </c>
      <c r="L753" s="92" t="s">
        <v>0</v>
      </c>
      <c r="M753" s="312" t="str">
        <f t="shared" si="81"/>
        <v/>
      </c>
      <c r="N753" s="92" t="s">
        <v>0</v>
      </c>
      <c r="O753" s="312" t="str">
        <f t="shared" si="82"/>
        <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t="str">
        <f t="shared" si="78"/>
        <v/>
      </c>
      <c r="E754" s="282" t="str" cm="1">
        <f t="array" ref="E754">IF($C754="","",INDEX(import_data,$C754,E$9))</f>
        <v/>
      </c>
      <c r="F754" s="280" t="str" cm="1">
        <f t="array" ref="F754">IF($C754="","",INDEX(import_data,$C754,F$9))</f>
        <v/>
      </c>
      <c r="G754" s="280" t="str" cm="1">
        <f t="array" ref="G754">IF($C754="","",INDEX(import_data,$C754,G$9))</f>
        <v/>
      </c>
      <c r="H754" s="280" t="str" cm="1">
        <f t="array" ref="H754">IF($C754="","",IF(INDEX(import_data,$C754,H$9)="","",INDEX(import_data,$C754,H$9)))</f>
        <v/>
      </c>
      <c r="I754" s="300" t="str" cm="1">
        <f t="array" ref="I754">IF($C754="","",IF(INDEX(import_data,$C754,I$9)="","",INDEX(import_data,$C754,I$9)))</f>
        <v/>
      </c>
      <c r="K754" s="312" t="str">
        <f t="shared" si="80"/>
        <v/>
      </c>
      <c r="L754" s="92" t="s">
        <v>0</v>
      </c>
      <c r="M754" s="312" t="str">
        <f t="shared" si="81"/>
        <v/>
      </c>
      <c r="N754" s="92" t="s">
        <v>0</v>
      </c>
      <c r="O754" s="312" t="str">
        <f t="shared" si="82"/>
        <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t="str">
        <f t="shared" si="78"/>
        <v/>
      </c>
      <c r="E755" s="282" t="str" cm="1">
        <f t="array" ref="E755">IF($C755="","",INDEX(import_data,$C755,E$9))</f>
        <v/>
      </c>
      <c r="F755" s="280" t="str" cm="1">
        <f t="array" ref="F755">IF($C755="","",INDEX(import_data,$C755,F$9))</f>
        <v/>
      </c>
      <c r="G755" s="280" t="str" cm="1">
        <f t="array" ref="G755">IF($C755="","",INDEX(import_data,$C755,G$9))</f>
        <v/>
      </c>
      <c r="H755" s="280" t="str" cm="1">
        <f t="array" ref="H755">IF($C755="","",IF(INDEX(import_data,$C755,H$9)="","",INDEX(import_data,$C755,H$9)))</f>
        <v/>
      </c>
      <c r="I755" s="300" t="str" cm="1">
        <f t="array" ref="I755">IF($C755="","",IF(INDEX(import_data,$C755,I$9)="","",INDEX(import_data,$C755,I$9)))</f>
        <v/>
      </c>
      <c r="K755" s="312" t="str">
        <f t="shared" si="80"/>
        <v/>
      </c>
      <c r="L755" s="92" t="s">
        <v>0</v>
      </c>
      <c r="M755" s="312" t="str">
        <f t="shared" si="81"/>
        <v/>
      </c>
      <c r="N755" s="92" t="s">
        <v>0</v>
      </c>
      <c r="O755" s="312" t="str">
        <f t="shared" si="82"/>
        <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t="str">
        <f t="shared" si="78"/>
        <v/>
      </c>
      <c r="E756" s="282" t="str" cm="1">
        <f t="array" ref="E756">IF($C756="","",INDEX(import_data,$C756,E$9))</f>
        <v/>
      </c>
      <c r="F756" s="280" t="str" cm="1">
        <f t="array" ref="F756">IF($C756="","",INDEX(import_data,$C756,F$9))</f>
        <v/>
      </c>
      <c r="G756" s="280" t="str" cm="1">
        <f t="array" ref="G756">IF($C756="","",INDEX(import_data,$C756,G$9))</f>
        <v/>
      </c>
      <c r="H756" s="280" t="str" cm="1">
        <f t="array" ref="H756">IF($C756="","",IF(INDEX(import_data,$C756,H$9)="","",INDEX(import_data,$C756,H$9)))</f>
        <v/>
      </c>
      <c r="I756" s="300" t="str" cm="1">
        <f t="array" ref="I756">IF($C756="","",IF(INDEX(import_data,$C756,I$9)="","",INDEX(import_data,$C756,I$9)))</f>
        <v/>
      </c>
      <c r="K756" s="312" t="str">
        <f t="shared" si="80"/>
        <v/>
      </c>
      <c r="L756" s="92" t="s">
        <v>0</v>
      </c>
      <c r="M756" s="312" t="str">
        <f t="shared" si="81"/>
        <v/>
      </c>
      <c r="N756" s="92" t="s">
        <v>0</v>
      </c>
      <c r="O756" s="312" t="str">
        <f t="shared" si="82"/>
        <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t="str">
        <f t="shared" si="78"/>
        <v/>
      </c>
      <c r="E757" s="282" t="str" cm="1">
        <f t="array" ref="E757">IF($C757="","",INDEX(import_data,$C757,E$9))</f>
        <v/>
      </c>
      <c r="F757" s="280" t="str" cm="1">
        <f t="array" ref="F757">IF($C757="","",INDEX(import_data,$C757,F$9))</f>
        <v/>
      </c>
      <c r="G757" s="280" t="str" cm="1">
        <f t="array" ref="G757">IF($C757="","",INDEX(import_data,$C757,G$9))</f>
        <v/>
      </c>
      <c r="H757" s="280" t="str" cm="1">
        <f t="array" ref="H757">IF($C757="","",IF(INDEX(import_data,$C757,H$9)="","",INDEX(import_data,$C757,H$9)))</f>
        <v/>
      </c>
      <c r="I757" s="300" t="str" cm="1">
        <f t="array" ref="I757">IF($C757="","",IF(INDEX(import_data,$C757,I$9)="","",INDEX(import_data,$C757,I$9)))</f>
        <v/>
      </c>
      <c r="K757" s="312" t="str">
        <f t="shared" si="80"/>
        <v/>
      </c>
      <c r="L757" s="92" t="s">
        <v>0</v>
      </c>
      <c r="M757" s="312" t="str">
        <f t="shared" si="81"/>
        <v/>
      </c>
      <c r="N757" s="92" t="s">
        <v>0</v>
      </c>
      <c r="O757" s="312" t="str">
        <f t="shared" si="82"/>
        <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t="str">
        <f t="shared" si="78"/>
        <v/>
      </c>
      <c r="E758" s="282" t="str" cm="1">
        <f t="array" ref="E758">IF($C758="","",INDEX(import_data,$C758,E$9))</f>
        <v/>
      </c>
      <c r="F758" s="280" t="str" cm="1">
        <f t="array" ref="F758">IF($C758="","",INDEX(import_data,$C758,F$9))</f>
        <v/>
      </c>
      <c r="G758" s="280" t="str" cm="1">
        <f t="array" ref="G758">IF($C758="","",INDEX(import_data,$C758,G$9))</f>
        <v/>
      </c>
      <c r="H758" s="280" t="str" cm="1">
        <f t="array" ref="H758">IF($C758="","",IF(INDEX(import_data,$C758,H$9)="","",INDEX(import_data,$C758,H$9)))</f>
        <v/>
      </c>
      <c r="I758" s="300" t="str" cm="1">
        <f t="array" ref="I758">IF($C758="","",IF(INDEX(import_data,$C758,I$9)="","",INDEX(import_data,$C758,I$9)))</f>
        <v/>
      </c>
      <c r="K758" s="312" t="str">
        <f t="shared" si="80"/>
        <v/>
      </c>
      <c r="L758" s="92" t="s">
        <v>0</v>
      </c>
      <c r="M758" s="312" t="str">
        <f t="shared" si="81"/>
        <v/>
      </c>
      <c r="N758" s="92" t="s">
        <v>0</v>
      </c>
      <c r="O758" s="312" t="str">
        <f t="shared" si="82"/>
        <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t="str">
        <f t="shared" si="78"/>
        <v/>
      </c>
      <c r="E759" s="282" t="str" cm="1">
        <f t="array" ref="E759">IF($C759="","",INDEX(import_data,$C759,E$9))</f>
        <v/>
      </c>
      <c r="F759" s="280" t="str" cm="1">
        <f t="array" ref="F759">IF($C759="","",INDEX(import_data,$C759,F$9))</f>
        <v/>
      </c>
      <c r="G759" s="280" t="str" cm="1">
        <f t="array" ref="G759">IF($C759="","",INDEX(import_data,$C759,G$9))</f>
        <v/>
      </c>
      <c r="H759" s="280" t="str" cm="1">
        <f t="array" ref="H759">IF($C759="","",IF(INDEX(import_data,$C759,H$9)="","",INDEX(import_data,$C759,H$9)))</f>
        <v/>
      </c>
      <c r="I759" s="300" t="str" cm="1">
        <f t="array" ref="I759">IF($C759="","",IF(INDEX(import_data,$C759,I$9)="","",INDEX(import_data,$C759,I$9)))</f>
        <v/>
      </c>
      <c r="K759" s="312" t="str">
        <f t="shared" si="80"/>
        <v/>
      </c>
      <c r="L759" s="92" t="s">
        <v>0</v>
      </c>
      <c r="M759" s="312" t="str">
        <f t="shared" si="81"/>
        <v/>
      </c>
      <c r="N759" s="92" t="s">
        <v>0</v>
      </c>
      <c r="O759" s="312" t="str">
        <f t="shared" si="82"/>
        <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t="str">
        <f t="shared" si="78"/>
        <v/>
      </c>
      <c r="E760" s="282" t="str" cm="1">
        <f t="array" ref="E760">IF($C760="","",INDEX(import_data,$C760,E$9))</f>
        <v/>
      </c>
      <c r="F760" s="280" t="str" cm="1">
        <f t="array" ref="F760">IF($C760="","",INDEX(import_data,$C760,F$9))</f>
        <v/>
      </c>
      <c r="G760" s="280" t="str" cm="1">
        <f t="array" ref="G760">IF($C760="","",INDEX(import_data,$C760,G$9))</f>
        <v/>
      </c>
      <c r="H760" s="280" t="str" cm="1">
        <f t="array" ref="H760">IF($C760="","",IF(INDEX(import_data,$C760,H$9)="","",INDEX(import_data,$C760,H$9)))</f>
        <v/>
      </c>
      <c r="I760" s="300" t="str" cm="1">
        <f t="array" ref="I760">IF($C760="","",IF(INDEX(import_data,$C760,I$9)="","",INDEX(import_data,$C760,I$9)))</f>
        <v/>
      </c>
      <c r="K760" s="312" t="str">
        <f t="shared" si="80"/>
        <v/>
      </c>
      <c r="L760" s="92" t="s">
        <v>0</v>
      </c>
      <c r="M760" s="312" t="str">
        <f t="shared" si="81"/>
        <v/>
      </c>
      <c r="N760" s="92" t="s">
        <v>0</v>
      </c>
      <c r="O760" s="312" t="str">
        <f t="shared" si="82"/>
        <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t="str">
        <f t="shared" si="78"/>
        <v/>
      </c>
      <c r="E761" s="282" t="str" cm="1">
        <f t="array" ref="E761">IF($C761="","",INDEX(import_data,$C761,E$9))</f>
        <v/>
      </c>
      <c r="F761" s="280" t="str" cm="1">
        <f t="array" ref="F761">IF($C761="","",INDEX(import_data,$C761,F$9))</f>
        <v/>
      </c>
      <c r="G761" s="280" t="str" cm="1">
        <f t="array" ref="G761">IF($C761="","",INDEX(import_data,$C761,G$9))</f>
        <v/>
      </c>
      <c r="H761" s="280" t="str" cm="1">
        <f t="array" ref="H761">IF($C761="","",IF(INDEX(import_data,$C761,H$9)="","",INDEX(import_data,$C761,H$9)))</f>
        <v/>
      </c>
      <c r="I761" s="300" t="str" cm="1">
        <f t="array" ref="I761">IF($C761="","",IF(INDEX(import_data,$C761,I$9)="","",INDEX(import_data,$C761,I$9)))</f>
        <v/>
      </c>
      <c r="K761" s="312" t="str">
        <f t="shared" si="80"/>
        <v/>
      </c>
      <c r="L761" s="92" t="s">
        <v>0</v>
      </c>
      <c r="M761" s="312" t="str">
        <f t="shared" si="81"/>
        <v/>
      </c>
      <c r="N761" s="92" t="s">
        <v>0</v>
      </c>
      <c r="O761" s="312" t="str">
        <f t="shared" si="82"/>
        <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t="str">
        <f t="shared" si="78"/>
        <v/>
      </c>
      <c r="E762" s="282" t="str" cm="1">
        <f t="array" ref="E762">IF($C762="","",INDEX(import_data,$C762,E$9))</f>
        <v/>
      </c>
      <c r="F762" s="280" t="str" cm="1">
        <f t="array" ref="F762">IF($C762="","",INDEX(import_data,$C762,F$9))</f>
        <v/>
      </c>
      <c r="G762" s="280" t="str" cm="1">
        <f t="array" ref="G762">IF($C762="","",INDEX(import_data,$C762,G$9))</f>
        <v/>
      </c>
      <c r="H762" s="280" t="str" cm="1">
        <f t="array" ref="H762">IF($C762="","",IF(INDEX(import_data,$C762,H$9)="","",INDEX(import_data,$C762,H$9)))</f>
        <v/>
      </c>
      <c r="I762" s="300" t="str" cm="1">
        <f t="array" ref="I762">IF($C762="","",IF(INDEX(import_data,$C762,I$9)="","",INDEX(import_data,$C762,I$9)))</f>
        <v/>
      </c>
      <c r="K762" s="312" t="str">
        <f t="shared" si="80"/>
        <v/>
      </c>
      <c r="L762" s="92" t="s">
        <v>0</v>
      </c>
      <c r="M762" s="312" t="str">
        <f t="shared" si="81"/>
        <v/>
      </c>
      <c r="N762" s="92" t="s">
        <v>0</v>
      </c>
      <c r="O762" s="312" t="str">
        <f t="shared" si="82"/>
        <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t="str">
        <f t="shared" si="78"/>
        <v/>
      </c>
      <c r="E763" s="282" t="str" cm="1">
        <f t="array" ref="E763">IF($C763="","",INDEX(import_data,$C763,E$9))</f>
        <v/>
      </c>
      <c r="F763" s="280" t="str" cm="1">
        <f t="array" ref="F763">IF($C763="","",INDEX(import_data,$C763,F$9))</f>
        <v/>
      </c>
      <c r="G763" s="280" t="str" cm="1">
        <f t="array" ref="G763">IF($C763="","",INDEX(import_data,$C763,G$9))</f>
        <v/>
      </c>
      <c r="H763" s="280" t="str" cm="1">
        <f t="array" ref="H763">IF($C763="","",IF(INDEX(import_data,$C763,H$9)="","",INDEX(import_data,$C763,H$9)))</f>
        <v/>
      </c>
      <c r="I763" s="300" t="str" cm="1">
        <f t="array" ref="I763">IF($C763="","",IF(INDEX(import_data,$C763,I$9)="","",INDEX(import_data,$C763,I$9)))</f>
        <v/>
      </c>
      <c r="K763" s="312" t="str">
        <f t="shared" si="80"/>
        <v/>
      </c>
      <c r="L763" s="92" t="s">
        <v>0</v>
      </c>
      <c r="M763" s="312" t="str">
        <f t="shared" si="81"/>
        <v/>
      </c>
      <c r="N763" s="92" t="s">
        <v>0</v>
      </c>
      <c r="O763" s="312" t="str">
        <f t="shared" si="82"/>
        <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t="str">
        <f t="shared" si="78"/>
        <v/>
      </c>
      <c r="E764" s="282" t="str" cm="1">
        <f t="array" ref="E764">IF($C764="","",INDEX(import_data,$C764,E$9))</f>
        <v/>
      </c>
      <c r="F764" s="280" t="str" cm="1">
        <f t="array" ref="F764">IF($C764="","",INDEX(import_data,$C764,F$9))</f>
        <v/>
      </c>
      <c r="G764" s="280" t="str" cm="1">
        <f t="array" ref="G764">IF($C764="","",INDEX(import_data,$C764,G$9))</f>
        <v/>
      </c>
      <c r="H764" s="280" t="str" cm="1">
        <f t="array" ref="H764">IF($C764="","",IF(INDEX(import_data,$C764,H$9)="","",INDEX(import_data,$C764,H$9)))</f>
        <v/>
      </c>
      <c r="I764" s="300" t="str" cm="1">
        <f t="array" ref="I764">IF($C764="","",IF(INDEX(import_data,$C764,I$9)="","",INDEX(import_data,$C764,I$9)))</f>
        <v/>
      </c>
      <c r="K764" s="312" t="str">
        <f t="shared" si="80"/>
        <v/>
      </c>
      <c r="L764" s="92" t="s">
        <v>0</v>
      </c>
      <c r="M764" s="312" t="str">
        <f t="shared" si="81"/>
        <v/>
      </c>
      <c r="N764" s="92" t="s">
        <v>0</v>
      </c>
      <c r="O764" s="312" t="str">
        <f t="shared" si="82"/>
        <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t="str">
        <f t="shared" si="78"/>
        <v/>
      </c>
      <c r="E765" s="282" t="str" cm="1">
        <f t="array" ref="E765">IF($C765="","",INDEX(import_data,$C765,E$9))</f>
        <v/>
      </c>
      <c r="F765" s="280" t="str" cm="1">
        <f t="array" ref="F765">IF($C765="","",INDEX(import_data,$C765,F$9))</f>
        <v/>
      </c>
      <c r="G765" s="280" t="str" cm="1">
        <f t="array" ref="G765">IF($C765="","",INDEX(import_data,$C765,G$9))</f>
        <v/>
      </c>
      <c r="H765" s="280" t="str" cm="1">
        <f t="array" ref="H765">IF($C765="","",IF(INDEX(import_data,$C765,H$9)="","",INDEX(import_data,$C765,H$9)))</f>
        <v/>
      </c>
      <c r="I765" s="300" t="str" cm="1">
        <f t="array" ref="I765">IF($C765="","",IF(INDEX(import_data,$C765,I$9)="","",INDEX(import_data,$C765,I$9)))</f>
        <v/>
      </c>
      <c r="K765" s="312" t="str">
        <f t="shared" si="80"/>
        <v/>
      </c>
      <c r="L765" s="92" t="s">
        <v>0</v>
      </c>
      <c r="M765" s="312" t="str">
        <f t="shared" si="81"/>
        <v/>
      </c>
      <c r="N765" s="92" t="s">
        <v>0</v>
      </c>
      <c r="O765" s="312" t="str">
        <f t="shared" si="82"/>
        <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t="str">
        <f t="shared" si="78"/>
        <v/>
      </c>
      <c r="E766" s="282" t="str" cm="1">
        <f t="array" ref="E766">IF($C766="","",INDEX(import_data,$C766,E$9))</f>
        <v/>
      </c>
      <c r="F766" s="280" t="str" cm="1">
        <f t="array" ref="F766">IF($C766="","",INDEX(import_data,$C766,F$9))</f>
        <v/>
      </c>
      <c r="G766" s="280" t="str" cm="1">
        <f t="array" ref="G766">IF($C766="","",INDEX(import_data,$C766,G$9))</f>
        <v/>
      </c>
      <c r="H766" s="280" t="str" cm="1">
        <f t="array" ref="H766">IF($C766="","",IF(INDEX(import_data,$C766,H$9)="","",INDEX(import_data,$C766,H$9)))</f>
        <v/>
      </c>
      <c r="I766" s="300" t="str" cm="1">
        <f t="array" ref="I766">IF($C766="","",IF(INDEX(import_data,$C766,I$9)="","",INDEX(import_data,$C766,I$9)))</f>
        <v/>
      </c>
      <c r="K766" s="312" t="str">
        <f t="shared" si="80"/>
        <v/>
      </c>
      <c r="L766" s="92" t="s">
        <v>0</v>
      </c>
      <c r="M766" s="312" t="str">
        <f t="shared" si="81"/>
        <v/>
      </c>
      <c r="N766" s="92" t="s">
        <v>0</v>
      </c>
      <c r="O766" s="312" t="str">
        <f t="shared" si="82"/>
        <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t="str">
        <f t="shared" si="78"/>
        <v/>
      </c>
      <c r="E767" s="282" t="str" cm="1">
        <f t="array" ref="E767">IF($C767="","",INDEX(import_data,$C767,E$9))</f>
        <v/>
      </c>
      <c r="F767" s="280" t="str" cm="1">
        <f t="array" ref="F767">IF($C767="","",INDEX(import_data,$C767,F$9))</f>
        <v/>
      </c>
      <c r="G767" s="280" t="str" cm="1">
        <f t="array" ref="G767">IF($C767="","",INDEX(import_data,$C767,G$9))</f>
        <v/>
      </c>
      <c r="H767" s="280" t="str" cm="1">
        <f t="array" ref="H767">IF($C767="","",IF(INDEX(import_data,$C767,H$9)="","",INDEX(import_data,$C767,H$9)))</f>
        <v/>
      </c>
      <c r="I767" s="300" t="str" cm="1">
        <f t="array" ref="I767">IF($C767="","",IF(INDEX(import_data,$C767,I$9)="","",INDEX(import_data,$C767,I$9)))</f>
        <v/>
      </c>
      <c r="K767" s="312" t="str">
        <f t="shared" si="80"/>
        <v/>
      </c>
      <c r="L767" s="92" t="s">
        <v>0</v>
      </c>
      <c r="M767" s="312" t="str">
        <f t="shared" si="81"/>
        <v/>
      </c>
      <c r="N767" s="92" t="s">
        <v>0</v>
      </c>
      <c r="O767" s="312" t="str">
        <f t="shared" si="82"/>
        <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t="str">
        <f t="shared" si="78"/>
        <v/>
      </c>
      <c r="E768" s="282" t="str" cm="1">
        <f t="array" ref="E768">IF($C768="","",INDEX(import_data,$C768,E$9))</f>
        <v/>
      </c>
      <c r="F768" s="280" t="str" cm="1">
        <f t="array" ref="F768">IF($C768="","",INDEX(import_data,$C768,F$9))</f>
        <v/>
      </c>
      <c r="G768" s="280" t="str" cm="1">
        <f t="array" ref="G768">IF($C768="","",INDEX(import_data,$C768,G$9))</f>
        <v/>
      </c>
      <c r="H768" s="280" t="str" cm="1">
        <f t="array" ref="H768">IF($C768="","",IF(INDEX(import_data,$C768,H$9)="","",INDEX(import_data,$C768,H$9)))</f>
        <v/>
      </c>
      <c r="I768" s="300" t="str" cm="1">
        <f t="array" ref="I768">IF($C768="","",IF(INDEX(import_data,$C768,I$9)="","",INDEX(import_data,$C768,I$9)))</f>
        <v/>
      </c>
      <c r="K768" s="312" t="str">
        <f t="shared" si="80"/>
        <v/>
      </c>
      <c r="L768" s="92" t="s">
        <v>0</v>
      </c>
      <c r="M768" s="312" t="str">
        <f t="shared" si="81"/>
        <v/>
      </c>
      <c r="N768" s="92" t="s">
        <v>0</v>
      </c>
      <c r="O768" s="312" t="str">
        <f t="shared" si="82"/>
        <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t="str">
        <f t="shared" si="78"/>
        <v/>
      </c>
      <c r="E769" s="282" t="str" cm="1">
        <f t="array" ref="E769">IF($C769="","",INDEX(import_data,$C769,E$9))</f>
        <v/>
      </c>
      <c r="F769" s="280" t="str" cm="1">
        <f t="array" ref="F769">IF($C769="","",INDEX(import_data,$C769,F$9))</f>
        <v/>
      </c>
      <c r="G769" s="280" t="str" cm="1">
        <f t="array" ref="G769">IF($C769="","",INDEX(import_data,$C769,G$9))</f>
        <v/>
      </c>
      <c r="H769" s="280" t="str" cm="1">
        <f t="array" ref="H769">IF($C769="","",IF(INDEX(import_data,$C769,H$9)="","",INDEX(import_data,$C769,H$9)))</f>
        <v/>
      </c>
      <c r="I769" s="300" t="str" cm="1">
        <f t="array" ref="I769">IF($C769="","",IF(INDEX(import_data,$C769,I$9)="","",INDEX(import_data,$C769,I$9)))</f>
        <v/>
      </c>
      <c r="K769" s="312" t="str">
        <f t="shared" si="80"/>
        <v/>
      </c>
      <c r="L769" s="92" t="s">
        <v>0</v>
      </c>
      <c r="M769" s="312" t="str">
        <f t="shared" si="81"/>
        <v/>
      </c>
      <c r="N769" s="92" t="s">
        <v>0</v>
      </c>
      <c r="O769" s="312" t="str">
        <f t="shared" si="82"/>
        <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t="str">
        <f t="shared" si="78"/>
        <v/>
      </c>
      <c r="E770" s="282" t="str" cm="1">
        <f t="array" ref="E770">IF($C770="","",INDEX(import_data,$C770,E$9))</f>
        <v/>
      </c>
      <c r="F770" s="280" t="str" cm="1">
        <f t="array" ref="F770">IF($C770="","",INDEX(import_data,$C770,F$9))</f>
        <v/>
      </c>
      <c r="G770" s="280" t="str" cm="1">
        <f t="array" ref="G770">IF($C770="","",INDEX(import_data,$C770,G$9))</f>
        <v/>
      </c>
      <c r="H770" s="280" t="str" cm="1">
        <f t="array" ref="H770">IF($C770="","",IF(INDEX(import_data,$C770,H$9)="","",INDEX(import_data,$C770,H$9)))</f>
        <v/>
      </c>
      <c r="I770" s="300" t="str" cm="1">
        <f t="array" ref="I770">IF($C770="","",IF(INDEX(import_data,$C770,I$9)="","",INDEX(import_data,$C770,I$9)))</f>
        <v/>
      </c>
      <c r="K770" s="312" t="str">
        <f t="shared" si="80"/>
        <v/>
      </c>
      <c r="L770" s="92" t="s">
        <v>0</v>
      </c>
      <c r="M770" s="312" t="str">
        <f t="shared" si="81"/>
        <v/>
      </c>
      <c r="N770" s="92" t="s">
        <v>0</v>
      </c>
      <c r="O770" s="312" t="str">
        <f t="shared" si="82"/>
        <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t="str">
        <f t="shared" si="78"/>
        <v/>
      </c>
      <c r="E771" s="282" t="str" cm="1">
        <f t="array" ref="E771">IF($C771="","",INDEX(import_data,$C771,E$9))</f>
        <v/>
      </c>
      <c r="F771" s="280" t="str" cm="1">
        <f t="array" ref="F771">IF($C771="","",INDEX(import_data,$C771,F$9))</f>
        <v/>
      </c>
      <c r="G771" s="280" t="str" cm="1">
        <f t="array" ref="G771">IF($C771="","",INDEX(import_data,$C771,G$9))</f>
        <v/>
      </c>
      <c r="H771" s="280" t="str" cm="1">
        <f t="array" ref="H771">IF($C771="","",IF(INDEX(import_data,$C771,H$9)="","",INDEX(import_data,$C771,H$9)))</f>
        <v/>
      </c>
      <c r="I771" s="300" t="str" cm="1">
        <f t="array" ref="I771">IF($C771="","",IF(INDEX(import_data,$C771,I$9)="","",INDEX(import_data,$C771,I$9)))</f>
        <v/>
      </c>
      <c r="K771" s="312" t="str">
        <f t="shared" si="80"/>
        <v/>
      </c>
      <c r="L771" s="92" t="s">
        <v>0</v>
      </c>
      <c r="M771" s="312" t="str">
        <f t="shared" si="81"/>
        <v/>
      </c>
      <c r="N771" s="92" t="s">
        <v>0</v>
      </c>
      <c r="O771" s="312" t="str">
        <f t="shared" si="82"/>
        <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t="str">
        <f t="shared" si="78"/>
        <v/>
      </c>
      <c r="E772" s="282" t="str" cm="1">
        <f t="array" ref="E772">IF($C772="","",INDEX(import_data,$C772,E$9))</f>
        <v/>
      </c>
      <c r="F772" s="280" t="str" cm="1">
        <f t="array" ref="F772">IF($C772="","",INDEX(import_data,$C772,F$9))</f>
        <v/>
      </c>
      <c r="G772" s="280" t="str" cm="1">
        <f t="array" ref="G772">IF($C772="","",INDEX(import_data,$C772,G$9))</f>
        <v/>
      </c>
      <c r="H772" s="280" t="str" cm="1">
        <f t="array" ref="H772">IF($C772="","",IF(INDEX(import_data,$C772,H$9)="","",INDEX(import_data,$C772,H$9)))</f>
        <v/>
      </c>
      <c r="I772" s="300" t="str" cm="1">
        <f t="array" ref="I772">IF($C772="","",IF(INDEX(import_data,$C772,I$9)="","",INDEX(import_data,$C772,I$9)))</f>
        <v/>
      </c>
      <c r="K772" s="312" t="str">
        <f t="shared" si="80"/>
        <v/>
      </c>
      <c r="L772" s="92" t="s">
        <v>0</v>
      </c>
      <c r="M772" s="312" t="str">
        <f t="shared" si="81"/>
        <v/>
      </c>
      <c r="N772" s="92" t="s">
        <v>0</v>
      </c>
      <c r="O772" s="312" t="str">
        <f t="shared" si="82"/>
        <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t="str">
        <f t="shared" si="78"/>
        <v/>
      </c>
      <c r="E773" s="282" t="str" cm="1">
        <f t="array" ref="E773">IF($C773="","",INDEX(import_data,$C773,E$9))</f>
        <v/>
      </c>
      <c r="F773" s="280" t="str" cm="1">
        <f t="array" ref="F773">IF($C773="","",INDEX(import_data,$C773,F$9))</f>
        <v/>
      </c>
      <c r="G773" s="280" t="str" cm="1">
        <f t="array" ref="G773">IF($C773="","",INDEX(import_data,$C773,G$9))</f>
        <v/>
      </c>
      <c r="H773" s="280" t="str" cm="1">
        <f t="array" ref="H773">IF($C773="","",IF(INDEX(import_data,$C773,H$9)="","",INDEX(import_data,$C773,H$9)))</f>
        <v/>
      </c>
      <c r="I773" s="300" t="str" cm="1">
        <f t="array" ref="I773">IF($C773="","",IF(INDEX(import_data,$C773,I$9)="","",INDEX(import_data,$C773,I$9)))</f>
        <v/>
      </c>
      <c r="K773" s="312" t="str">
        <f t="shared" si="80"/>
        <v/>
      </c>
      <c r="L773" s="92" t="s">
        <v>0</v>
      </c>
      <c r="M773" s="312" t="str">
        <f t="shared" si="81"/>
        <v/>
      </c>
      <c r="N773" s="92" t="s">
        <v>0</v>
      </c>
      <c r="O773" s="312" t="str">
        <f t="shared" si="82"/>
        <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t="str">
        <f t="shared" si="78"/>
        <v/>
      </c>
      <c r="E774" s="282" t="str" cm="1">
        <f t="array" ref="E774">IF($C774="","",INDEX(import_data,$C774,E$9))</f>
        <v/>
      </c>
      <c r="F774" s="280" t="str" cm="1">
        <f t="array" ref="F774">IF($C774="","",INDEX(import_data,$C774,F$9))</f>
        <v/>
      </c>
      <c r="G774" s="280" t="str" cm="1">
        <f t="array" ref="G774">IF($C774="","",INDEX(import_data,$C774,G$9))</f>
        <v/>
      </c>
      <c r="H774" s="280" t="str" cm="1">
        <f t="array" ref="H774">IF($C774="","",IF(INDEX(import_data,$C774,H$9)="","",INDEX(import_data,$C774,H$9)))</f>
        <v/>
      </c>
      <c r="I774" s="300" t="str" cm="1">
        <f t="array" ref="I774">IF($C774="","",IF(INDEX(import_data,$C774,I$9)="","",INDEX(import_data,$C774,I$9)))</f>
        <v/>
      </c>
      <c r="K774" s="312" t="str">
        <f t="shared" si="80"/>
        <v/>
      </c>
      <c r="L774" s="92" t="s">
        <v>0</v>
      </c>
      <c r="M774" s="312" t="str">
        <f t="shared" si="81"/>
        <v/>
      </c>
      <c r="N774" s="92" t="s">
        <v>0</v>
      </c>
      <c r="O774" s="312" t="str">
        <f t="shared" si="82"/>
        <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t="str">
        <f t="shared" si="78"/>
        <v/>
      </c>
      <c r="E775" s="282" t="str" cm="1">
        <f t="array" ref="E775">IF($C775="","",INDEX(import_data,$C775,E$9))</f>
        <v/>
      </c>
      <c r="F775" s="280" t="str" cm="1">
        <f t="array" ref="F775">IF($C775="","",INDEX(import_data,$C775,F$9))</f>
        <v/>
      </c>
      <c r="G775" s="280" t="str" cm="1">
        <f t="array" ref="G775">IF($C775="","",INDEX(import_data,$C775,G$9))</f>
        <v/>
      </c>
      <c r="H775" s="280" t="str" cm="1">
        <f t="array" ref="H775">IF($C775="","",IF(INDEX(import_data,$C775,H$9)="","",INDEX(import_data,$C775,H$9)))</f>
        <v/>
      </c>
      <c r="I775" s="300" t="str" cm="1">
        <f t="array" ref="I775">IF($C775="","",IF(INDEX(import_data,$C775,I$9)="","",INDEX(import_data,$C775,I$9)))</f>
        <v/>
      </c>
      <c r="K775" s="312" t="str">
        <f t="shared" si="80"/>
        <v/>
      </c>
      <c r="L775" s="92" t="s">
        <v>0</v>
      </c>
      <c r="M775" s="312" t="str">
        <f t="shared" si="81"/>
        <v/>
      </c>
      <c r="N775" s="92" t="s">
        <v>0</v>
      </c>
      <c r="O775" s="312" t="str">
        <f t="shared" si="82"/>
        <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t="str">
        <f t="shared" si="78"/>
        <v/>
      </c>
      <c r="E776" s="282" t="str" cm="1">
        <f t="array" ref="E776">IF($C776="","",INDEX(import_data,$C776,E$9))</f>
        <v/>
      </c>
      <c r="F776" s="280" t="str" cm="1">
        <f t="array" ref="F776">IF($C776="","",INDEX(import_data,$C776,F$9))</f>
        <v/>
      </c>
      <c r="G776" s="280" t="str" cm="1">
        <f t="array" ref="G776">IF($C776="","",INDEX(import_data,$C776,G$9))</f>
        <v/>
      </c>
      <c r="H776" s="280" t="str" cm="1">
        <f t="array" ref="H776">IF($C776="","",IF(INDEX(import_data,$C776,H$9)="","",INDEX(import_data,$C776,H$9)))</f>
        <v/>
      </c>
      <c r="I776" s="300" t="str" cm="1">
        <f t="array" ref="I776">IF($C776="","",IF(INDEX(import_data,$C776,I$9)="","",INDEX(import_data,$C776,I$9)))</f>
        <v/>
      </c>
      <c r="K776" s="312" t="str">
        <f t="shared" si="80"/>
        <v/>
      </c>
      <c r="L776" s="92" t="s">
        <v>0</v>
      </c>
      <c r="M776" s="312" t="str">
        <f t="shared" si="81"/>
        <v/>
      </c>
      <c r="N776" s="92" t="s">
        <v>0</v>
      </c>
      <c r="O776" s="312" t="str">
        <f t="shared" si="82"/>
        <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t="str">
        <f t="shared" si="78"/>
        <v/>
      </c>
      <c r="E777" s="282" t="str" cm="1">
        <f t="array" ref="E777">IF($C777="","",INDEX(import_data,$C777,E$9))</f>
        <v/>
      </c>
      <c r="F777" s="280" t="str" cm="1">
        <f t="array" ref="F777">IF($C777="","",INDEX(import_data,$C777,F$9))</f>
        <v/>
      </c>
      <c r="G777" s="280" t="str" cm="1">
        <f t="array" ref="G777">IF($C777="","",INDEX(import_data,$C777,G$9))</f>
        <v/>
      </c>
      <c r="H777" s="280" t="str" cm="1">
        <f t="array" ref="H777">IF($C777="","",IF(INDEX(import_data,$C777,H$9)="","",INDEX(import_data,$C777,H$9)))</f>
        <v/>
      </c>
      <c r="I777" s="300" t="str" cm="1">
        <f t="array" ref="I777">IF($C777="","",IF(INDEX(import_data,$C777,I$9)="","",INDEX(import_data,$C777,I$9)))</f>
        <v/>
      </c>
      <c r="K777" s="312" t="str">
        <f t="shared" si="80"/>
        <v/>
      </c>
      <c r="L777" s="92" t="s">
        <v>0</v>
      </c>
      <c r="M777" s="312" t="str">
        <f t="shared" si="81"/>
        <v/>
      </c>
      <c r="N777" s="92" t="s">
        <v>0</v>
      </c>
      <c r="O777" s="312" t="str">
        <f t="shared" si="82"/>
        <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t="str">
        <f t="shared" si="78"/>
        <v/>
      </c>
      <c r="E778" s="282" t="str" cm="1">
        <f t="array" ref="E778">IF($C778="","",INDEX(import_data,$C778,E$9))</f>
        <v/>
      </c>
      <c r="F778" s="280" t="str" cm="1">
        <f t="array" ref="F778">IF($C778="","",INDEX(import_data,$C778,F$9))</f>
        <v/>
      </c>
      <c r="G778" s="280" t="str" cm="1">
        <f t="array" ref="G778">IF($C778="","",INDEX(import_data,$C778,G$9))</f>
        <v/>
      </c>
      <c r="H778" s="280" t="str" cm="1">
        <f t="array" ref="H778">IF($C778="","",IF(INDEX(import_data,$C778,H$9)="","",INDEX(import_data,$C778,H$9)))</f>
        <v/>
      </c>
      <c r="I778" s="300" t="str" cm="1">
        <f t="array" ref="I778">IF($C778="","",IF(INDEX(import_data,$C778,I$9)="","",INDEX(import_data,$C778,I$9)))</f>
        <v/>
      </c>
      <c r="K778" s="312" t="str">
        <f t="shared" si="80"/>
        <v/>
      </c>
      <c r="L778" s="92" t="s">
        <v>0</v>
      </c>
      <c r="M778" s="312" t="str">
        <f t="shared" si="81"/>
        <v/>
      </c>
      <c r="N778" s="92" t="s">
        <v>0</v>
      </c>
      <c r="O778" s="312" t="str">
        <f t="shared" si="82"/>
        <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t="str">
        <f t="shared" si="78"/>
        <v/>
      </c>
      <c r="E779" s="282" t="str" cm="1">
        <f t="array" ref="E779">IF($C779="","",INDEX(import_data,$C779,E$9))</f>
        <v/>
      </c>
      <c r="F779" s="280" t="str" cm="1">
        <f t="array" ref="F779">IF($C779="","",INDEX(import_data,$C779,F$9))</f>
        <v/>
      </c>
      <c r="G779" s="280" t="str" cm="1">
        <f t="array" ref="G779">IF($C779="","",INDEX(import_data,$C779,G$9))</f>
        <v/>
      </c>
      <c r="H779" s="280" t="str" cm="1">
        <f t="array" ref="H779">IF($C779="","",IF(INDEX(import_data,$C779,H$9)="","",INDEX(import_data,$C779,H$9)))</f>
        <v/>
      </c>
      <c r="I779" s="300" t="str" cm="1">
        <f t="array" ref="I779">IF($C779="","",IF(INDEX(import_data,$C779,I$9)="","",INDEX(import_data,$C779,I$9)))</f>
        <v/>
      </c>
      <c r="K779" s="312" t="str">
        <f t="shared" si="80"/>
        <v/>
      </c>
      <c r="L779" s="92" t="s">
        <v>0</v>
      </c>
      <c r="M779" s="312" t="str">
        <f t="shared" si="81"/>
        <v/>
      </c>
      <c r="N779" s="92" t="s">
        <v>0</v>
      </c>
      <c r="O779" s="312" t="str">
        <f t="shared" si="82"/>
        <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t="str">
        <f t="shared" si="78"/>
        <v/>
      </c>
      <c r="E780" s="282" t="str" cm="1">
        <f t="array" ref="E780">IF($C780="","",INDEX(import_data,$C780,E$9))</f>
        <v/>
      </c>
      <c r="F780" s="280" t="str" cm="1">
        <f t="array" ref="F780">IF($C780="","",INDEX(import_data,$C780,F$9))</f>
        <v/>
      </c>
      <c r="G780" s="280" t="str" cm="1">
        <f t="array" ref="G780">IF($C780="","",INDEX(import_data,$C780,G$9))</f>
        <v/>
      </c>
      <c r="H780" s="280" t="str" cm="1">
        <f t="array" ref="H780">IF($C780="","",IF(INDEX(import_data,$C780,H$9)="","",INDEX(import_data,$C780,H$9)))</f>
        <v/>
      </c>
      <c r="I780" s="300" t="str" cm="1">
        <f t="array" ref="I780">IF($C780="","",IF(INDEX(import_data,$C780,I$9)="","",INDEX(import_data,$C780,I$9)))</f>
        <v/>
      </c>
      <c r="K780" s="312" t="str">
        <f t="shared" si="80"/>
        <v/>
      </c>
      <c r="L780" s="92" t="s">
        <v>0</v>
      </c>
      <c r="M780" s="312" t="str">
        <f t="shared" si="81"/>
        <v/>
      </c>
      <c r="N780" s="92" t="s">
        <v>0</v>
      </c>
      <c r="O780" s="312" t="str">
        <f t="shared" si="82"/>
        <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t="str">
        <f t="shared" ref="C781:C844" si="85">IFERROR(MATCH($E$8&amp;"-"&amp;B781,import_key,0),"")</f>
        <v/>
      </c>
      <c r="E781" s="282" t="str" cm="1">
        <f t="array" ref="E781">IF($C781="","",INDEX(import_data,$C781,E$9))</f>
        <v/>
      </c>
      <c r="F781" s="280" t="str" cm="1">
        <f t="array" ref="F781">IF($C781="","",INDEX(import_data,$C781,F$9))</f>
        <v/>
      </c>
      <c r="G781" s="280" t="str" cm="1">
        <f t="array" ref="G781">IF($C781="","",INDEX(import_data,$C781,G$9))</f>
        <v/>
      </c>
      <c r="H781" s="280" t="str" cm="1">
        <f t="array" ref="H781">IF($C781="","",IF(INDEX(import_data,$C781,H$9)="","",INDEX(import_data,$C781,H$9)))</f>
        <v/>
      </c>
      <c r="I781" s="300" t="str" cm="1">
        <f t="array" ref="I781">IF($C781="","",IF(INDEX(import_data,$C781,I$9)="","",INDEX(import_data,$C781,I$9)))</f>
        <v/>
      </c>
      <c r="K781" s="312" t="str">
        <f t="shared" si="80"/>
        <v/>
      </c>
      <c r="L781" s="92" t="s">
        <v>0</v>
      </c>
      <c r="M781" s="312" t="str">
        <f t="shared" si="81"/>
        <v/>
      </c>
      <c r="N781" s="92" t="s">
        <v>0</v>
      </c>
      <c r="O781" s="312" t="str">
        <f t="shared" si="82"/>
        <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t="str">
        <f t="shared" si="85"/>
        <v/>
      </c>
      <c r="E782" s="282" t="str" cm="1">
        <f t="array" ref="E782">IF($C782="","",INDEX(import_data,$C782,E$9))</f>
        <v/>
      </c>
      <c r="F782" s="280" t="str" cm="1">
        <f t="array" ref="F782">IF($C782="","",INDEX(import_data,$C782,F$9))</f>
        <v/>
      </c>
      <c r="G782" s="280" t="str" cm="1">
        <f t="array" ref="G782">IF($C782="","",INDEX(import_data,$C782,G$9))</f>
        <v/>
      </c>
      <c r="H782" s="280" t="str" cm="1">
        <f t="array" ref="H782">IF($C782="","",IF(INDEX(import_data,$C782,H$9)="","",INDEX(import_data,$C782,H$9)))</f>
        <v/>
      </c>
      <c r="I782" s="300" t="str" cm="1">
        <f t="array" ref="I782">IF($C782="","",IF(INDEX(import_data,$C782,I$9)="","",INDEX(import_data,$C782,I$9)))</f>
        <v/>
      </c>
      <c r="K782" s="312" t="str">
        <f t="shared" ref="K782:K845" si="87">IF(F782="","",F782) &amp; IF(G782="",""," – " &amp; G782) &amp; IF(H782="",""," – " &amp; H782) &amp; IF(I782="",""," – " &amp; I782)</f>
        <v/>
      </c>
      <c r="L782" s="92" t="s">
        <v>0</v>
      </c>
      <c r="M782" s="312" t="str">
        <f t="shared" ref="M782:M845" si="88">IF(F782="","",F782) &amp; IF(G782="",""," – " &amp; G782) &amp; IF(H782="",""," – " &amp; H782)</f>
        <v/>
      </c>
      <c r="N782" s="92" t="s">
        <v>0</v>
      </c>
      <c r="O782" s="312" t="str">
        <f t="shared" ref="O782:O845" si="89">IF(F782="","",F782) &amp; IF(G782="",""," – " &amp; G782)</f>
        <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t="str">
        <f t="shared" si="85"/>
        <v/>
      </c>
      <c r="E783" s="282" t="str" cm="1">
        <f t="array" ref="E783">IF($C783="","",INDEX(import_data,$C783,E$9))</f>
        <v/>
      </c>
      <c r="F783" s="280" t="str" cm="1">
        <f t="array" ref="F783">IF($C783="","",INDEX(import_data,$C783,F$9))</f>
        <v/>
      </c>
      <c r="G783" s="280" t="str" cm="1">
        <f t="array" ref="G783">IF($C783="","",INDEX(import_data,$C783,G$9))</f>
        <v/>
      </c>
      <c r="H783" s="280" t="str" cm="1">
        <f t="array" ref="H783">IF($C783="","",IF(INDEX(import_data,$C783,H$9)="","",INDEX(import_data,$C783,H$9)))</f>
        <v/>
      </c>
      <c r="I783" s="300" t="str" cm="1">
        <f t="array" ref="I783">IF($C783="","",IF(INDEX(import_data,$C783,I$9)="","",INDEX(import_data,$C783,I$9)))</f>
        <v/>
      </c>
      <c r="K783" s="312" t="str">
        <f t="shared" si="87"/>
        <v/>
      </c>
      <c r="L783" s="92" t="s">
        <v>0</v>
      </c>
      <c r="M783" s="312" t="str">
        <f t="shared" si="88"/>
        <v/>
      </c>
      <c r="N783" s="92" t="s">
        <v>0</v>
      </c>
      <c r="O783" s="312" t="str">
        <f t="shared" si="89"/>
        <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t="str">
        <f t="shared" si="85"/>
        <v/>
      </c>
      <c r="E784" s="282" t="str" cm="1">
        <f t="array" ref="E784">IF($C784="","",INDEX(import_data,$C784,E$9))</f>
        <v/>
      </c>
      <c r="F784" s="280" t="str" cm="1">
        <f t="array" ref="F784">IF($C784="","",INDEX(import_data,$C784,F$9))</f>
        <v/>
      </c>
      <c r="G784" s="280" t="str" cm="1">
        <f t="array" ref="G784">IF($C784="","",INDEX(import_data,$C784,G$9))</f>
        <v/>
      </c>
      <c r="H784" s="280" t="str" cm="1">
        <f t="array" ref="H784">IF($C784="","",IF(INDEX(import_data,$C784,H$9)="","",INDEX(import_data,$C784,H$9)))</f>
        <v/>
      </c>
      <c r="I784" s="300" t="str" cm="1">
        <f t="array" ref="I784">IF($C784="","",IF(INDEX(import_data,$C784,I$9)="","",INDEX(import_data,$C784,I$9)))</f>
        <v/>
      </c>
      <c r="K784" s="312" t="str">
        <f t="shared" si="87"/>
        <v/>
      </c>
      <c r="L784" s="92" t="s">
        <v>0</v>
      </c>
      <c r="M784" s="312" t="str">
        <f t="shared" si="88"/>
        <v/>
      </c>
      <c r="N784" s="92" t="s">
        <v>0</v>
      </c>
      <c r="O784" s="312" t="str">
        <f t="shared" si="89"/>
        <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t="str">
        <f t="shared" si="85"/>
        <v/>
      </c>
      <c r="E785" s="282" t="str" cm="1">
        <f t="array" ref="E785">IF($C785="","",INDEX(import_data,$C785,E$9))</f>
        <v/>
      </c>
      <c r="F785" s="280" t="str" cm="1">
        <f t="array" ref="F785">IF($C785="","",INDEX(import_data,$C785,F$9))</f>
        <v/>
      </c>
      <c r="G785" s="280" t="str" cm="1">
        <f t="array" ref="G785">IF($C785="","",INDEX(import_data,$C785,G$9))</f>
        <v/>
      </c>
      <c r="H785" s="280" t="str" cm="1">
        <f t="array" ref="H785">IF($C785="","",IF(INDEX(import_data,$C785,H$9)="","",INDEX(import_data,$C785,H$9)))</f>
        <v/>
      </c>
      <c r="I785" s="300" t="str" cm="1">
        <f t="array" ref="I785">IF($C785="","",IF(INDEX(import_data,$C785,I$9)="","",INDEX(import_data,$C785,I$9)))</f>
        <v/>
      </c>
      <c r="K785" s="312" t="str">
        <f t="shared" si="87"/>
        <v/>
      </c>
      <c r="L785" s="92" t="s">
        <v>0</v>
      </c>
      <c r="M785" s="312" t="str">
        <f t="shared" si="88"/>
        <v/>
      </c>
      <c r="N785" s="92" t="s">
        <v>0</v>
      </c>
      <c r="O785" s="312" t="str">
        <f t="shared" si="89"/>
        <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t="str">
        <f t="shared" si="85"/>
        <v/>
      </c>
      <c r="E786" s="282" t="str" cm="1">
        <f t="array" ref="E786">IF($C786="","",INDEX(import_data,$C786,E$9))</f>
        <v/>
      </c>
      <c r="F786" s="280" t="str" cm="1">
        <f t="array" ref="F786">IF($C786="","",INDEX(import_data,$C786,F$9))</f>
        <v/>
      </c>
      <c r="G786" s="280" t="str" cm="1">
        <f t="array" ref="G786">IF($C786="","",INDEX(import_data,$C786,G$9))</f>
        <v/>
      </c>
      <c r="H786" s="280" t="str" cm="1">
        <f t="array" ref="H786">IF($C786="","",IF(INDEX(import_data,$C786,H$9)="","",INDEX(import_data,$C786,H$9)))</f>
        <v/>
      </c>
      <c r="I786" s="300" t="str" cm="1">
        <f t="array" ref="I786">IF($C786="","",IF(INDEX(import_data,$C786,I$9)="","",INDEX(import_data,$C786,I$9)))</f>
        <v/>
      </c>
      <c r="K786" s="312" t="str">
        <f t="shared" si="87"/>
        <v/>
      </c>
      <c r="L786" s="92" t="s">
        <v>0</v>
      </c>
      <c r="M786" s="312" t="str">
        <f t="shared" si="88"/>
        <v/>
      </c>
      <c r="N786" s="92" t="s">
        <v>0</v>
      </c>
      <c r="O786" s="312" t="str">
        <f t="shared" si="89"/>
        <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t="str">
        <f t="shared" si="85"/>
        <v/>
      </c>
      <c r="E787" s="282" t="str" cm="1">
        <f t="array" ref="E787">IF($C787="","",INDEX(import_data,$C787,E$9))</f>
        <v/>
      </c>
      <c r="F787" s="280" t="str" cm="1">
        <f t="array" ref="F787">IF($C787="","",INDEX(import_data,$C787,F$9))</f>
        <v/>
      </c>
      <c r="G787" s="280" t="str" cm="1">
        <f t="array" ref="G787">IF($C787="","",INDEX(import_data,$C787,G$9))</f>
        <v/>
      </c>
      <c r="H787" s="280" t="str" cm="1">
        <f t="array" ref="H787">IF($C787="","",IF(INDEX(import_data,$C787,H$9)="","",INDEX(import_data,$C787,H$9)))</f>
        <v/>
      </c>
      <c r="I787" s="300" t="str" cm="1">
        <f t="array" ref="I787">IF($C787="","",IF(INDEX(import_data,$C787,I$9)="","",INDEX(import_data,$C787,I$9)))</f>
        <v/>
      </c>
      <c r="K787" s="312" t="str">
        <f t="shared" si="87"/>
        <v/>
      </c>
      <c r="L787" s="92" t="s">
        <v>0</v>
      </c>
      <c r="M787" s="312" t="str">
        <f t="shared" si="88"/>
        <v/>
      </c>
      <c r="N787" s="92" t="s">
        <v>0</v>
      </c>
      <c r="O787" s="312" t="str">
        <f t="shared" si="89"/>
        <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t="str">
        <f t="shared" si="85"/>
        <v/>
      </c>
      <c r="E788" s="282" t="str" cm="1">
        <f t="array" ref="E788">IF($C788="","",INDEX(import_data,$C788,E$9))</f>
        <v/>
      </c>
      <c r="F788" s="280" t="str" cm="1">
        <f t="array" ref="F788">IF($C788="","",INDEX(import_data,$C788,F$9))</f>
        <v/>
      </c>
      <c r="G788" s="280" t="str" cm="1">
        <f t="array" ref="G788">IF($C788="","",INDEX(import_data,$C788,G$9))</f>
        <v/>
      </c>
      <c r="H788" s="280" t="str" cm="1">
        <f t="array" ref="H788">IF($C788="","",IF(INDEX(import_data,$C788,H$9)="","",INDEX(import_data,$C788,H$9)))</f>
        <v/>
      </c>
      <c r="I788" s="300" t="str" cm="1">
        <f t="array" ref="I788">IF($C788="","",IF(INDEX(import_data,$C788,I$9)="","",INDEX(import_data,$C788,I$9)))</f>
        <v/>
      </c>
      <c r="K788" s="312" t="str">
        <f t="shared" si="87"/>
        <v/>
      </c>
      <c r="L788" s="92" t="s">
        <v>0</v>
      </c>
      <c r="M788" s="312" t="str">
        <f t="shared" si="88"/>
        <v/>
      </c>
      <c r="N788" s="92" t="s">
        <v>0</v>
      </c>
      <c r="O788" s="312" t="str">
        <f t="shared" si="89"/>
        <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t="str">
        <f t="shared" si="85"/>
        <v/>
      </c>
      <c r="E789" s="282" t="str" cm="1">
        <f t="array" ref="E789">IF($C789="","",INDEX(import_data,$C789,E$9))</f>
        <v/>
      </c>
      <c r="F789" s="280" t="str" cm="1">
        <f t="array" ref="F789">IF($C789="","",INDEX(import_data,$C789,F$9))</f>
        <v/>
      </c>
      <c r="G789" s="280" t="str" cm="1">
        <f t="array" ref="G789">IF($C789="","",INDEX(import_data,$C789,G$9))</f>
        <v/>
      </c>
      <c r="H789" s="280" t="str" cm="1">
        <f t="array" ref="H789">IF($C789="","",IF(INDEX(import_data,$C789,H$9)="","",INDEX(import_data,$C789,H$9)))</f>
        <v/>
      </c>
      <c r="I789" s="300" t="str" cm="1">
        <f t="array" ref="I789">IF($C789="","",IF(INDEX(import_data,$C789,I$9)="","",INDEX(import_data,$C789,I$9)))</f>
        <v/>
      </c>
      <c r="K789" s="312" t="str">
        <f t="shared" si="87"/>
        <v/>
      </c>
      <c r="L789" s="92" t="s">
        <v>0</v>
      </c>
      <c r="M789" s="312" t="str">
        <f t="shared" si="88"/>
        <v/>
      </c>
      <c r="N789" s="92" t="s">
        <v>0</v>
      </c>
      <c r="O789" s="312" t="str">
        <f t="shared" si="89"/>
        <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t="str">
        <f t="shared" si="85"/>
        <v/>
      </c>
      <c r="E790" s="282" t="str" cm="1">
        <f t="array" ref="E790">IF($C790="","",INDEX(import_data,$C790,E$9))</f>
        <v/>
      </c>
      <c r="F790" s="280" t="str" cm="1">
        <f t="array" ref="F790">IF($C790="","",INDEX(import_data,$C790,F$9))</f>
        <v/>
      </c>
      <c r="G790" s="280" t="str" cm="1">
        <f t="array" ref="G790">IF($C790="","",INDEX(import_data,$C790,G$9))</f>
        <v/>
      </c>
      <c r="H790" s="280" t="str" cm="1">
        <f t="array" ref="H790">IF($C790="","",IF(INDEX(import_data,$C790,H$9)="","",INDEX(import_data,$C790,H$9)))</f>
        <v/>
      </c>
      <c r="I790" s="300" t="str" cm="1">
        <f t="array" ref="I790">IF($C790="","",IF(INDEX(import_data,$C790,I$9)="","",INDEX(import_data,$C790,I$9)))</f>
        <v/>
      </c>
      <c r="K790" s="312" t="str">
        <f t="shared" si="87"/>
        <v/>
      </c>
      <c r="L790" s="92" t="s">
        <v>0</v>
      </c>
      <c r="M790" s="312" t="str">
        <f t="shared" si="88"/>
        <v/>
      </c>
      <c r="N790" s="92" t="s">
        <v>0</v>
      </c>
      <c r="O790" s="312" t="str">
        <f t="shared" si="89"/>
        <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t="str">
        <f t="shared" si="85"/>
        <v/>
      </c>
      <c r="E791" s="282" t="str" cm="1">
        <f t="array" ref="E791">IF($C791="","",INDEX(import_data,$C791,E$9))</f>
        <v/>
      </c>
      <c r="F791" s="280" t="str" cm="1">
        <f t="array" ref="F791">IF($C791="","",INDEX(import_data,$C791,F$9))</f>
        <v/>
      </c>
      <c r="G791" s="280" t="str" cm="1">
        <f t="array" ref="G791">IF($C791="","",INDEX(import_data,$C791,G$9))</f>
        <v/>
      </c>
      <c r="H791" s="280" t="str" cm="1">
        <f t="array" ref="H791">IF($C791="","",IF(INDEX(import_data,$C791,H$9)="","",INDEX(import_data,$C791,H$9)))</f>
        <v/>
      </c>
      <c r="I791" s="300" t="str" cm="1">
        <f t="array" ref="I791">IF($C791="","",IF(INDEX(import_data,$C791,I$9)="","",INDEX(import_data,$C791,I$9)))</f>
        <v/>
      </c>
      <c r="K791" s="312" t="str">
        <f t="shared" si="87"/>
        <v/>
      </c>
      <c r="L791" s="92" t="s">
        <v>0</v>
      </c>
      <c r="M791" s="312" t="str">
        <f t="shared" si="88"/>
        <v/>
      </c>
      <c r="N791" s="92" t="s">
        <v>0</v>
      </c>
      <c r="O791" s="312" t="str">
        <f t="shared" si="89"/>
        <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t="str">
        <f t="shared" si="85"/>
        <v/>
      </c>
      <c r="E792" s="282" t="str" cm="1">
        <f t="array" ref="E792">IF($C792="","",INDEX(import_data,$C792,E$9))</f>
        <v/>
      </c>
      <c r="F792" s="280" t="str" cm="1">
        <f t="array" ref="F792">IF($C792="","",INDEX(import_data,$C792,F$9))</f>
        <v/>
      </c>
      <c r="G792" s="280" t="str" cm="1">
        <f t="array" ref="G792">IF($C792="","",INDEX(import_data,$C792,G$9))</f>
        <v/>
      </c>
      <c r="H792" s="280" t="str" cm="1">
        <f t="array" ref="H792">IF($C792="","",IF(INDEX(import_data,$C792,H$9)="","",INDEX(import_data,$C792,H$9)))</f>
        <v/>
      </c>
      <c r="I792" s="300" t="str" cm="1">
        <f t="array" ref="I792">IF($C792="","",IF(INDEX(import_data,$C792,I$9)="","",INDEX(import_data,$C792,I$9)))</f>
        <v/>
      </c>
      <c r="K792" s="312" t="str">
        <f t="shared" si="87"/>
        <v/>
      </c>
      <c r="L792" s="92" t="s">
        <v>0</v>
      </c>
      <c r="M792" s="312" t="str">
        <f t="shared" si="88"/>
        <v/>
      </c>
      <c r="N792" s="92" t="s">
        <v>0</v>
      </c>
      <c r="O792" s="312" t="str">
        <f t="shared" si="89"/>
        <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t="str">
        <f t="shared" si="85"/>
        <v/>
      </c>
      <c r="E793" s="282" t="str" cm="1">
        <f t="array" ref="E793">IF($C793="","",INDEX(import_data,$C793,E$9))</f>
        <v/>
      </c>
      <c r="F793" s="280" t="str" cm="1">
        <f t="array" ref="F793">IF($C793="","",INDEX(import_data,$C793,F$9))</f>
        <v/>
      </c>
      <c r="G793" s="280" t="str" cm="1">
        <f t="array" ref="G793">IF($C793="","",INDEX(import_data,$C793,G$9))</f>
        <v/>
      </c>
      <c r="H793" s="280" t="str" cm="1">
        <f t="array" ref="H793">IF($C793="","",IF(INDEX(import_data,$C793,H$9)="","",INDEX(import_data,$C793,H$9)))</f>
        <v/>
      </c>
      <c r="I793" s="300" t="str" cm="1">
        <f t="array" ref="I793">IF($C793="","",IF(INDEX(import_data,$C793,I$9)="","",INDEX(import_data,$C793,I$9)))</f>
        <v/>
      </c>
      <c r="K793" s="312" t="str">
        <f t="shared" si="87"/>
        <v/>
      </c>
      <c r="L793" s="92" t="s">
        <v>0</v>
      </c>
      <c r="M793" s="312" t="str">
        <f t="shared" si="88"/>
        <v/>
      </c>
      <c r="N793" s="92" t="s">
        <v>0</v>
      </c>
      <c r="O793" s="312" t="str">
        <f t="shared" si="89"/>
        <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t="str">
        <f t="shared" si="85"/>
        <v/>
      </c>
      <c r="E794" s="282" t="str" cm="1">
        <f t="array" ref="E794">IF($C794="","",INDEX(import_data,$C794,E$9))</f>
        <v/>
      </c>
      <c r="F794" s="280" t="str" cm="1">
        <f t="array" ref="F794">IF($C794="","",INDEX(import_data,$C794,F$9))</f>
        <v/>
      </c>
      <c r="G794" s="280" t="str" cm="1">
        <f t="array" ref="G794">IF($C794="","",INDEX(import_data,$C794,G$9))</f>
        <v/>
      </c>
      <c r="H794" s="280" t="str" cm="1">
        <f t="array" ref="H794">IF($C794="","",IF(INDEX(import_data,$C794,H$9)="","",INDEX(import_data,$C794,H$9)))</f>
        <v/>
      </c>
      <c r="I794" s="300" t="str" cm="1">
        <f t="array" ref="I794">IF($C794="","",IF(INDEX(import_data,$C794,I$9)="","",INDEX(import_data,$C794,I$9)))</f>
        <v/>
      </c>
      <c r="K794" s="312" t="str">
        <f t="shared" si="87"/>
        <v/>
      </c>
      <c r="L794" s="92" t="s">
        <v>0</v>
      </c>
      <c r="M794" s="312" t="str">
        <f t="shared" si="88"/>
        <v/>
      </c>
      <c r="N794" s="92" t="s">
        <v>0</v>
      </c>
      <c r="O794" s="312" t="str">
        <f t="shared" si="89"/>
        <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t="str">
        <f t="shared" si="85"/>
        <v/>
      </c>
      <c r="E795" s="282" t="str" cm="1">
        <f t="array" ref="E795">IF($C795="","",INDEX(import_data,$C795,E$9))</f>
        <v/>
      </c>
      <c r="F795" s="280" t="str" cm="1">
        <f t="array" ref="F795">IF($C795="","",INDEX(import_data,$C795,F$9))</f>
        <v/>
      </c>
      <c r="G795" s="280" t="str" cm="1">
        <f t="array" ref="G795">IF($C795="","",INDEX(import_data,$C795,G$9))</f>
        <v/>
      </c>
      <c r="H795" s="280" t="str" cm="1">
        <f t="array" ref="H795">IF($C795="","",IF(INDEX(import_data,$C795,H$9)="","",INDEX(import_data,$C795,H$9)))</f>
        <v/>
      </c>
      <c r="I795" s="300" t="str" cm="1">
        <f t="array" ref="I795">IF($C795="","",IF(INDEX(import_data,$C795,I$9)="","",INDEX(import_data,$C795,I$9)))</f>
        <v/>
      </c>
      <c r="K795" s="312" t="str">
        <f t="shared" si="87"/>
        <v/>
      </c>
      <c r="L795" s="92" t="s">
        <v>0</v>
      </c>
      <c r="M795" s="312" t="str">
        <f t="shared" si="88"/>
        <v/>
      </c>
      <c r="N795" s="92" t="s">
        <v>0</v>
      </c>
      <c r="O795" s="312" t="str">
        <f t="shared" si="89"/>
        <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t="str">
        <f t="shared" si="85"/>
        <v/>
      </c>
      <c r="E796" s="282" t="str" cm="1">
        <f t="array" ref="E796">IF($C796="","",INDEX(import_data,$C796,E$9))</f>
        <v/>
      </c>
      <c r="F796" s="280" t="str" cm="1">
        <f t="array" ref="F796">IF($C796="","",INDEX(import_data,$C796,F$9))</f>
        <v/>
      </c>
      <c r="G796" s="280" t="str" cm="1">
        <f t="array" ref="G796">IF($C796="","",INDEX(import_data,$C796,G$9))</f>
        <v/>
      </c>
      <c r="H796" s="280" t="str" cm="1">
        <f t="array" ref="H796">IF($C796="","",IF(INDEX(import_data,$C796,H$9)="","",INDEX(import_data,$C796,H$9)))</f>
        <v/>
      </c>
      <c r="I796" s="300" t="str" cm="1">
        <f t="array" ref="I796">IF($C796="","",IF(INDEX(import_data,$C796,I$9)="","",INDEX(import_data,$C796,I$9)))</f>
        <v/>
      </c>
      <c r="K796" s="312" t="str">
        <f t="shared" si="87"/>
        <v/>
      </c>
      <c r="L796" s="92" t="s">
        <v>0</v>
      </c>
      <c r="M796" s="312" t="str">
        <f t="shared" si="88"/>
        <v/>
      </c>
      <c r="N796" s="92" t="s">
        <v>0</v>
      </c>
      <c r="O796" s="312" t="str">
        <f t="shared" si="89"/>
        <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t="str">
        <f t="shared" si="85"/>
        <v/>
      </c>
      <c r="E797" s="282" t="str" cm="1">
        <f t="array" ref="E797">IF($C797="","",INDEX(import_data,$C797,E$9))</f>
        <v/>
      </c>
      <c r="F797" s="280" t="str" cm="1">
        <f t="array" ref="F797">IF($C797="","",INDEX(import_data,$C797,F$9))</f>
        <v/>
      </c>
      <c r="G797" s="280" t="str" cm="1">
        <f t="array" ref="G797">IF($C797="","",INDEX(import_data,$C797,G$9))</f>
        <v/>
      </c>
      <c r="H797" s="280" t="str" cm="1">
        <f t="array" ref="H797">IF($C797="","",IF(INDEX(import_data,$C797,H$9)="","",INDEX(import_data,$C797,H$9)))</f>
        <v/>
      </c>
      <c r="I797" s="300" t="str" cm="1">
        <f t="array" ref="I797">IF($C797="","",IF(INDEX(import_data,$C797,I$9)="","",INDEX(import_data,$C797,I$9)))</f>
        <v/>
      </c>
      <c r="K797" s="312" t="str">
        <f t="shared" si="87"/>
        <v/>
      </c>
      <c r="L797" s="92" t="s">
        <v>0</v>
      </c>
      <c r="M797" s="312" t="str">
        <f t="shared" si="88"/>
        <v/>
      </c>
      <c r="N797" s="92" t="s">
        <v>0</v>
      </c>
      <c r="O797" s="312" t="str">
        <f t="shared" si="89"/>
        <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t="str">
        <f t="shared" si="85"/>
        <v/>
      </c>
      <c r="E798" s="282" t="str" cm="1">
        <f t="array" ref="E798">IF($C798="","",INDEX(import_data,$C798,E$9))</f>
        <v/>
      </c>
      <c r="F798" s="280" t="str" cm="1">
        <f t="array" ref="F798">IF($C798="","",INDEX(import_data,$C798,F$9))</f>
        <v/>
      </c>
      <c r="G798" s="280" t="str" cm="1">
        <f t="array" ref="G798">IF($C798="","",INDEX(import_data,$C798,G$9))</f>
        <v/>
      </c>
      <c r="H798" s="280" t="str" cm="1">
        <f t="array" ref="H798">IF($C798="","",IF(INDEX(import_data,$C798,H$9)="","",INDEX(import_data,$C798,H$9)))</f>
        <v/>
      </c>
      <c r="I798" s="300" t="str" cm="1">
        <f t="array" ref="I798">IF($C798="","",IF(INDEX(import_data,$C798,I$9)="","",INDEX(import_data,$C798,I$9)))</f>
        <v/>
      </c>
      <c r="K798" s="312" t="str">
        <f t="shared" si="87"/>
        <v/>
      </c>
      <c r="L798" s="92" t="s">
        <v>0</v>
      </c>
      <c r="M798" s="312" t="str">
        <f t="shared" si="88"/>
        <v/>
      </c>
      <c r="N798" s="92" t="s">
        <v>0</v>
      </c>
      <c r="O798" s="312" t="str">
        <f t="shared" si="89"/>
        <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t="str">
        <f t="shared" si="85"/>
        <v/>
      </c>
      <c r="E799" s="282" t="str" cm="1">
        <f t="array" ref="E799">IF($C799="","",INDEX(import_data,$C799,E$9))</f>
        <v/>
      </c>
      <c r="F799" s="280" t="str" cm="1">
        <f t="array" ref="F799">IF($C799="","",INDEX(import_data,$C799,F$9))</f>
        <v/>
      </c>
      <c r="G799" s="280" t="str" cm="1">
        <f t="array" ref="G799">IF($C799="","",INDEX(import_data,$C799,G$9))</f>
        <v/>
      </c>
      <c r="H799" s="280" t="str" cm="1">
        <f t="array" ref="H799">IF($C799="","",IF(INDEX(import_data,$C799,H$9)="","",INDEX(import_data,$C799,H$9)))</f>
        <v/>
      </c>
      <c r="I799" s="300" t="str" cm="1">
        <f t="array" ref="I799">IF($C799="","",IF(INDEX(import_data,$C799,I$9)="","",INDEX(import_data,$C799,I$9)))</f>
        <v/>
      </c>
      <c r="K799" s="312" t="str">
        <f t="shared" si="87"/>
        <v/>
      </c>
      <c r="L799" s="92" t="s">
        <v>0</v>
      </c>
      <c r="M799" s="312" t="str">
        <f t="shared" si="88"/>
        <v/>
      </c>
      <c r="N799" s="92" t="s">
        <v>0</v>
      </c>
      <c r="O799" s="312" t="str">
        <f t="shared" si="89"/>
        <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t="str">
        <f t="shared" si="85"/>
        <v/>
      </c>
      <c r="E800" s="282" t="str" cm="1">
        <f t="array" ref="E800">IF($C800="","",INDEX(import_data,$C800,E$9))</f>
        <v/>
      </c>
      <c r="F800" s="280" t="str" cm="1">
        <f t="array" ref="F800">IF($C800="","",INDEX(import_data,$C800,F$9))</f>
        <v/>
      </c>
      <c r="G800" s="280" t="str" cm="1">
        <f t="array" ref="G800">IF($C800="","",INDEX(import_data,$C800,G$9))</f>
        <v/>
      </c>
      <c r="H800" s="280" t="str" cm="1">
        <f t="array" ref="H800">IF($C800="","",IF(INDEX(import_data,$C800,H$9)="","",INDEX(import_data,$C800,H$9)))</f>
        <v/>
      </c>
      <c r="I800" s="300" t="str" cm="1">
        <f t="array" ref="I800">IF($C800="","",IF(INDEX(import_data,$C800,I$9)="","",INDEX(import_data,$C800,I$9)))</f>
        <v/>
      </c>
      <c r="K800" s="312" t="str">
        <f t="shared" si="87"/>
        <v/>
      </c>
      <c r="L800" s="92" t="s">
        <v>0</v>
      </c>
      <c r="M800" s="312" t="str">
        <f t="shared" si="88"/>
        <v/>
      </c>
      <c r="N800" s="92" t="s">
        <v>0</v>
      </c>
      <c r="O800" s="312" t="str">
        <f t="shared" si="89"/>
        <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t="str">
        <f t="shared" si="85"/>
        <v/>
      </c>
      <c r="E801" s="282" t="str" cm="1">
        <f t="array" ref="E801">IF($C801="","",INDEX(import_data,$C801,E$9))</f>
        <v/>
      </c>
      <c r="F801" s="280" t="str" cm="1">
        <f t="array" ref="F801">IF($C801="","",INDEX(import_data,$C801,F$9))</f>
        <v/>
      </c>
      <c r="G801" s="280" t="str" cm="1">
        <f t="array" ref="G801">IF($C801="","",INDEX(import_data,$C801,G$9))</f>
        <v/>
      </c>
      <c r="H801" s="280" t="str" cm="1">
        <f t="array" ref="H801">IF($C801="","",IF(INDEX(import_data,$C801,H$9)="","",INDEX(import_data,$C801,H$9)))</f>
        <v/>
      </c>
      <c r="I801" s="300" t="str" cm="1">
        <f t="array" ref="I801">IF($C801="","",IF(INDEX(import_data,$C801,I$9)="","",INDEX(import_data,$C801,I$9)))</f>
        <v/>
      </c>
      <c r="K801" s="312" t="str">
        <f t="shared" si="87"/>
        <v/>
      </c>
      <c r="L801" s="92" t="s">
        <v>0</v>
      </c>
      <c r="M801" s="312" t="str">
        <f t="shared" si="88"/>
        <v/>
      </c>
      <c r="N801" s="92" t="s">
        <v>0</v>
      </c>
      <c r="O801" s="312" t="str">
        <f t="shared" si="89"/>
        <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t="str">
        <f t="shared" si="85"/>
        <v/>
      </c>
      <c r="E802" s="282" t="str" cm="1">
        <f t="array" ref="E802">IF($C802="","",INDEX(import_data,$C802,E$9))</f>
        <v/>
      </c>
      <c r="F802" s="280" t="str" cm="1">
        <f t="array" ref="F802">IF($C802="","",INDEX(import_data,$C802,F$9))</f>
        <v/>
      </c>
      <c r="G802" s="280" t="str" cm="1">
        <f t="array" ref="G802">IF($C802="","",INDEX(import_data,$C802,G$9))</f>
        <v/>
      </c>
      <c r="H802" s="280" t="str" cm="1">
        <f t="array" ref="H802">IF($C802="","",IF(INDEX(import_data,$C802,H$9)="","",INDEX(import_data,$C802,H$9)))</f>
        <v/>
      </c>
      <c r="I802" s="300" t="str" cm="1">
        <f t="array" ref="I802">IF($C802="","",IF(INDEX(import_data,$C802,I$9)="","",INDEX(import_data,$C802,I$9)))</f>
        <v/>
      </c>
      <c r="K802" s="312" t="str">
        <f t="shared" si="87"/>
        <v/>
      </c>
      <c r="L802" s="92" t="s">
        <v>0</v>
      </c>
      <c r="M802" s="312" t="str">
        <f t="shared" si="88"/>
        <v/>
      </c>
      <c r="N802" s="92" t="s">
        <v>0</v>
      </c>
      <c r="O802" s="312" t="str">
        <f t="shared" si="89"/>
        <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t="str">
        <f t="shared" si="85"/>
        <v/>
      </c>
      <c r="E803" s="282" t="str" cm="1">
        <f t="array" ref="E803">IF($C803="","",INDEX(import_data,$C803,E$9))</f>
        <v/>
      </c>
      <c r="F803" s="280" t="str" cm="1">
        <f t="array" ref="F803">IF($C803="","",INDEX(import_data,$C803,F$9))</f>
        <v/>
      </c>
      <c r="G803" s="280" t="str" cm="1">
        <f t="array" ref="G803">IF($C803="","",INDEX(import_data,$C803,G$9))</f>
        <v/>
      </c>
      <c r="H803" s="280" t="str" cm="1">
        <f t="array" ref="H803">IF($C803="","",IF(INDEX(import_data,$C803,H$9)="","",INDEX(import_data,$C803,H$9)))</f>
        <v/>
      </c>
      <c r="I803" s="300" t="str" cm="1">
        <f t="array" ref="I803">IF($C803="","",IF(INDEX(import_data,$C803,I$9)="","",INDEX(import_data,$C803,I$9)))</f>
        <v/>
      </c>
      <c r="K803" s="312" t="str">
        <f t="shared" si="87"/>
        <v/>
      </c>
      <c r="L803" s="92" t="s">
        <v>0</v>
      </c>
      <c r="M803" s="312" t="str">
        <f t="shared" si="88"/>
        <v/>
      </c>
      <c r="N803" s="92" t="s">
        <v>0</v>
      </c>
      <c r="O803" s="312" t="str">
        <f t="shared" si="89"/>
        <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t="str">
        <f t="shared" si="85"/>
        <v/>
      </c>
      <c r="E804" s="282" t="str" cm="1">
        <f t="array" ref="E804">IF($C804="","",INDEX(import_data,$C804,E$9))</f>
        <v/>
      </c>
      <c r="F804" s="280" t="str" cm="1">
        <f t="array" ref="F804">IF($C804="","",INDEX(import_data,$C804,F$9))</f>
        <v/>
      </c>
      <c r="G804" s="280" t="str" cm="1">
        <f t="array" ref="G804">IF($C804="","",INDEX(import_data,$C804,G$9))</f>
        <v/>
      </c>
      <c r="H804" s="280" t="str" cm="1">
        <f t="array" ref="H804">IF($C804="","",IF(INDEX(import_data,$C804,H$9)="","",INDEX(import_data,$C804,H$9)))</f>
        <v/>
      </c>
      <c r="I804" s="300" t="str" cm="1">
        <f t="array" ref="I804">IF($C804="","",IF(INDEX(import_data,$C804,I$9)="","",INDEX(import_data,$C804,I$9)))</f>
        <v/>
      </c>
      <c r="K804" s="312" t="str">
        <f t="shared" si="87"/>
        <v/>
      </c>
      <c r="L804" s="92" t="s">
        <v>0</v>
      </c>
      <c r="M804" s="312" t="str">
        <f t="shared" si="88"/>
        <v/>
      </c>
      <c r="N804" s="92" t="s">
        <v>0</v>
      </c>
      <c r="O804" s="312" t="str">
        <f t="shared" si="89"/>
        <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t="str">
        <f t="shared" si="85"/>
        <v/>
      </c>
      <c r="E805" s="282" t="str" cm="1">
        <f t="array" ref="E805">IF($C805="","",INDEX(import_data,$C805,E$9))</f>
        <v/>
      </c>
      <c r="F805" s="280" t="str" cm="1">
        <f t="array" ref="F805">IF($C805="","",INDEX(import_data,$C805,F$9))</f>
        <v/>
      </c>
      <c r="G805" s="280" t="str" cm="1">
        <f t="array" ref="G805">IF($C805="","",INDEX(import_data,$C805,G$9))</f>
        <v/>
      </c>
      <c r="H805" s="280" t="str" cm="1">
        <f t="array" ref="H805">IF($C805="","",IF(INDEX(import_data,$C805,H$9)="","",INDEX(import_data,$C805,H$9)))</f>
        <v/>
      </c>
      <c r="I805" s="300" t="str" cm="1">
        <f t="array" ref="I805">IF($C805="","",IF(INDEX(import_data,$C805,I$9)="","",INDEX(import_data,$C805,I$9)))</f>
        <v/>
      </c>
      <c r="K805" s="312" t="str">
        <f t="shared" si="87"/>
        <v/>
      </c>
      <c r="L805" s="92" t="s">
        <v>0</v>
      </c>
      <c r="M805" s="312" t="str">
        <f t="shared" si="88"/>
        <v/>
      </c>
      <c r="N805" s="92" t="s">
        <v>0</v>
      </c>
      <c r="O805" s="312" t="str">
        <f t="shared" si="89"/>
        <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t="str">
        <f t="shared" si="85"/>
        <v/>
      </c>
      <c r="E806" s="282" t="str" cm="1">
        <f t="array" ref="E806">IF($C806="","",INDEX(import_data,$C806,E$9))</f>
        <v/>
      </c>
      <c r="F806" s="280" t="str" cm="1">
        <f t="array" ref="F806">IF($C806="","",INDEX(import_data,$C806,F$9))</f>
        <v/>
      </c>
      <c r="G806" s="280" t="str" cm="1">
        <f t="array" ref="G806">IF($C806="","",INDEX(import_data,$C806,G$9))</f>
        <v/>
      </c>
      <c r="H806" s="280" t="str" cm="1">
        <f t="array" ref="H806">IF($C806="","",IF(INDEX(import_data,$C806,H$9)="","",INDEX(import_data,$C806,H$9)))</f>
        <v/>
      </c>
      <c r="I806" s="300" t="str" cm="1">
        <f t="array" ref="I806">IF($C806="","",IF(INDEX(import_data,$C806,I$9)="","",INDEX(import_data,$C806,I$9)))</f>
        <v/>
      </c>
      <c r="K806" s="312" t="str">
        <f t="shared" si="87"/>
        <v/>
      </c>
      <c r="L806" s="92" t="s">
        <v>0</v>
      </c>
      <c r="M806" s="312" t="str">
        <f t="shared" si="88"/>
        <v/>
      </c>
      <c r="N806" s="92" t="s">
        <v>0</v>
      </c>
      <c r="O806" s="312" t="str">
        <f t="shared" si="89"/>
        <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t="str">
        <f t="shared" si="85"/>
        <v/>
      </c>
      <c r="E807" s="282" t="str" cm="1">
        <f t="array" ref="E807">IF($C807="","",INDEX(import_data,$C807,E$9))</f>
        <v/>
      </c>
      <c r="F807" s="280" t="str" cm="1">
        <f t="array" ref="F807">IF($C807="","",INDEX(import_data,$C807,F$9))</f>
        <v/>
      </c>
      <c r="G807" s="280" t="str" cm="1">
        <f t="array" ref="G807">IF($C807="","",INDEX(import_data,$C807,G$9))</f>
        <v/>
      </c>
      <c r="H807" s="280" t="str" cm="1">
        <f t="array" ref="H807">IF($C807="","",IF(INDEX(import_data,$C807,H$9)="","",INDEX(import_data,$C807,H$9)))</f>
        <v/>
      </c>
      <c r="I807" s="300" t="str" cm="1">
        <f t="array" ref="I807">IF($C807="","",IF(INDEX(import_data,$C807,I$9)="","",INDEX(import_data,$C807,I$9)))</f>
        <v/>
      </c>
      <c r="K807" s="312" t="str">
        <f t="shared" si="87"/>
        <v/>
      </c>
      <c r="L807" s="92" t="s">
        <v>0</v>
      </c>
      <c r="M807" s="312" t="str">
        <f t="shared" si="88"/>
        <v/>
      </c>
      <c r="N807" s="92" t="s">
        <v>0</v>
      </c>
      <c r="O807" s="312" t="str">
        <f t="shared" si="89"/>
        <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t="str">
        <f t="shared" si="85"/>
        <v/>
      </c>
      <c r="E808" s="282" t="str" cm="1">
        <f t="array" ref="E808">IF($C808="","",INDEX(import_data,$C808,E$9))</f>
        <v/>
      </c>
      <c r="F808" s="280" t="str" cm="1">
        <f t="array" ref="F808">IF($C808="","",INDEX(import_data,$C808,F$9))</f>
        <v/>
      </c>
      <c r="G808" s="280" t="str" cm="1">
        <f t="array" ref="G808">IF($C808="","",INDEX(import_data,$C808,G$9))</f>
        <v/>
      </c>
      <c r="H808" s="280" t="str" cm="1">
        <f t="array" ref="H808">IF($C808="","",IF(INDEX(import_data,$C808,H$9)="","",INDEX(import_data,$C808,H$9)))</f>
        <v/>
      </c>
      <c r="I808" s="300" t="str" cm="1">
        <f t="array" ref="I808">IF($C808="","",IF(INDEX(import_data,$C808,I$9)="","",INDEX(import_data,$C808,I$9)))</f>
        <v/>
      </c>
      <c r="K808" s="312" t="str">
        <f t="shared" si="87"/>
        <v/>
      </c>
      <c r="L808" s="92" t="s">
        <v>0</v>
      </c>
      <c r="M808" s="312" t="str">
        <f t="shared" si="88"/>
        <v/>
      </c>
      <c r="N808" s="92" t="s">
        <v>0</v>
      </c>
      <c r="O808" s="312" t="str">
        <f t="shared" si="89"/>
        <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t="str">
        <f t="shared" si="85"/>
        <v/>
      </c>
      <c r="E809" s="282" t="str" cm="1">
        <f t="array" ref="E809">IF($C809="","",INDEX(import_data,$C809,E$9))</f>
        <v/>
      </c>
      <c r="F809" s="280" t="str" cm="1">
        <f t="array" ref="F809">IF($C809="","",INDEX(import_data,$C809,F$9))</f>
        <v/>
      </c>
      <c r="G809" s="280" t="str" cm="1">
        <f t="array" ref="G809">IF($C809="","",INDEX(import_data,$C809,G$9))</f>
        <v/>
      </c>
      <c r="H809" s="280" t="str" cm="1">
        <f t="array" ref="H809">IF($C809="","",IF(INDEX(import_data,$C809,H$9)="","",INDEX(import_data,$C809,H$9)))</f>
        <v/>
      </c>
      <c r="I809" s="300" t="str" cm="1">
        <f t="array" ref="I809">IF($C809="","",IF(INDEX(import_data,$C809,I$9)="","",INDEX(import_data,$C809,I$9)))</f>
        <v/>
      </c>
      <c r="K809" s="312" t="str">
        <f t="shared" si="87"/>
        <v/>
      </c>
      <c r="L809" s="92" t="s">
        <v>0</v>
      </c>
      <c r="M809" s="312" t="str">
        <f t="shared" si="88"/>
        <v/>
      </c>
      <c r="N809" s="92" t="s">
        <v>0</v>
      </c>
      <c r="O809" s="312" t="str">
        <f t="shared" si="89"/>
        <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t="str">
        <f t="shared" si="85"/>
        <v/>
      </c>
      <c r="E810" s="282" t="str" cm="1">
        <f t="array" ref="E810">IF($C810="","",INDEX(import_data,$C810,E$9))</f>
        <v/>
      </c>
      <c r="F810" s="280" t="str" cm="1">
        <f t="array" ref="F810">IF($C810="","",INDEX(import_data,$C810,F$9))</f>
        <v/>
      </c>
      <c r="G810" s="280" t="str" cm="1">
        <f t="array" ref="G810">IF($C810="","",INDEX(import_data,$C810,G$9))</f>
        <v/>
      </c>
      <c r="H810" s="280" t="str" cm="1">
        <f t="array" ref="H810">IF($C810="","",IF(INDEX(import_data,$C810,H$9)="","",INDEX(import_data,$C810,H$9)))</f>
        <v/>
      </c>
      <c r="I810" s="300" t="str" cm="1">
        <f t="array" ref="I810">IF($C810="","",IF(INDEX(import_data,$C810,I$9)="","",INDEX(import_data,$C810,I$9)))</f>
        <v/>
      </c>
      <c r="K810" s="312" t="str">
        <f t="shared" si="87"/>
        <v/>
      </c>
      <c r="L810" s="92" t="s">
        <v>0</v>
      </c>
      <c r="M810" s="312" t="str">
        <f t="shared" si="88"/>
        <v/>
      </c>
      <c r="N810" s="92" t="s">
        <v>0</v>
      </c>
      <c r="O810" s="312" t="str">
        <f t="shared" si="89"/>
        <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t="str">
        <f t="shared" si="85"/>
        <v/>
      </c>
      <c r="E811" s="282" t="str" cm="1">
        <f t="array" ref="E811">IF($C811="","",INDEX(import_data,$C811,E$9))</f>
        <v/>
      </c>
      <c r="F811" s="280" t="str" cm="1">
        <f t="array" ref="F811">IF($C811="","",INDEX(import_data,$C811,F$9))</f>
        <v/>
      </c>
      <c r="G811" s="280" t="str" cm="1">
        <f t="array" ref="G811">IF($C811="","",INDEX(import_data,$C811,G$9))</f>
        <v/>
      </c>
      <c r="H811" s="280" t="str" cm="1">
        <f t="array" ref="H811">IF($C811="","",IF(INDEX(import_data,$C811,H$9)="","",INDEX(import_data,$C811,H$9)))</f>
        <v/>
      </c>
      <c r="I811" s="300" t="str" cm="1">
        <f t="array" ref="I811">IF($C811="","",IF(INDEX(import_data,$C811,I$9)="","",INDEX(import_data,$C811,I$9)))</f>
        <v/>
      </c>
      <c r="K811" s="312" t="str">
        <f t="shared" si="87"/>
        <v/>
      </c>
      <c r="L811" s="92" t="s">
        <v>0</v>
      </c>
      <c r="M811" s="312" t="str">
        <f t="shared" si="88"/>
        <v/>
      </c>
      <c r="N811" s="92" t="s">
        <v>0</v>
      </c>
      <c r="O811" s="312" t="str">
        <f t="shared" si="89"/>
        <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t="str">
        <f t="shared" si="85"/>
        <v/>
      </c>
      <c r="E812" s="282" t="str" cm="1">
        <f t="array" ref="E812">IF($C812="","",INDEX(import_data,$C812,E$9))</f>
        <v/>
      </c>
      <c r="F812" s="280" t="str" cm="1">
        <f t="array" ref="F812">IF($C812="","",INDEX(import_data,$C812,F$9))</f>
        <v/>
      </c>
      <c r="G812" s="280" t="str" cm="1">
        <f t="array" ref="G812">IF($C812="","",INDEX(import_data,$C812,G$9))</f>
        <v/>
      </c>
      <c r="H812" s="280" t="str" cm="1">
        <f t="array" ref="H812">IF($C812="","",IF(INDEX(import_data,$C812,H$9)="","",INDEX(import_data,$C812,H$9)))</f>
        <v/>
      </c>
      <c r="I812" s="300" t="str" cm="1">
        <f t="array" ref="I812">IF($C812="","",IF(INDEX(import_data,$C812,I$9)="","",INDEX(import_data,$C812,I$9)))</f>
        <v/>
      </c>
      <c r="K812" s="312" t="str">
        <f t="shared" si="87"/>
        <v/>
      </c>
      <c r="L812" s="92" t="s">
        <v>0</v>
      </c>
      <c r="M812" s="312" t="str">
        <f t="shared" si="88"/>
        <v/>
      </c>
      <c r="N812" s="92" t="s">
        <v>0</v>
      </c>
      <c r="O812" s="312" t="str">
        <f t="shared" si="89"/>
        <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t="str">
        <f t="shared" si="85"/>
        <v/>
      </c>
      <c r="E813" s="282" t="str" cm="1">
        <f t="array" ref="E813">IF($C813="","",INDEX(import_data,$C813,E$9))</f>
        <v/>
      </c>
      <c r="F813" s="280" t="str" cm="1">
        <f t="array" ref="F813">IF($C813="","",INDEX(import_data,$C813,F$9))</f>
        <v/>
      </c>
      <c r="G813" s="280" t="str" cm="1">
        <f t="array" ref="G813">IF($C813="","",INDEX(import_data,$C813,G$9))</f>
        <v/>
      </c>
      <c r="H813" s="280" t="str" cm="1">
        <f t="array" ref="H813">IF($C813="","",IF(INDEX(import_data,$C813,H$9)="","",INDEX(import_data,$C813,H$9)))</f>
        <v/>
      </c>
      <c r="I813" s="300" t="str" cm="1">
        <f t="array" ref="I813">IF($C813="","",IF(INDEX(import_data,$C813,I$9)="","",INDEX(import_data,$C813,I$9)))</f>
        <v/>
      </c>
      <c r="K813" s="312" t="str">
        <f t="shared" si="87"/>
        <v/>
      </c>
      <c r="L813" s="92" t="s">
        <v>0</v>
      </c>
      <c r="M813" s="312" t="str">
        <f t="shared" si="88"/>
        <v/>
      </c>
      <c r="N813" s="92" t="s">
        <v>0</v>
      </c>
      <c r="O813" s="312" t="str">
        <f t="shared" si="89"/>
        <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t="str">
        <f t="shared" si="85"/>
        <v/>
      </c>
      <c r="E814" s="282" t="str" cm="1">
        <f t="array" ref="E814">IF($C814="","",INDEX(import_data,$C814,E$9))</f>
        <v/>
      </c>
      <c r="F814" s="280" t="str" cm="1">
        <f t="array" ref="F814">IF($C814="","",INDEX(import_data,$C814,F$9))</f>
        <v/>
      </c>
      <c r="G814" s="280" t="str" cm="1">
        <f t="array" ref="G814">IF($C814="","",INDEX(import_data,$C814,G$9))</f>
        <v/>
      </c>
      <c r="H814" s="280" t="str" cm="1">
        <f t="array" ref="H814">IF($C814="","",IF(INDEX(import_data,$C814,H$9)="","",INDEX(import_data,$C814,H$9)))</f>
        <v/>
      </c>
      <c r="I814" s="300" t="str" cm="1">
        <f t="array" ref="I814">IF($C814="","",IF(INDEX(import_data,$C814,I$9)="","",INDEX(import_data,$C814,I$9)))</f>
        <v/>
      </c>
      <c r="K814" s="312" t="str">
        <f t="shared" si="87"/>
        <v/>
      </c>
      <c r="L814" s="92" t="s">
        <v>0</v>
      </c>
      <c r="M814" s="312" t="str">
        <f t="shared" si="88"/>
        <v/>
      </c>
      <c r="N814" s="92" t="s">
        <v>0</v>
      </c>
      <c r="O814" s="312" t="str">
        <f t="shared" si="89"/>
        <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t="str">
        <f t="shared" si="85"/>
        <v/>
      </c>
      <c r="E815" s="282" t="str" cm="1">
        <f t="array" ref="E815">IF($C815="","",INDEX(import_data,$C815,E$9))</f>
        <v/>
      </c>
      <c r="F815" s="280" t="str" cm="1">
        <f t="array" ref="F815">IF($C815="","",INDEX(import_data,$C815,F$9))</f>
        <v/>
      </c>
      <c r="G815" s="280" t="str" cm="1">
        <f t="array" ref="G815">IF($C815="","",INDEX(import_data,$C815,G$9))</f>
        <v/>
      </c>
      <c r="H815" s="280" t="str" cm="1">
        <f t="array" ref="H815">IF($C815="","",IF(INDEX(import_data,$C815,H$9)="","",INDEX(import_data,$C815,H$9)))</f>
        <v/>
      </c>
      <c r="I815" s="300" t="str" cm="1">
        <f t="array" ref="I815">IF($C815="","",IF(INDEX(import_data,$C815,I$9)="","",INDEX(import_data,$C815,I$9)))</f>
        <v/>
      </c>
      <c r="K815" s="312" t="str">
        <f t="shared" si="87"/>
        <v/>
      </c>
      <c r="L815" s="92" t="s">
        <v>0</v>
      </c>
      <c r="M815" s="312" t="str">
        <f t="shared" si="88"/>
        <v/>
      </c>
      <c r="N815" s="92" t="s">
        <v>0</v>
      </c>
      <c r="O815" s="312" t="str">
        <f t="shared" si="89"/>
        <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t="str">
        <f t="shared" si="85"/>
        <v/>
      </c>
      <c r="E816" s="282" t="str" cm="1">
        <f t="array" ref="E816">IF($C816="","",INDEX(import_data,$C816,E$9))</f>
        <v/>
      </c>
      <c r="F816" s="280" t="str" cm="1">
        <f t="array" ref="F816">IF($C816="","",INDEX(import_data,$C816,F$9))</f>
        <v/>
      </c>
      <c r="G816" s="280" t="str" cm="1">
        <f t="array" ref="G816">IF($C816="","",INDEX(import_data,$C816,G$9))</f>
        <v/>
      </c>
      <c r="H816" s="280" t="str" cm="1">
        <f t="array" ref="H816">IF($C816="","",IF(INDEX(import_data,$C816,H$9)="","",INDEX(import_data,$C816,H$9)))</f>
        <v/>
      </c>
      <c r="I816" s="300" t="str" cm="1">
        <f t="array" ref="I816">IF($C816="","",IF(INDEX(import_data,$C816,I$9)="","",INDEX(import_data,$C816,I$9)))</f>
        <v/>
      </c>
      <c r="K816" s="312" t="str">
        <f t="shared" si="87"/>
        <v/>
      </c>
      <c r="L816" s="92" t="s">
        <v>0</v>
      </c>
      <c r="M816" s="312" t="str">
        <f t="shared" si="88"/>
        <v/>
      </c>
      <c r="N816" s="92" t="s">
        <v>0</v>
      </c>
      <c r="O816" s="312" t="str">
        <f t="shared" si="89"/>
        <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t="str">
        <f t="shared" si="85"/>
        <v/>
      </c>
      <c r="E817" s="282" t="str" cm="1">
        <f t="array" ref="E817">IF($C817="","",INDEX(import_data,$C817,E$9))</f>
        <v/>
      </c>
      <c r="F817" s="280" t="str" cm="1">
        <f t="array" ref="F817">IF($C817="","",INDEX(import_data,$C817,F$9))</f>
        <v/>
      </c>
      <c r="G817" s="280" t="str" cm="1">
        <f t="array" ref="G817">IF($C817="","",INDEX(import_data,$C817,G$9))</f>
        <v/>
      </c>
      <c r="H817" s="280" t="str" cm="1">
        <f t="array" ref="H817">IF($C817="","",IF(INDEX(import_data,$C817,H$9)="","",INDEX(import_data,$C817,H$9)))</f>
        <v/>
      </c>
      <c r="I817" s="300" t="str" cm="1">
        <f t="array" ref="I817">IF($C817="","",IF(INDEX(import_data,$C817,I$9)="","",INDEX(import_data,$C817,I$9)))</f>
        <v/>
      </c>
      <c r="K817" s="312" t="str">
        <f t="shared" si="87"/>
        <v/>
      </c>
      <c r="L817" s="92" t="s">
        <v>0</v>
      </c>
      <c r="M817" s="312" t="str">
        <f t="shared" si="88"/>
        <v/>
      </c>
      <c r="N817" s="92" t="s">
        <v>0</v>
      </c>
      <c r="O817" s="312" t="str">
        <f t="shared" si="89"/>
        <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t="str">
        <f t="shared" si="85"/>
        <v/>
      </c>
      <c r="E818" s="282" t="str" cm="1">
        <f t="array" ref="E818">IF($C818="","",INDEX(import_data,$C818,E$9))</f>
        <v/>
      </c>
      <c r="F818" s="280" t="str" cm="1">
        <f t="array" ref="F818">IF($C818="","",INDEX(import_data,$C818,F$9))</f>
        <v/>
      </c>
      <c r="G818" s="280" t="str" cm="1">
        <f t="array" ref="G818">IF($C818="","",INDEX(import_data,$C818,G$9))</f>
        <v/>
      </c>
      <c r="H818" s="280" t="str" cm="1">
        <f t="array" ref="H818">IF($C818="","",IF(INDEX(import_data,$C818,H$9)="","",INDEX(import_data,$C818,H$9)))</f>
        <v/>
      </c>
      <c r="I818" s="300" t="str" cm="1">
        <f t="array" ref="I818">IF($C818="","",IF(INDEX(import_data,$C818,I$9)="","",INDEX(import_data,$C818,I$9)))</f>
        <v/>
      </c>
      <c r="K818" s="312" t="str">
        <f t="shared" si="87"/>
        <v/>
      </c>
      <c r="L818" s="92" t="s">
        <v>0</v>
      </c>
      <c r="M818" s="312" t="str">
        <f t="shared" si="88"/>
        <v/>
      </c>
      <c r="N818" s="92" t="s">
        <v>0</v>
      </c>
      <c r="O818" s="312" t="str">
        <f t="shared" si="89"/>
        <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t="str">
        <f t="shared" si="85"/>
        <v/>
      </c>
      <c r="E819" s="282" t="str" cm="1">
        <f t="array" ref="E819">IF($C819="","",INDEX(import_data,$C819,E$9))</f>
        <v/>
      </c>
      <c r="F819" s="280" t="str" cm="1">
        <f t="array" ref="F819">IF($C819="","",INDEX(import_data,$C819,F$9))</f>
        <v/>
      </c>
      <c r="G819" s="280" t="str" cm="1">
        <f t="array" ref="G819">IF($C819="","",INDEX(import_data,$C819,G$9))</f>
        <v/>
      </c>
      <c r="H819" s="280" t="str" cm="1">
        <f t="array" ref="H819">IF($C819="","",IF(INDEX(import_data,$C819,H$9)="","",INDEX(import_data,$C819,H$9)))</f>
        <v/>
      </c>
      <c r="I819" s="300" t="str" cm="1">
        <f t="array" ref="I819">IF($C819="","",IF(INDEX(import_data,$C819,I$9)="","",INDEX(import_data,$C819,I$9)))</f>
        <v/>
      </c>
      <c r="K819" s="312" t="str">
        <f t="shared" si="87"/>
        <v/>
      </c>
      <c r="L819" s="92" t="s">
        <v>0</v>
      </c>
      <c r="M819" s="312" t="str">
        <f t="shared" si="88"/>
        <v/>
      </c>
      <c r="N819" s="92" t="s">
        <v>0</v>
      </c>
      <c r="O819" s="312" t="str">
        <f t="shared" si="89"/>
        <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t="str">
        <f t="shared" si="85"/>
        <v/>
      </c>
      <c r="E820" s="282" t="str" cm="1">
        <f t="array" ref="E820">IF($C820="","",INDEX(import_data,$C820,E$9))</f>
        <v/>
      </c>
      <c r="F820" s="280" t="str" cm="1">
        <f t="array" ref="F820">IF($C820="","",INDEX(import_data,$C820,F$9))</f>
        <v/>
      </c>
      <c r="G820" s="280" t="str" cm="1">
        <f t="array" ref="G820">IF($C820="","",INDEX(import_data,$C820,G$9))</f>
        <v/>
      </c>
      <c r="H820" s="280" t="str" cm="1">
        <f t="array" ref="H820">IF($C820="","",IF(INDEX(import_data,$C820,H$9)="","",INDEX(import_data,$C820,H$9)))</f>
        <v/>
      </c>
      <c r="I820" s="300" t="str" cm="1">
        <f t="array" ref="I820">IF($C820="","",IF(INDEX(import_data,$C820,I$9)="","",INDEX(import_data,$C820,I$9)))</f>
        <v/>
      </c>
      <c r="K820" s="312" t="str">
        <f t="shared" si="87"/>
        <v/>
      </c>
      <c r="L820" s="92" t="s">
        <v>0</v>
      </c>
      <c r="M820" s="312" t="str">
        <f t="shared" si="88"/>
        <v/>
      </c>
      <c r="N820" s="92" t="s">
        <v>0</v>
      </c>
      <c r="O820" s="312" t="str">
        <f t="shared" si="89"/>
        <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t="str">
        <f t="shared" si="85"/>
        <v/>
      </c>
      <c r="E821" s="282" t="str" cm="1">
        <f t="array" ref="E821">IF($C821="","",INDEX(import_data,$C821,E$9))</f>
        <v/>
      </c>
      <c r="F821" s="280" t="str" cm="1">
        <f t="array" ref="F821">IF($C821="","",INDEX(import_data,$C821,F$9))</f>
        <v/>
      </c>
      <c r="G821" s="280" t="str" cm="1">
        <f t="array" ref="G821">IF($C821="","",INDEX(import_data,$C821,G$9))</f>
        <v/>
      </c>
      <c r="H821" s="280" t="str" cm="1">
        <f t="array" ref="H821">IF($C821="","",IF(INDEX(import_data,$C821,H$9)="","",INDEX(import_data,$C821,H$9)))</f>
        <v/>
      </c>
      <c r="I821" s="300" t="str" cm="1">
        <f t="array" ref="I821">IF($C821="","",IF(INDEX(import_data,$C821,I$9)="","",INDEX(import_data,$C821,I$9)))</f>
        <v/>
      </c>
      <c r="K821" s="312" t="str">
        <f t="shared" si="87"/>
        <v/>
      </c>
      <c r="L821" s="92" t="s">
        <v>0</v>
      </c>
      <c r="M821" s="312" t="str">
        <f t="shared" si="88"/>
        <v/>
      </c>
      <c r="N821" s="92" t="s">
        <v>0</v>
      </c>
      <c r="O821" s="312" t="str">
        <f t="shared" si="89"/>
        <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t="str">
        <f t="shared" si="85"/>
        <v/>
      </c>
      <c r="E822" s="282" t="str" cm="1">
        <f t="array" ref="E822">IF($C822="","",INDEX(import_data,$C822,E$9))</f>
        <v/>
      </c>
      <c r="F822" s="280" t="str" cm="1">
        <f t="array" ref="F822">IF($C822="","",INDEX(import_data,$C822,F$9))</f>
        <v/>
      </c>
      <c r="G822" s="280" t="str" cm="1">
        <f t="array" ref="G822">IF($C822="","",INDEX(import_data,$C822,G$9))</f>
        <v/>
      </c>
      <c r="H822" s="280" t="str" cm="1">
        <f t="array" ref="H822">IF($C822="","",IF(INDEX(import_data,$C822,H$9)="","",INDEX(import_data,$C822,H$9)))</f>
        <v/>
      </c>
      <c r="I822" s="300" t="str" cm="1">
        <f t="array" ref="I822">IF($C822="","",IF(INDEX(import_data,$C822,I$9)="","",INDEX(import_data,$C822,I$9)))</f>
        <v/>
      </c>
      <c r="K822" s="312" t="str">
        <f t="shared" si="87"/>
        <v/>
      </c>
      <c r="L822" s="92" t="s">
        <v>0</v>
      </c>
      <c r="M822" s="312" t="str">
        <f t="shared" si="88"/>
        <v/>
      </c>
      <c r="N822" s="92" t="s">
        <v>0</v>
      </c>
      <c r="O822" s="312" t="str">
        <f t="shared" si="89"/>
        <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t="str">
        <f t="shared" si="85"/>
        <v/>
      </c>
      <c r="E823" s="282" t="str" cm="1">
        <f t="array" ref="E823">IF($C823="","",INDEX(import_data,$C823,E$9))</f>
        <v/>
      </c>
      <c r="F823" s="280" t="str" cm="1">
        <f t="array" ref="F823">IF($C823="","",INDEX(import_data,$C823,F$9))</f>
        <v/>
      </c>
      <c r="G823" s="280" t="str" cm="1">
        <f t="array" ref="G823">IF($C823="","",INDEX(import_data,$C823,G$9))</f>
        <v/>
      </c>
      <c r="H823" s="280" t="str" cm="1">
        <f t="array" ref="H823">IF($C823="","",IF(INDEX(import_data,$C823,H$9)="","",INDEX(import_data,$C823,H$9)))</f>
        <v/>
      </c>
      <c r="I823" s="300" t="str" cm="1">
        <f t="array" ref="I823">IF($C823="","",IF(INDEX(import_data,$C823,I$9)="","",INDEX(import_data,$C823,I$9)))</f>
        <v/>
      </c>
      <c r="K823" s="312" t="str">
        <f t="shared" si="87"/>
        <v/>
      </c>
      <c r="L823" s="92" t="s">
        <v>0</v>
      </c>
      <c r="M823" s="312" t="str">
        <f t="shared" si="88"/>
        <v/>
      </c>
      <c r="N823" s="92" t="s">
        <v>0</v>
      </c>
      <c r="O823" s="312" t="str">
        <f t="shared" si="89"/>
        <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t="str">
        <f t="shared" si="85"/>
        <v/>
      </c>
      <c r="E824" s="282" t="str" cm="1">
        <f t="array" ref="E824">IF($C824="","",INDEX(import_data,$C824,E$9))</f>
        <v/>
      </c>
      <c r="F824" s="280" t="str" cm="1">
        <f t="array" ref="F824">IF($C824="","",INDEX(import_data,$C824,F$9))</f>
        <v/>
      </c>
      <c r="G824" s="280" t="str" cm="1">
        <f t="array" ref="G824">IF($C824="","",INDEX(import_data,$C824,G$9))</f>
        <v/>
      </c>
      <c r="H824" s="280" t="str" cm="1">
        <f t="array" ref="H824">IF($C824="","",IF(INDEX(import_data,$C824,H$9)="","",INDEX(import_data,$C824,H$9)))</f>
        <v/>
      </c>
      <c r="I824" s="300" t="str" cm="1">
        <f t="array" ref="I824">IF($C824="","",IF(INDEX(import_data,$C824,I$9)="","",INDEX(import_data,$C824,I$9)))</f>
        <v/>
      </c>
      <c r="K824" s="312" t="str">
        <f t="shared" si="87"/>
        <v/>
      </c>
      <c r="L824" s="92" t="s">
        <v>0</v>
      </c>
      <c r="M824" s="312" t="str">
        <f t="shared" si="88"/>
        <v/>
      </c>
      <c r="N824" s="92" t="s">
        <v>0</v>
      </c>
      <c r="O824" s="312" t="str">
        <f t="shared" si="89"/>
        <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t="str">
        <f t="shared" si="85"/>
        <v/>
      </c>
      <c r="E825" s="282" t="str" cm="1">
        <f t="array" ref="E825">IF($C825="","",INDEX(import_data,$C825,E$9))</f>
        <v/>
      </c>
      <c r="F825" s="280" t="str" cm="1">
        <f t="array" ref="F825">IF($C825="","",INDEX(import_data,$C825,F$9))</f>
        <v/>
      </c>
      <c r="G825" s="280" t="str" cm="1">
        <f t="array" ref="G825">IF($C825="","",INDEX(import_data,$C825,G$9))</f>
        <v/>
      </c>
      <c r="H825" s="280" t="str" cm="1">
        <f t="array" ref="H825">IF($C825="","",IF(INDEX(import_data,$C825,H$9)="","",INDEX(import_data,$C825,H$9)))</f>
        <v/>
      </c>
      <c r="I825" s="300" t="str" cm="1">
        <f t="array" ref="I825">IF($C825="","",IF(INDEX(import_data,$C825,I$9)="","",INDEX(import_data,$C825,I$9)))</f>
        <v/>
      </c>
      <c r="K825" s="312" t="str">
        <f t="shared" si="87"/>
        <v/>
      </c>
      <c r="L825" s="92" t="s">
        <v>0</v>
      </c>
      <c r="M825" s="312" t="str">
        <f t="shared" si="88"/>
        <v/>
      </c>
      <c r="N825" s="92" t="s">
        <v>0</v>
      </c>
      <c r="O825" s="312" t="str">
        <f t="shared" si="89"/>
        <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t="str">
        <f t="shared" si="85"/>
        <v/>
      </c>
      <c r="E826" s="282" t="str" cm="1">
        <f t="array" ref="E826">IF($C826="","",INDEX(import_data,$C826,E$9))</f>
        <v/>
      </c>
      <c r="F826" s="280" t="str" cm="1">
        <f t="array" ref="F826">IF($C826="","",INDEX(import_data,$C826,F$9))</f>
        <v/>
      </c>
      <c r="G826" s="280" t="str" cm="1">
        <f t="array" ref="G826">IF($C826="","",INDEX(import_data,$C826,G$9))</f>
        <v/>
      </c>
      <c r="H826" s="280" t="str" cm="1">
        <f t="array" ref="H826">IF($C826="","",IF(INDEX(import_data,$C826,H$9)="","",INDEX(import_data,$C826,H$9)))</f>
        <v/>
      </c>
      <c r="I826" s="300" t="str" cm="1">
        <f t="array" ref="I826">IF($C826="","",IF(INDEX(import_data,$C826,I$9)="","",INDEX(import_data,$C826,I$9)))</f>
        <v/>
      </c>
      <c r="K826" s="312" t="str">
        <f t="shared" si="87"/>
        <v/>
      </c>
      <c r="L826" s="92" t="s">
        <v>0</v>
      </c>
      <c r="M826" s="312" t="str">
        <f t="shared" si="88"/>
        <v/>
      </c>
      <c r="N826" s="92" t="s">
        <v>0</v>
      </c>
      <c r="O826" s="312" t="str">
        <f t="shared" si="89"/>
        <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t="str">
        <f t="shared" si="85"/>
        <v/>
      </c>
      <c r="E827" s="282" t="str" cm="1">
        <f t="array" ref="E827">IF($C827="","",INDEX(import_data,$C827,E$9))</f>
        <v/>
      </c>
      <c r="F827" s="280" t="str" cm="1">
        <f t="array" ref="F827">IF($C827="","",INDEX(import_data,$C827,F$9))</f>
        <v/>
      </c>
      <c r="G827" s="280" t="str" cm="1">
        <f t="array" ref="G827">IF($C827="","",INDEX(import_data,$C827,G$9))</f>
        <v/>
      </c>
      <c r="H827" s="280" t="str" cm="1">
        <f t="array" ref="H827">IF($C827="","",IF(INDEX(import_data,$C827,H$9)="","",INDEX(import_data,$C827,H$9)))</f>
        <v/>
      </c>
      <c r="I827" s="300" t="str" cm="1">
        <f t="array" ref="I827">IF($C827="","",IF(INDEX(import_data,$C827,I$9)="","",INDEX(import_data,$C827,I$9)))</f>
        <v/>
      </c>
      <c r="K827" s="312" t="str">
        <f t="shared" si="87"/>
        <v/>
      </c>
      <c r="L827" s="92" t="s">
        <v>0</v>
      </c>
      <c r="M827" s="312" t="str">
        <f t="shared" si="88"/>
        <v/>
      </c>
      <c r="N827" s="92" t="s">
        <v>0</v>
      </c>
      <c r="O827" s="312" t="str">
        <f t="shared" si="89"/>
        <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t="str">
        <f t="shared" si="85"/>
        <v/>
      </c>
      <c r="E828" s="282" t="str" cm="1">
        <f t="array" ref="E828">IF($C828="","",INDEX(import_data,$C828,E$9))</f>
        <v/>
      </c>
      <c r="F828" s="280" t="str" cm="1">
        <f t="array" ref="F828">IF($C828="","",INDEX(import_data,$C828,F$9))</f>
        <v/>
      </c>
      <c r="G828" s="280" t="str" cm="1">
        <f t="array" ref="G828">IF($C828="","",INDEX(import_data,$C828,G$9))</f>
        <v/>
      </c>
      <c r="H828" s="280" t="str" cm="1">
        <f t="array" ref="H828">IF($C828="","",IF(INDEX(import_data,$C828,H$9)="","",INDEX(import_data,$C828,H$9)))</f>
        <v/>
      </c>
      <c r="I828" s="300" t="str" cm="1">
        <f t="array" ref="I828">IF($C828="","",IF(INDEX(import_data,$C828,I$9)="","",INDEX(import_data,$C828,I$9)))</f>
        <v/>
      </c>
      <c r="K828" s="312" t="str">
        <f t="shared" si="87"/>
        <v/>
      </c>
      <c r="L828" s="92" t="s">
        <v>0</v>
      </c>
      <c r="M828" s="312" t="str">
        <f t="shared" si="88"/>
        <v/>
      </c>
      <c r="N828" s="92" t="s">
        <v>0</v>
      </c>
      <c r="O828" s="312" t="str">
        <f t="shared" si="89"/>
        <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t="str">
        <f t="shared" si="85"/>
        <v/>
      </c>
      <c r="E829" s="282" t="str" cm="1">
        <f t="array" ref="E829">IF($C829="","",INDEX(import_data,$C829,E$9))</f>
        <v/>
      </c>
      <c r="F829" s="280" t="str" cm="1">
        <f t="array" ref="F829">IF($C829="","",INDEX(import_data,$C829,F$9))</f>
        <v/>
      </c>
      <c r="G829" s="280" t="str" cm="1">
        <f t="array" ref="G829">IF($C829="","",INDEX(import_data,$C829,G$9))</f>
        <v/>
      </c>
      <c r="H829" s="280" t="str" cm="1">
        <f t="array" ref="H829">IF($C829="","",IF(INDEX(import_data,$C829,H$9)="","",INDEX(import_data,$C829,H$9)))</f>
        <v/>
      </c>
      <c r="I829" s="300" t="str" cm="1">
        <f t="array" ref="I829">IF($C829="","",IF(INDEX(import_data,$C829,I$9)="","",INDEX(import_data,$C829,I$9)))</f>
        <v/>
      </c>
      <c r="K829" s="312" t="str">
        <f t="shared" si="87"/>
        <v/>
      </c>
      <c r="L829" s="92" t="s">
        <v>0</v>
      </c>
      <c r="M829" s="312" t="str">
        <f t="shared" si="88"/>
        <v/>
      </c>
      <c r="N829" s="92" t="s">
        <v>0</v>
      </c>
      <c r="O829" s="312" t="str">
        <f t="shared" si="89"/>
        <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t="str">
        <f t="shared" si="85"/>
        <v/>
      </c>
      <c r="E830" s="282" t="str" cm="1">
        <f t="array" ref="E830">IF($C830="","",INDEX(import_data,$C830,E$9))</f>
        <v/>
      </c>
      <c r="F830" s="280" t="str" cm="1">
        <f t="array" ref="F830">IF($C830="","",INDEX(import_data,$C830,F$9))</f>
        <v/>
      </c>
      <c r="G830" s="280" t="str" cm="1">
        <f t="array" ref="G830">IF($C830="","",INDEX(import_data,$C830,G$9))</f>
        <v/>
      </c>
      <c r="H830" s="280" t="str" cm="1">
        <f t="array" ref="H830">IF($C830="","",IF(INDEX(import_data,$C830,H$9)="","",INDEX(import_data,$C830,H$9)))</f>
        <v/>
      </c>
      <c r="I830" s="300" t="str" cm="1">
        <f t="array" ref="I830">IF($C830="","",IF(INDEX(import_data,$C830,I$9)="","",INDEX(import_data,$C830,I$9)))</f>
        <v/>
      </c>
      <c r="K830" s="312" t="str">
        <f t="shared" si="87"/>
        <v/>
      </c>
      <c r="L830" s="92" t="s">
        <v>0</v>
      </c>
      <c r="M830" s="312" t="str">
        <f t="shared" si="88"/>
        <v/>
      </c>
      <c r="N830" s="92" t="s">
        <v>0</v>
      </c>
      <c r="O830" s="312" t="str">
        <f t="shared" si="89"/>
        <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t="str">
        <f t="shared" si="85"/>
        <v/>
      </c>
      <c r="E831" s="282" t="str" cm="1">
        <f t="array" ref="E831">IF($C831="","",INDEX(import_data,$C831,E$9))</f>
        <v/>
      </c>
      <c r="F831" s="280" t="str" cm="1">
        <f t="array" ref="F831">IF($C831="","",INDEX(import_data,$C831,F$9))</f>
        <v/>
      </c>
      <c r="G831" s="280" t="str" cm="1">
        <f t="array" ref="G831">IF($C831="","",INDEX(import_data,$C831,G$9))</f>
        <v/>
      </c>
      <c r="H831" s="280" t="str" cm="1">
        <f t="array" ref="H831">IF($C831="","",IF(INDEX(import_data,$C831,H$9)="","",INDEX(import_data,$C831,H$9)))</f>
        <v/>
      </c>
      <c r="I831" s="300" t="str" cm="1">
        <f t="array" ref="I831">IF($C831="","",IF(INDEX(import_data,$C831,I$9)="","",INDEX(import_data,$C831,I$9)))</f>
        <v/>
      </c>
      <c r="K831" s="312" t="str">
        <f t="shared" si="87"/>
        <v/>
      </c>
      <c r="L831" s="92" t="s">
        <v>0</v>
      </c>
      <c r="M831" s="312" t="str">
        <f t="shared" si="88"/>
        <v/>
      </c>
      <c r="N831" s="92" t="s">
        <v>0</v>
      </c>
      <c r="O831" s="312" t="str">
        <f t="shared" si="89"/>
        <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t="str">
        <f t="shared" si="85"/>
        <v/>
      </c>
      <c r="E832" s="282" t="str" cm="1">
        <f t="array" ref="E832">IF($C832="","",INDEX(import_data,$C832,E$9))</f>
        <v/>
      </c>
      <c r="F832" s="280" t="str" cm="1">
        <f t="array" ref="F832">IF($C832="","",INDEX(import_data,$C832,F$9))</f>
        <v/>
      </c>
      <c r="G832" s="280" t="str" cm="1">
        <f t="array" ref="G832">IF($C832="","",INDEX(import_data,$C832,G$9))</f>
        <v/>
      </c>
      <c r="H832" s="280" t="str" cm="1">
        <f t="array" ref="H832">IF($C832="","",IF(INDEX(import_data,$C832,H$9)="","",INDEX(import_data,$C832,H$9)))</f>
        <v/>
      </c>
      <c r="I832" s="300" t="str" cm="1">
        <f t="array" ref="I832">IF($C832="","",IF(INDEX(import_data,$C832,I$9)="","",INDEX(import_data,$C832,I$9)))</f>
        <v/>
      </c>
      <c r="K832" s="312" t="str">
        <f t="shared" si="87"/>
        <v/>
      </c>
      <c r="L832" s="92" t="s">
        <v>0</v>
      </c>
      <c r="M832" s="312" t="str">
        <f t="shared" si="88"/>
        <v/>
      </c>
      <c r="N832" s="92" t="s">
        <v>0</v>
      </c>
      <c r="O832" s="312" t="str">
        <f t="shared" si="89"/>
        <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t="str">
        <f t="shared" si="85"/>
        <v/>
      </c>
      <c r="E833" s="282" t="str" cm="1">
        <f t="array" ref="E833">IF($C833="","",INDEX(import_data,$C833,E$9))</f>
        <v/>
      </c>
      <c r="F833" s="280" t="str" cm="1">
        <f t="array" ref="F833">IF($C833="","",INDEX(import_data,$C833,F$9))</f>
        <v/>
      </c>
      <c r="G833" s="280" t="str" cm="1">
        <f t="array" ref="G833">IF($C833="","",INDEX(import_data,$C833,G$9))</f>
        <v/>
      </c>
      <c r="H833" s="280" t="str" cm="1">
        <f t="array" ref="H833">IF($C833="","",IF(INDEX(import_data,$C833,H$9)="","",INDEX(import_data,$C833,H$9)))</f>
        <v/>
      </c>
      <c r="I833" s="300" t="str" cm="1">
        <f t="array" ref="I833">IF($C833="","",IF(INDEX(import_data,$C833,I$9)="","",INDEX(import_data,$C833,I$9)))</f>
        <v/>
      </c>
      <c r="K833" s="312" t="str">
        <f t="shared" si="87"/>
        <v/>
      </c>
      <c r="L833" s="92" t="s">
        <v>0</v>
      </c>
      <c r="M833" s="312" t="str">
        <f t="shared" si="88"/>
        <v/>
      </c>
      <c r="N833" s="92" t="s">
        <v>0</v>
      </c>
      <c r="O833" s="312" t="str">
        <f t="shared" si="89"/>
        <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t="str">
        <f t="shared" si="85"/>
        <v/>
      </c>
      <c r="E834" s="282" t="str" cm="1">
        <f t="array" ref="E834">IF($C834="","",INDEX(import_data,$C834,E$9))</f>
        <v/>
      </c>
      <c r="F834" s="280" t="str" cm="1">
        <f t="array" ref="F834">IF($C834="","",INDEX(import_data,$C834,F$9))</f>
        <v/>
      </c>
      <c r="G834" s="280" t="str" cm="1">
        <f t="array" ref="G834">IF($C834="","",INDEX(import_data,$C834,G$9))</f>
        <v/>
      </c>
      <c r="H834" s="280" t="str" cm="1">
        <f t="array" ref="H834">IF($C834="","",IF(INDEX(import_data,$C834,H$9)="","",INDEX(import_data,$C834,H$9)))</f>
        <v/>
      </c>
      <c r="I834" s="300" t="str" cm="1">
        <f t="array" ref="I834">IF($C834="","",IF(INDEX(import_data,$C834,I$9)="","",INDEX(import_data,$C834,I$9)))</f>
        <v/>
      </c>
      <c r="K834" s="312" t="str">
        <f t="shared" si="87"/>
        <v/>
      </c>
      <c r="L834" s="92" t="s">
        <v>0</v>
      </c>
      <c r="M834" s="312" t="str">
        <f t="shared" si="88"/>
        <v/>
      </c>
      <c r="N834" s="92" t="s">
        <v>0</v>
      </c>
      <c r="O834" s="312" t="str">
        <f t="shared" si="89"/>
        <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t="str">
        <f t="shared" si="85"/>
        <v/>
      </c>
      <c r="E835" s="282" t="str" cm="1">
        <f t="array" ref="E835">IF($C835="","",INDEX(import_data,$C835,E$9))</f>
        <v/>
      </c>
      <c r="F835" s="280" t="str" cm="1">
        <f t="array" ref="F835">IF($C835="","",INDEX(import_data,$C835,F$9))</f>
        <v/>
      </c>
      <c r="G835" s="280" t="str" cm="1">
        <f t="array" ref="G835">IF($C835="","",INDEX(import_data,$C835,G$9))</f>
        <v/>
      </c>
      <c r="H835" s="280" t="str" cm="1">
        <f t="array" ref="H835">IF($C835="","",IF(INDEX(import_data,$C835,H$9)="","",INDEX(import_data,$C835,H$9)))</f>
        <v/>
      </c>
      <c r="I835" s="300" t="str" cm="1">
        <f t="array" ref="I835">IF($C835="","",IF(INDEX(import_data,$C835,I$9)="","",INDEX(import_data,$C835,I$9)))</f>
        <v/>
      </c>
      <c r="K835" s="312" t="str">
        <f t="shared" si="87"/>
        <v/>
      </c>
      <c r="L835" s="92" t="s">
        <v>0</v>
      </c>
      <c r="M835" s="312" t="str">
        <f t="shared" si="88"/>
        <v/>
      </c>
      <c r="N835" s="92" t="s">
        <v>0</v>
      </c>
      <c r="O835" s="312" t="str">
        <f t="shared" si="89"/>
        <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t="str">
        <f t="shared" si="85"/>
        <v/>
      </c>
      <c r="E836" s="282" t="str" cm="1">
        <f t="array" ref="E836">IF($C836="","",INDEX(import_data,$C836,E$9))</f>
        <v/>
      </c>
      <c r="F836" s="280" t="str" cm="1">
        <f t="array" ref="F836">IF($C836="","",INDEX(import_data,$C836,F$9))</f>
        <v/>
      </c>
      <c r="G836" s="280" t="str" cm="1">
        <f t="array" ref="G836">IF($C836="","",INDEX(import_data,$C836,G$9))</f>
        <v/>
      </c>
      <c r="H836" s="280" t="str" cm="1">
        <f t="array" ref="H836">IF($C836="","",IF(INDEX(import_data,$C836,H$9)="","",INDEX(import_data,$C836,H$9)))</f>
        <v/>
      </c>
      <c r="I836" s="300" t="str" cm="1">
        <f t="array" ref="I836">IF($C836="","",IF(INDEX(import_data,$C836,I$9)="","",INDEX(import_data,$C836,I$9)))</f>
        <v/>
      </c>
      <c r="K836" s="312" t="str">
        <f t="shared" si="87"/>
        <v/>
      </c>
      <c r="L836" s="92" t="s">
        <v>0</v>
      </c>
      <c r="M836" s="312" t="str">
        <f t="shared" si="88"/>
        <v/>
      </c>
      <c r="N836" s="92" t="s">
        <v>0</v>
      </c>
      <c r="O836" s="312" t="str">
        <f t="shared" si="89"/>
        <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t="str">
        <f t="shared" si="85"/>
        <v/>
      </c>
      <c r="E837" s="282" t="str" cm="1">
        <f t="array" ref="E837">IF($C837="","",INDEX(import_data,$C837,E$9))</f>
        <v/>
      </c>
      <c r="F837" s="280" t="str" cm="1">
        <f t="array" ref="F837">IF($C837="","",INDEX(import_data,$C837,F$9))</f>
        <v/>
      </c>
      <c r="G837" s="280" t="str" cm="1">
        <f t="array" ref="G837">IF($C837="","",INDEX(import_data,$C837,G$9))</f>
        <v/>
      </c>
      <c r="H837" s="280" t="str" cm="1">
        <f t="array" ref="H837">IF($C837="","",IF(INDEX(import_data,$C837,H$9)="","",INDEX(import_data,$C837,H$9)))</f>
        <v/>
      </c>
      <c r="I837" s="300" t="str" cm="1">
        <f t="array" ref="I837">IF($C837="","",IF(INDEX(import_data,$C837,I$9)="","",INDEX(import_data,$C837,I$9)))</f>
        <v/>
      </c>
      <c r="K837" s="312" t="str">
        <f t="shared" si="87"/>
        <v/>
      </c>
      <c r="L837" s="92" t="s">
        <v>0</v>
      </c>
      <c r="M837" s="312" t="str">
        <f t="shared" si="88"/>
        <v/>
      </c>
      <c r="N837" s="92" t="s">
        <v>0</v>
      </c>
      <c r="O837" s="312" t="str">
        <f t="shared" si="89"/>
        <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t="str">
        <f t="shared" si="85"/>
        <v/>
      </c>
      <c r="E838" s="282" t="str" cm="1">
        <f t="array" ref="E838">IF($C838="","",INDEX(import_data,$C838,E$9))</f>
        <v/>
      </c>
      <c r="F838" s="280" t="str" cm="1">
        <f t="array" ref="F838">IF($C838="","",INDEX(import_data,$C838,F$9))</f>
        <v/>
      </c>
      <c r="G838" s="280" t="str" cm="1">
        <f t="array" ref="G838">IF($C838="","",INDEX(import_data,$C838,G$9))</f>
        <v/>
      </c>
      <c r="H838" s="280" t="str" cm="1">
        <f t="array" ref="H838">IF($C838="","",IF(INDEX(import_data,$C838,H$9)="","",INDEX(import_data,$C838,H$9)))</f>
        <v/>
      </c>
      <c r="I838" s="300" t="str" cm="1">
        <f t="array" ref="I838">IF($C838="","",IF(INDEX(import_data,$C838,I$9)="","",INDEX(import_data,$C838,I$9)))</f>
        <v/>
      </c>
      <c r="K838" s="312" t="str">
        <f t="shared" si="87"/>
        <v/>
      </c>
      <c r="L838" s="92" t="s">
        <v>0</v>
      </c>
      <c r="M838" s="312" t="str">
        <f t="shared" si="88"/>
        <v/>
      </c>
      <c r="N838" s="92" t="s">
        <v>0</v>
      </c>
      <c r="O838" s="312" t="str">
        <f t="shared" si="89"/>
        <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t="str">
        <f t="shared" si="85"/>
        <v/>
      </c>
      <c r="E839" s="282" t="str" cm="1">
        <f t="array" ref="E839">IF($C839="","",INDEX(import_data,$C839,E$9))</f>
        <v/>
      </c>
      <c r="F839" s="280" t="str" cm="1">
        <f t="array" ref="F839">IF($C839="","",INDEX(import_data,$C839,F$9))</f>
        <v/>
      </c>
      <c r="G839" s="280" t="str" cm="1">
        <f t="array" ref="G839">IF($C839="","",INDEX(import_data,$C839,G$9))</f>
        <v/>
      </c>
      <c r="H839" s="280" t="str" cm="1">
        <f t="array" ref="H839">IF($C839="","",IF(INDEX(import_data,$C839,H$9)="","",INDEX(import_data,$C839,H$9)))</f>
        <v/>
      </c>
      <c r="I839" s="300" t="str" cm="1">
        <f t="array" ref="I839">IF($C839="","",IF(INDEX(import_data,$C839,I$9)="","",INDEX(import_data,$C839,I$9)))</f>
        <v/>
      </c>
      <c r="K839" s="312" t="str">
        <f t="shared" si="87"/>
        <v/>
      </c>
      <c r="L839" s="92" t="s">
        <v>0</v>
      </c>
      <c r="M839" s="312" t="str">
        <f t="shared" si="88"/>
        <v/>
      </c>
      <c r="N839" s="92" t="s">
        <v>0</v>
      </c>
      <c r="O839" s="312" t="str">
        <f t="shared" si="89"/>
        <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t="str">
        <f t="shared" si="85"/>
        <v/>
      </c>
      <c r="E840" s="282" t="str" cm="1">
        <f t="array" ref="E840">IF($C840="","",INDEX(import_data,$C840,E$9))</f>
        <v/>
      </c>
      <c r="F840" s="280" t="str" cm="1">
        <f t="array" ref="F840">IF($C840="","",INDEX(import_data,$C840,F$9))</f>
        <v/>
      </c>
      <c r="G840" s="280" t="str" cm="1">
        <f t="array" ref="G840">IF($C840="","",INDEX(import_data,$C840,G$9))</f>
        <v/>
      </c>
      <c r="H840" s="280" t="str" cm="1">
        <f t="array" ref="H840">IF($C840="","",IF(INDEX(import_data,$C840,H$9)="","",INDEX(import_data,$C840,H$9)))</f>
        <v/>
      </c>
      <c r="I840" s="300" t="str" cm="1">
        <f t="array" ref="I840">IF($C840="","",IF(INDEX(import_data,$C840,I$9)="","",INDEX(import_data,$C840,I$9)))</f>
        <v/>
      </c>
      <c r="K840" s="312" t="str">
        <f t="shared" si="87"/>
        <v/>
      </c>
      <c r="L840" s="92" t="s">
        <v>0</v>
      </c>
      <c r="M840" s="312" t="str">
        <f t="shared" si="88"/>
        <v/>
      </c>
      <c r="N840" s="92" t="s">
        <v>0</v>
      </c>
      <c r="O840" s="312" t="str">
        <f t="shared" si="89"/>
        <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t="str">
        <f t="shared" si="85"/>
        <v/>
      </c>
      <c r="E841" s="282" t="str" cm="1">
        <f t="array" ref="E841">IF($C841="","",INDEX(import_data,$C841,E$9))</f>
        <v/>
      </c>
      <c r="F841" s="280" t="str" cm="1">
        <f t="array" ref="F841">IF($C841="","",INDEX(import_data,$C841,F$9))</f>
        <v/>
      </c>
      <c r="G841" s="280" t="str" cm="1">
        <f t="array" ref="G841">IF($C841="","",INDEX(import_data,$C841,G$9))</f>
        <v/>
      </c>
      <c r="H841" s="280" t="str" cm="1">
        <f t="array" ref="H841">IF($C841="","",IF(INDEX(import_data,$C841,H$9)="","",INDEX(import_data,$C841,H$9)))</f>
        <v/>
      </c>
      <c r="I841" s="300" t="str" cm="1">
        <f t="array" ref="I841">IF($C841="","",IF(INDEX(import_data,$C841,I$9)="","",INDEX(import_data,$C841,I$9)))</f>
        <v/>
      </c>
      <c r="K841" s="312" t="str">
        <f t="shared" si="87"/>
        <v/>
      </c>
      <c r="L841" s="92" t="s">
        <v>0</v>
      </c>
      <c r="M841" s="312" t="str">
        <f t="shared" si="88"/>
        <v/>
      </c>
      <c r="N841" s="92" t="s">
        <v>0</v>
      </c>
      <c r="O841" s="312" t="str">
        <f t="shared" si="89"/>
        <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t="str">
        <f t="shared" si="85"/>
        <v/>
      </c>
      <c r="E842" s="282" t="str" cm="1">
        <f t="array" ref="E842">IF($C842="","",INDEX(import_data,$C842,E$9))</f>
        <v/>
      </c>
      <c r="F842" s="280" t="str" cm="1">
        <f t="array" ref="F842">IF($C842="","",INDEX(import_data,$C842,F$9))</f>
        <v/>
      </c>
      <c r="G842" s="280" t="str" cm="1">
        <f t="array" ref="G842">IF($C842="","",INDEX(import_data,$C842,G$9))</f>
        <v/>
      </c>
      <c r="H842" s="280" t="str" cm="1">
        <f t="array" ref="H842">IF($C842="","",IF(INDEX(import_data,$C842,H$9)="","",INDEX(import_data,$C842,H$9)))</f>
        <v/>
      </c>
      <c r="I842" s="300" t="str" cm="1">
        <f t="array" ref="I842">IF($C842="","",IF(INDEX(import_data,$C842,I$9)="","",INDEX(import_data,$C842,I$9)))</f>
        <v/>
      </c>
      <c r="K842" s="312" t="str">
        <f t="shared" si="87"/>
        <v/>
      </c>
      <c r="L842" s="92" t="s">
        <v>0</v>
      </c>
      <c r="M842" s="312" t="str">
        <f t="shared" si="88"/>
        <v/>
      </c>
      <c r="N842" s="92" t="s">
        <v>0</v>
      </c>
      <c r="O842" s="312" t="str">
        <f t="shared" si="89"/>
        <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t="str">
        <f t="shared" si="85"/>
        <v/>
      </c>
      <c r="E843" s="282" t="str" cm="1">
        <f t="array" ref="E843">IF($C843="","",INDEX(import_data,$C843,E$9))</f>
        <v/>
      </c>
      <c r="F843" s="280" t="str" cm="1">
        <f t="array" ref="F843">IF($C843="","",INDEX(import_data,$C843,F$9))</f>
        <v/>
      </c>
      <c r="G843" s="280" t="str" cm="1">
        <f t="array" ref="G843">IF($C843="","",INDEX(import_data,$C843,G$9))</f>
        <v/>
      </c>
      <c r="H843" s="280" t="str" cm="1">
        <f t="array" ref="H843">IF($C843="","",IF(INDEX(import_data,$C843,H$9)="","",INDEX(import_data,$C843,H$9)))</f>
        <v/>
      </c>
      <c r="I843" s="300" t="str" cm="1">
        <f t="array" ref="I843">IF($C843="","",IF(INDEX(import_data,$C843,I$9)="","",INDEX(import_data,$C843,I$9)))</f>
        <v/>
      </c>
      <c r="K843" s="312" t="str">
        <f t="shared" si="87"/>
        <v/>
      </c>
      <c r="L843" s="92" t="s">
        <v>0</v>
      </c>
      <c r="M843" s="312" t="str">
        <f t="shared" si="88"/>
        <v/>
      </c>
      <c r="N843" s="92" t="s">
        <v>0</v>
      </c>
      <c r="O843" s="312" t="str">
        <f t="shared" si="89"/>
        <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t="str">
        <f t="shared" si="85"/>
        <v/>
      </c>
      <c r="E844" s="282" t="str" cm="1">
        <f t="array" ref="E844">IF($C844="","",INDEX(import_data,$C844,E$9))</f>
        <v/>
      </c>
      <c r="F844" s="280" t="str" cm="1">
        <f t="array" ref="F844">IF($C844="","",INDEX(import_data,$C844,F$9))</f>
        <v/>
      </c>
      <c r="G844" s="280" t="str" cm="1">
        <f t="array" ref="G844">IF($C844="","",INDEX(import_data,$C844,G$9))</f>
        <v/>
      </c>
      <c r="H844" s="280" t="str" cm="1">
        <f t="array" ref="H844">IF($C844="","",IF(INDEX(import_data,$C844,H$9)="","",INDEX(import_data,$C844,H$9)))</f>
        <v/>
      </c>
      <c r="I844" s="300" t="str" cm="1">
        <f t="array" ref="I844">IF($C844="","",IF(INDEX(import_data,$C844,I$9)="","",INDEX(import_data,$C844,I$9)))</f>
        <v/>
      </c>
      <c r="K844" s="312" t="str">
        <f t="shared" si="87"/>
        <v/>
      </c>
      <c r="L844" s="92" t="s">
        <v>0</v>
      </c>
      <c r="M844" s="312" t="str">
        <f t="shared" si="88"/>
        <v/>
      </c>
      <c r="N844" s="92" t="s">
        <v>0</v>
      </c>
      <c r="O844" s="312" t="str">
        <f t="shared" si="89"/>
        <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t="str">
        <f t="shared" ref="C845:C908" si="92">IFERROR(MATCH($E$8&amp;"-"&amp;B845,import_key,0),"")</f>
        <v/>
      </c>
      <c r="E845" s="282" t="str" cm="1">
        <f t="array" ref="E845">IF($C845="","",INDEX(import_data,$C845,E$9))</f>
        <v/>
      </c>
      <c r="F845" s="280" t="str" cm="1">
        <f t="array" ref="F845">IF($C845="","",INDEX(import_data,$C845,F$9))</f>
        <v/>
      </c>
      <c r="G845" s="280" t="str" cm="1">
        <f t="array" ref="G845">IF($C845="","",INDEX(import_data,$C845,G$9))</f>
        <v/>
      </c>
      <c r="H845" s="280" t="str" cm="1">
        <f t="array" ref="H845">IF($C845="","",IF(INDEX(import_data,$C845,H$9)="","",INDEX(import_data,$C845,H$9)))</f>
        <v/>
      </c>
      <c r="I845" s="300" t="str" cm="1">
        <f t="array" ref="I845">IF($C845="","",IF(INDEX(import_data,$C845,I$9)="","",INDEX(import_data,$C845,I$9)))</f>
        <v/>
      </c>
      <c r="K845" s="312" t="str">
        <f t="shared" si="87"/>
        <v/>
      </c>
      <c r="L845" s="92" t="s">
        <v>0</v>
      </c>
      <c r="M845" s="312" t="str">
        <f t="shared" si="88"/>
        <v/>
      </c>
      <c r="N845" s="92" t="s">
        <v>0</v>
      </c>
      <c r="O845" s="312" t="str">
        <f t="shared" si="89"/>
        <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t="str">
        <f t="shared" si="92"/>
        <v/>
      </c>
      <c r="E846" s="282" t="str" cm="1">
        <f t="array" ref="E846">IF($C846="","",INDEX(import_data,$C846,E$9))</f>
        <v/>
      </c>
      <c r="F846" s="280" t="str" cm="1">
        <f t="array" ref="F846">IF($C846="","",INDEX(import_data,$C846,F$9))</f>
        <v/>
      </c>
      <c r="G846" s="280" t="str" cm="1">
        <f t="array" ref="G846">IF($C846="","",INDEX(import_data,$C846,G$9))</f>
        <v/>
      </c>
      <c r="H846" s="280" t="str" cm="1">
        <f t="array" ref="H846">IF($C846="","",IF(INDEX(import_data,$C846,H$9)="","",INDEX(import_data,$C846,H$9)))</f>
        <v/>
      </c>
      <c r="I846" s="300" t="str" cm="1">
        <f t="array" ref="I846">IF($C846="","",IF(INDEX(import_data,$C846,I$9)="","",INDEX(import_data,$C846,I$9)))</f>
        <v/>
      </c>
      <c r="K846" s="312" t="str">
        <f t="shared" ref="K846:K907" si="94">IF(F846="","",F846) &amp; IF(G846="",""," – " &amp; G846) &amp; IF(H846="",""," – " &amp; H846) &amp; IF(I846="",""," – " &amp; I846)</f>
        <v/>
      </c>
      <c r="L846" s="92" t="s">
        <v>0</v>
      </c>
      <c r="M846" s="312" t="str">
        <f t="shared" ref="M846:M907" si="95">IF(F846="","",F846) &amp; IF(G846="",""," – " &amp; G846) &amp; IF(H846="",""," – " &amp; H846)</f>
        <v/>
      </c>
      <c r="N846" s="92" t="s">
        <v>0</v>
      </c>
      <c r="O846" s="312" t="str">
        <f t="shared" ref="O846:O907" si="96">IF(F846="","",F846) &amp; IF(G846="",""," – " &amp; G846)</f>
        <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t="str">
        <f t="shared" si="92"/>
        <v/>
      </c>
      <c r="E847" s="282" t="str" cm="1">
        <f t="array" ref="E847">IF($C847="","",INDEX(import_data,$C847,E$9))</f>
        <v/>
      </c>
      <c r="F847" s="280" t="str" cm="1">
        <f t="array" ref="F847">IF($C847="","",INDEX(import_data,$C847,F$9))</f>
        <v/>
      </c>
      <c r="G847" s="280" t="str" cm="1">
        <f t="array" ref="G847">IF($C847="","",INDEX(import_data,$C847,G$9))</f>
        <v/>
      </c>
      <c r="H847" s="280" t="str" cm="1">
        <f t="array" ref="H847">IF($C847="","",IF(INDEX(import_data,$C847,H$9)="","",INDEX(import_data,$C847,H$9)))</f>
        <v/>
      </c>
      <c r="I847" s="300" t="str" cm="1">
        <f t="array" ref="I847">IF($C847="","",IF(INDEX(import_data,$C847,I$9)="","",INDEX(import_data,$C847,I$9)))</f>
        <v/>
      </c>
      <c r="K847" s="312" t="str">
        <f t="shared" si="94"/>
        <v/>
      </c>
      <c r="L847" s="92" t="s">
        <v>0</v>
      </c>
      <c r="M847" s="312" t="str">
        <f t="shared" si="95"/>
        <v/>
      </c>
      <c r="N847" s="92" t="s">
        <v>0</v>
      </c>
      <c r="O847" s="312" t="str">
        <f t="shared" si="96"/>
        <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t="str">
        <f t="shared" si="92"/>
        <v/>
      </c>
      <c r="E848" s="282" t="str" cm="1">
        <f t="array" ref="E848">IF($C848="","",INDEX(import_data,$C848,E$9))</f>
        <v/>
      </c>
      <c r="F848" s="280" t="str" cm="1">
        <f t="array" ref="F848">IF($C848="","",INDEX(import_data,$C848,F$9))</f>
        <v/>
      </c>
      <c r="G848" s="280" t="str" cm="1">
        <f t="array" ref="G848">IF($C848="","",INDEX(import_data,$C848,G$9))</f>
        <v/>
      </c>
      <c r="H848" s="280" t="str" cm="1">
        <f t="array" ref="H848">IF($C848="","",IF(INDEX(import_data,$C848,H$9)="","",INDEX(import_data,$C848,H$9)))</f>
        <v/>
      </c>
      <c r="I848" s="300" t="str" cm="1">
        <f t="array" ref="I848">IF($C848="","",IF(INDEX(import_data,$C848,I$9)="","",INDEX(import_data,$C848,I$9)))</f>
        <v/>
      </c>
      <c r="K848" s="312" t="str">
        <f t="shared" si="94"/>
        <v/>
      </c>
      <c r="L848" s="92" t="s">
        <v>0</v>
      </c>
      <c r="M848" s="312" t="str">
        <f t="shared" si="95"/>
        <v/>
      </c>
      <c r="N848" s="92" t="s">
        <v>0</v>
      </c>
      <c r="O848" s="312" t="str">
        <f t="shared" si="96"/>
        <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t="str">
        <f t="shared" si="92"/>
        <v/>
      </c>
      <c r="E849" s="282" t="str" cm="1">
        <f t="array" ref="E849">IF($C849="","",INDEX(import_data,$C849,E$9))</f>
        <v/>
      </c>
      <c r="F849" s="280" t="str" cm="1">
        <f t="array" ref="F849">IF($C849="","",INDEX(import_data,$C849,F$9))</f>
        <v/>
      </c>
      <c r="G849" s="280" t="str" cm="1">
        <f t="array" ref="G849">IF($C849="","",INDEX(import_data,$C849,G$9))</f>
        <v/>
      </c>
      <c r="H849" s="280" t="str" cm="1">
        <f t="array" ref="H849">IF($C849="","",IF(INDEX(import_data,$C849,H$9)="","",INDEX(import_data,$C849,H$9)))</f>
        <v/>
      </c>
      <c r="I849" s="300" t="str" cm="1">
        <f t="array" ref="I849">IF($C849="","",IF(INDEX(import_data,$C849,I$9)="","",INDEX(import_data,$C849,I$9)))</f>
        <v/>
      </c>
      <c r="K849" s="312" t="str">
        <f t="shared" si="94"/>
        <v/>
      </c>
      <c r="L849" s="92" t="s">
        <v>0</v>
      </c>
      <c r="M849" s="312" t="str">
        <f t="shared" si="95"/>
        <v/>
      </c>
      <c r="N849" s="92" t="s">
        <v>0</v>
      </c>
      <c r="O849" s="312" t="str">
        <f t="shared" si="96"/>
        <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t="str">
        <f t="shared" si="92"/>
        <v/>
      </c>
      <c r="E850" s="282" t="str" cm="1">
        <f t="array" ref="E850">IF($C850="","",INDEX(import_data,$C850,E$9))</f>
        <v/>
      </c>
      <c r="F850" s="280" t="str" cm="1">
        <f t="array" ref="F850">IF($C850="","",INDEX(import_data,$C850,F$9))</f>
        <v/>
      </c>
      <c r="G850" s="280" t="str" cm="1">
        <f t="array" ref="G850">IF($C850="","",INDEX(import_data,$C850,G$9))</f>
        <v/>
      </c>
      <c r="H850" s="280" t="str" cm="1">
        <f t="array" ref="H850">IF($C850="","",IF(INDEX(import_data,$C850,H$9)="","",INDEX(import_data,$C850,H$9)))</f>
        <v/>
      </c>
      <c r="I850" s="300" t="str" cm="1">
        <f t="array" ref="I850">IF($C850="","",IF(INDEX(import_data,$C850,I$9)="","",INDEX(import_data,$C850,I$9)))</f>
        <v/>
      </c>
      <c r="K850" s="312" t="str">
        <f t="shared" si="94"/>
        <v/>
      </c>
      <c r="L850" s="92" t="s">
        <v>0</v>
      </c>
      <c r="M850" s="312" t="str">
        <f t="shared" si="95"/>
        <v/>
      </c>
      <c r="N850" s="92" t="s">
        <v>0</v>
      </c>
      <c r="O850" s="312" t="str">
        <f t="shared" si="96"/>
        <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t="str">
        <f t="shared" si="92"/>
        <v/>
      </c>
      <c r="E851" s="282" t="str" cm="1">
        <f t="array" ref="E851">IF($C851="","",INDEX(import_data,$C851,E$9))</f>
        <v/>
      </c>
      <c r="F851" s="280" t="str" cm="1">
        <f t="array" ref="F851">IF($C851="","",INDEX(import_data,$C851,F$9))</f>
        <v/>
      </c>
      <c r="G851" s="280" t="str" cm="1">
        <f t="array" ref="G851">IF($C851="","",INDEX(import_data,$C851,G$9))</f>
        <v/>
      </c>
      <c r="H851" s="280" t="str" cm="1">
        <f t="array" ref="H851">IF($C851="","",IF(INDEX(import_data,$C851,H$9)="","",INDEX(import_data,$C851,H$9)))</f>
        <v/>
      </c>
      <c r="I851" s="300" t="str" cm="1">
        <f t="array" ref="I851">IF($C851="","",IF(INDEX(import_data,$C851,I$9)="","",INDEX(import_data,$C851,I$9)))</f>
        <v/>
      </c>
      <c r="K851" s="312" t="str">
        <f t="shared" si="94"/>
        <v/>
      </c>
      <c r="L851" s="92" t="s">
        <v>0</v>
      </c>
      <c r="M851" s="312" t="str">
        <f t="shared" si="95"/>
        <v/>
      </c>
      <c r="N851" s="92" t="s">
        <v>0</v>
      </c>
      <c r="O851" s="312" t="str">
        <f t="shared" si="96"/>
        <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t="str">
        <f t="shared" si="92"/>
        <v/>
      </c>
      <c r="E852" s="282" t="str" cm="1">
        <f t="array" ref="E852">IF($C852="","",INDEX(import_data,$C852,E$9))</f>
        <v/>
      </c>
      <c r="F852" s="280" t="str" cm="1">
        <f t="array" ref="F852">IF($C852="","",INDEX(import_data,$C852,F$9))</f>
        <v/>
      </c>
      <c r="G852" s="280" t="str" cm="1">
        <f t="array" ref="G852">IF($C852="","",INDEX(import_data,$C852,G$9))</f>
        <v/>
      </c>
      <c r="H852" s="280" t="str" cm="1">
        <f t="array" ref="H852">IF($C852="","",IF(INDEX(import_data,$C852,H$9)="","",INDEX(import_data,$C852,H$9)))</f>
        <v/>
      </c>
      <c r="I852" s="300" t="str" cm="1">
        <f t="array" ref="I852">IF($C852="","",IF(INDEX(import_data,$C852,I$9)="","",INDEX(import_data,$C852,I$9)))</f>
        <v/>
      </c>
      <c r="K852" s="312" t="str">
        <f t="shared" si="94"/>
        <v/>
      </c>
      <c r="L852" s="92" t="s">
        <v>0</v>
      </c>
      <c r="M852" s="312" t="str">
        <f t="shared" si="95"/>
        <v/>
      </c>
      <c r="N852" s="92" t="s">
        <v>0</v>
      </c>
      <c r="O852" s="312" t="str">
        <f t="shared" si="96"/>
        <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t="str">
        <f t="shared" si="92"/>
        <v/>
      </c>
      <c r="E853" s="282" t="str" cm="1">
        <f t="array" ref="E853">IF($C853="","",INDEX(import_data,$C853,E$9))</f>
        <v/>
      </c>
      <c r="F853" s="280" t="str" cm="1">
        <f t="array" ref="F853">IF($C853="","",INDEX(import_data,$C853,F$9))</f>
        <v/>
      </c>
      <c r="G853" s="280" t="str" cm="1">
        <f t="array" ref="G853">IF($C853="","",INDEX(import_data,$C853,G$9))</f>
        <v/>
      </c>
      <c r="H853" s="280" t="str" cm="1">
        <f t="array" ref="H853">IF($C853="","",IF(INDEX(import_data,$C853,H$9)="","",INDEX(import_data,$C853,H$9)))</f>
        <v/>
      </c>
      <c r="I853" s="300" t="str" cm="1">
        <f t="array" ref="I853">IF($C853="","",IF(INDEX(import_data,$C853,I$9)="","",INDEX(import_data,$C853,I$9)))</f>
        <v/>
      </c>
      <c r="K853" s="312" t="str">
        <f t="shared" si="94"/>
        <v/>
      </c>
      <c r="L853" s="92" t="s">
        <v>0</v>
      </c>
      <c r="M853" s="312" t="str">
        <f t="shared" si="95"/>
        <v/>
      </c>
      <c r="N853" s="92" t="s">
        <v>0</v>
      </c>
      <c r="O853" s="312" t="str">
        <f t="shared" si="96"/>
        <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t="str">
        <f t="shared" si="92"/>
        <v/>
      </c>
      <c r="E854" s="282" t="str" cm="1">
        <f t="array" ref="E854">IF($C854="","",INDEX(import_data,$C854,E$9))</f>
        <v/>
      </c>
      <c r="F854" s="280" t="str" cm="1">
        <f t="array" ref="F854">IF($C854="","",INDEX(import_data,$C854,F$9))</f>
        <v/>
      </c>
      <c r="G854" s="280" t="str" cm="1">
        <f t="array" ref="G854">IF($C854="","",INDEX(import_data,$C854,G$9))</f>
        <v/>
      </c>
      <c r="H854" s="280" t="str" cm="1">
        <f t="array" ref="H854">IF($C854="","",IF(INDEX(import_data,$C854,H$9)="","",INDEX(import_data,$C854,H$9)))</f>
        <v/>
      </c>
      <c r="I854" s="300" t="str" cm="1">
        <f t="array" ref="I854">IF($C854="","",IF(INDEX(import_data,$C854,I$9)="","",INDEX(import_data,$C854,I$9)))</f>
        <v/>
      </c>
      <c r="K854" s="312" t="str">
        <f t="shared" si="94"/>
        <v/>
      </c>
      <c r="L854" s="92" t="s">
        <v>0</v>
      </c>
      <c r="M854" s="312" t="str">
        <f t="shared" si="95"/>
        <v/>
      </c>
      <c r="N854" s="92" t="s">
        <v>0</v>
      </c>
      <c r="O854" s="312" t="str">
        <f t="shared" si="96"/>
        <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t="str">
        <f t="shared" si="92"/>
        <v/>
      </c>
      <c r="E855" s="282" t="str" cm="1">
        <f t="array" ref="E855">IF($C855="","",INDEX(import_data,$C855,E$9))</f>
        <v/>
      </c>
      <c r="F855" s="280" t="str" cm="1">
        <f t="array" ref="F855">IF($C855="","",INDEX(import_data,$C855,F$9))</f>
        <v/>
      </c>
      <c r="G855" s="280" t="str" cm="1">
        <f t="array" ref="G855">IF($C855="","",INDEX(import_data,$C855,G$9))</f>
        <v/>
      </c>
      <c r="H855" s="280" t="str" cm="1">
        <f t="array" ref="H855">IF($C855="","",IF(INDEX(import_data,$C855,H$9)="","",INDEX(import_data,$C855,H$9)))</f>
        <v/>
      </c>
      <c r="I855" s="300" t="str" cm="1">
        <f t="array" ref="I855">IF($C855="","",IF(INDEX(import_data,$C855,I$9)="","",INDEX(import_data,$C855,I$9)))</f>
        <v/>
      </c>
      <c r="K855" s="312" t="str">
        <f t="shared" si="94"/>
        <v/>
      </c>
      <c r="L855" s="92" t="s">
        <v>0</v>
      </c>
      <c r="M855" s="312" t="str">
        <f t="shared" si="95"/>
        <v/>
      </c>
      <c r="N855" s="92" t="s">
        <v>0</v>
      </c>
      <c r="O855" s="312" t="str">
        <f t="shared" si="96"/>
        <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t="str">
        <f t="shared" si="92"/>
        <v/>
      </c>
      <c r="E856" s="282" t="str" cm="1">
        <f t="array" ref="E856">IF($C856="","",INDEX(import_data,$C856,E$9))</f>
        <v/>
      </c>
      <c r="F856" s="280" t="str" cm="1">
        <f t="array" ref="F856">IF($C856="","",INDEX(import_data,$C856,F$9))</f>
        <v/>
      </c>
      <c r="G856" s="280" t="str" cm="1">
        <f t="array" ref="G856">IF($C856="","",INDEX(import_data,$C856,G$9))</f>
        <v/>
      </c>
      <c r="H856" s="280" t="str" cm="1">
        <f t="array" ref="H856">IF($C856="","",IF(INDEX(import_data,$C856,H$9)="","",INDEX(import_data,$C856,H$9)))</f>
        <v/>
      </c>
      <c r="I856" s="300" t="str" cm="1">
        <f t="array" ref="I856">IF($C856="","",IF(INDEX(import_data,$C856,I$9)="","",INDEX(import_data,$C856,I$9)))</f>
        <v/>
      </c>
      <c r="K856" s="312" t="str">
        <f t="shared" si="94"/>
        <v/>
      </c>
      <c r="L856" s="92" t="s">
        <v>0</v>
      </c>
      <c r="M856" s="312" t="str">
        <f t="shared" si="95"/>
        <v/>
      </c>
      <c r="N856" s="92" t="s">
        <v>0</v>
      </c>
      <c r="O856" s="312" t="str">
        <f t="shared" si="96"/>
        <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t="str">
        <f t="shared" si="92"/>
        <v/>
      </c>
      <c r="E857" s="282" t="str" cm="1">
        <f t="array" ref="E857">IF($C857="","",INDEX(import_data,$C857,E$9))</f>
        <v/>
      </c>
      <c r="F857" s="280" t="str" cm="1">
        <f t="array" ref="F857">IF($C857="","",INDEX(import_data,$C857,F$9))</f>
        <v/>
      </c>
      <c r="G857" s="280" t="str" cm="1">
        <f t="array" ref="G857">IF($C857="","",INDEX(import_data,$C857,G$9))</f>
        <v/>
      </c>
      <c r="H857" s="280" t="str" cm="1">
        <f t="array" ref="H857">IF($C857="","",IF(INDEX(import_data,$C857,H$9)="","",INDEX(import_data,$C857,H$9)))</f>
        <v/>
      </c>
      <c r="I857" s="300" t="str" cm="1">
        <f t="array" ref="I857">IF($C857="","",IF(INDEX(import_data,$C857,I$9)="","",INDEX(import_data,$C857,I$9)))</f>
        <v/>
      </c>
      <c r="K857" s="312" t="str">
        <f t="shared" si="94"/>
        <v/>
      </c>
      <c r="L857" s="92" t="s">
        <v>0</v>
      </c>
      <c r="M857" s="312" t="str">
        <f t="shared" si="95"/>
        <v/>
      </c>
      <c r="N857" s="92" t="s">
        <v>0</v>
      </c>
      <c r="O857" s="312" t="str">
        <f t="shared" si="96"/>
        <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t="str">
        <f t="shared" si="92"/>
        <v/>
      </c>
      <c r="E858" s="282" t="str" cm="1">
        <f t="array" ref="E858">IF($C858="","",INDEX(import_data,$C858,E$9))</f>
        <v/>
      </c>
      <c r="F858" s="280" t="str" cm="1">
        <f t="array" ref="F858">IF($C858="","",INDEX(import_data,$C858,F$9))</f>
        <v/>
      </c>
      <c r="G858" s="280" t="str" cm="1">
        <f t="array" ref="G858">IF($C858="","",INDEX(import_data,$C858,G$9))</f>
        <v/>
      </c>
      <c r="H858" s="280" t="str" cm="1">
        <f t="array" ref="H858">IF($C858="","",IF(INDEX(import_data,$C858,H$9)="","",INDEX(import_data,$C858,H$9)))</f>
        <v/>
      </c>
      <c r="I858" s="300" t="str" cm="1">
        <f t="array" ref="I858">IF($C858="","",IF(INDEX(import_data,$C858,I$9)="","",INDEX(import_data,$C858,I$9)))</f>
        <v/>
      </c>
      <c r="K858" s="312" t="str">
        <f t="shared" si="94"/>
        <v/>
      </c>
      <c r="L858" s="92" t="s">
        <v>0</v>
      </c>
      <c r="M858" s="312" t="str">
        <f t="shared" si="95"/>
        <v/>
      </c>
      <c r="N858" s="92" t="s">
        <v>0</v>
      </c>
      <c r="O858" s="312" t="str">
        <f t="shared" si="96"/>
        <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t="str">
        <f t="shared" si="92"/>
        <v/>
      </c>
      <c r="E859" s="282" t="str" cm="1">
        <f t="array" ref="E859">IF($C859="","",INDEX(import_data,$C859,E$9))</f>
        <v/>
      </c>
      <c r="F859" s="280" t="str" cm="1">
        <f t="array" ref="F859">IF($C859="","",INDEX(import_data,$C859,F$9))</f>
        <v/>
      </c>
      <c r="G859" s="280" t="str" cm="1">
        <f t="array" ref="G859">IF($C859="","",INDEX(import_data,$C859,G$9))</f>
        <v/>
      </c>
      <c r="H859" s="280" t="str" cm="1">
        <f t="array" ref="H859">IF($C859="","",IF(INDEX(import_data,$C859,H$9)="","",INDEX(import_data,$C859,H$9)))</f>
        <v/>
      </c>
      <c r="I859" s="300" t="str" cm="1">
        <f t="array" ref="I859">IF($C859="","",IF(INDEX(import_data,$C859,I$9)="","",INDEX(import_data,$C859,I$9)))</f>
        <v/>
      </c>
      <c r="K859" s="312" t="str">
        <f t="shared" si="94"/>
        <v/>
      </c>
      <c r="L859" s="92" t="s">
        <v>0</v>
      </c>
      <c r="M859" s="312" t="str">
        <f t="shared" si="95"/>
        <v/>
      </c>
      <c r="N859" s="92" t="s">
        <v>0</v>
      </c>
      <c r="O859" s="312" t="str">
        <f t="shared" si="96"/>
        <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t="str">
        <f t="shared" si="92"/>
        <v/>
      </c>
      <c r="E860" s="282" t="str" cm="1">
        <f t="array" ref="E860">IF($C860="","",INDEX(import_data,$C860,E$9))</f>
        <v/>
      </c>
      <c r="F860" s="280" t="str" cm="1">
        <f t="array" ref="F860">IF($C860="","",INDEX(import_data,$C860,F$9))</f>
        <v/>
      </c>
      <c r="G860" s="280" t="str" cm="1">
        <f t="array" ref="G860">IF($C860="","",INDEX(import_data,$C860,G$9))</f>
        <v/>
      </c>
      <c r="H860" s="280" t="str" cm="1">
        <f t="array" ref="H860">IF($C860="","",IF(INDEX(import_data,$C860,H$9)="","",INDEX(import_data,$C860,H$9)))</f>
        <v/>
      </c>
      <c r="I860" s="300" t="str" cm="1">
        <f t="array" ref="I860">IF($C860="","",IF(INDEX(import_data,$C860,I$9)="","",INDEX(import_data,$C860,I$9)))</f>
        <v/>
      </c>
      <c r="K860" s="312" t="str">
        <f t="shared" si="94"/>
        <v/>
      </c>
      <c r="L860" s="92" t="s">
        <v>0</v>
      </c>
      <c r="M860" s="312" t="str">
        <f t="shared" si="95"/>
        <v/>
      </c>
      <c r="N860" s="92" t="s">
        <v>0</v>
      </c>
      <c r="O860" s="312" t="str">
        <f t="shared" si="96"/>
        <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t="str">
        <f t="shared" si="92"/>
        <v/>
      </c>
      <c r="E861" s="282" t="str" cm="1">
        <f t="array" ref="E861">IF($C861="","",INDEX(import_data,$C861,E$9))</f>
        <v/>
      </c>
      <c r="F861" s="280" t="str" cm="1">
        <f t="array" ref="F861">IF($C861="","",INDEX(import_data,$C861,F$9))</f>
        <v/>
      </c>
      <c r="G861" s="280" t="str" cm="1">
        <f t="array" ref="G861">IF($C861="","",INDEX(import_data,$C861,G$9))</f>
        <v/>
      </c>
      <c r="H861" s="280" t="str" cm="1">
        <f t="array" ref="H861">IF($C861="","",IF(INDEX(import_data,$C861,H$9)="","",INDEX(import_data,$C861,H$9)))</f>
        <v/>
      </c>
      <c r="I861" s="300" t="str" cm="1">
        <f t="array" ref="I861">IF($C861="","",IF(INDEX(import_data,$C861,I$9)="","",INDEX(import_data,$C861,I$9)))</f>
        <v/>
      </c>
      <c r="K861" s="312" t="str">
        <f t="shared" si="94"/>
        <v/>
      </c>
      <c r="L861" s="92" t="s">
        <v>0</v>
      </c>
      <c r="M861" s="312" t="str">
        <f t="shared" si="95"/>
        <v/>
      </c>
      <c r="N861" s="92" t="s">
        <v>0</v>
      </c>
      <c r="O861" s="312" t="str">
        <f t="shared" si="96"/>
        <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t="str">
        <f t="shared" si="92"/>
        <v/>
      </c>
      <c r="E862" s="282" t="str" cm="1">
        <f t="array" ref="E862">IF($C862="","",INDEX(import_data,$C862,E$9))</f>
        <v/>
      </c>
      <c r="F862" s="280" t="str" cm="1">
        <f t="array" ref="F862">IF($C862="","",INDEX(import_data,$C862,F$9))</f>
        <v/>
      </c>
      <c r="G862" s="280" t="str" cm="1">
        <f t="array" ref="G862">IF($C862="","",INDEX(import_data,$C862,G$9))</f>
        <v/>
      </c>
      <c r="H862" s="280" t="str" cm="1">
        <f t="array" ref="H862">IF($C862="","",IF(INDEX(import_data,$C862,H$9)="","",INDEX(import_data,$C862,H$9)))</f>
        <v/>
      </c>
      <c r="I862" s="300" t="str" cm="1">
        <f t="array" ref="I862">IF($C862="","",IF(INDEX(import_data,$C862,I$9)="","",INDEX(import_data,$C862,I$9)))</f>
        <v/>
      </c>
      <c r="K862" s="312" t="str">
        <f t="shared" si="94"/>
        <v/>
      </c>
      <c r="L862" s="92" t="s">
        <v>0</v>
      </c>
      <c r="M862" s="312" t="str">
        <f t="shared" si="95"/>
        <v/>
      </c>
      <c r="N862" s="92" t="s">
        <v>0</v>
      </c>
      <c r="O862" s="312" t="str">
        <f t="shared" si="96"/>
        <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t="str">
        <f t="shared" si="92"/>
        <v/>
      </c>
      <c r="E863" s="282" t="str" cm="1">
        <f t="array" ref="E863">IF($C863="","",INDEX(import_data,$C863,E$9))</f>
        <v/>
      </c>
      <c r="F863" s="280" t="str" cm="1">
        <f t="array" ref="F863">IF($C863="","",INDEX(import_data,$C863,F$9))</f>
        <v/>
      </c>
      <c r="G863" s="280" t="str" cm="1">
        <f t="array" ref="G863">IF($C863="","",INDEX(import_data,$C863,G$9))</f>
        <v/>
      </c>
      <c r="H863" s="280" t="str" cm="1">
        <f t="array" ref="H863">IF($C863="","",IF(INDEX(import_data,$C863,H$9)="","",INDEX(import_data,$C863,H$9)))</f>
        <v/>
      </c>
      <c r="I863" s="300" t="str" cm="1">
        <f t="array" ref="I863">IF($C863="","",IF(INDEX(import_data,$C863,I$9)="","",INDEX(import_data,$C863,I$9)))</f>
        <v/>
      </c>
      <c r="K863" s="312" t="str">
        <f t="shared" si="94"/>
        <v/>
      </c>
      <c r="L863" s="92" t="s">
        <v>0</v>
      </c>
      <c r="M863" s="312" t="str">
        <f t="shared" si="95"/>
        <v/>
      </c>
      <c r="N863" s="92" t="s">
        <v>0</v>
      </c>
      <c r="O863" s="312" t="str">
        <f t="shared" si="96"/>
        <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t="str">
        <f t="shared" si="92"/>
        <v/>
      </c>
      <c r="E864" s="282" t="str" cm="1">
        <f t="array" ref="E864">IF($C864="","",INDEX(import_data,$C864,E$9))</f>
        <v/>
      </c>
      <c r="F864" s="280" t="str" cm="1">
        <f t="array" ref="F864">IF($C864="","",INDEX(import_data,$C864,F$9))</f>
        <v/>
      </c>
      <c r="G864" s="280" t="str" cm="1">
        <f t="array" ref="G864">IF($C864="","",INDEX(import_data,$C864,G$9))</f>
        <v/>
      </c>
      <c r="H864" s="280" t="str" cm="1">
        <f t="array" ref="H864">IF($C864="","",IF(INDEX(import_data,$C864,H$9)="","",INDEX(import_data,$C864,H$9)))</f>
        <v/>
      </c>
      <c r="I864" s="300" t="str" cm="1">
        <f t="array" ref="I864">IF($C864="","",IF(INDEX(import_data,$C864,I$9)="","",INDEX(import_data,$C864,I$9)))</f>
        <v/>
      </c>
      <c r="K864" s="312" t="str">
        <f t="shared" si="94"/>
        <v/>
      </c>
      <c r="L864" s="92" t="s">
        <v>0</v>
      </c>
      <c r="M864" s="312" t="str">
        <f t="shared" si="95"/>
        <v/>
      </c>
      <c r="N864" s="92" t="s">
        <v>0</v>
      </c>
      <c r="O864" s="312" t="str">
        <f t="shared" si="96"/>
        <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t="str">
        <f t="shared" si="92"/>
        <v/>
      </c>
      <c r="E865" s="282" t="str" cm="1">
        <f t="array" ref="E865">IF($C865="","",INDEX(import_data,$C865,E$9))</f>
        <v/>
      </c>
      <c r="F865" s="280" t="str" cm="1">
        <f t="array" ref="F865">IF($C865="","",INDEX(import_data,$C865,F$9))</f>
        <v/>
      </c>
      <c r="G865" s="280" t="str" cm="1">
        <f t="array" ref="G865">IF($C865="","",INDEX(import_data,$C865,G$9))</f>
        <v/>
      </c>
      <c r="H865" s="280" t="str" cm="1">
        <f t="array" ref="H865">IF($C865="","",IF(INDEX(import_data,$C865,H$9)="","",INDEX(import_data,$C865,H$9)))</f>
        <v/>
      </c>
      <c r="I865" s="300" t="str" cm="1">
        <f t="array" ref="I865">IF($C865="","",IF(INDEX(import_data,$C865,I$9)="","",INDEX(import_data,$C865,I$9)))</f>
        <v/>
      </c>
      <c r="K865" s="312" t="str">
        <f t="shared" si="94"/>
        <v/>
      </c>
      <c r="L865" s="92" t="s">
        <v>0</v>
      </c>
      <c r="M865" s="312" t="str">
        <f t="shared" si="95"/>
        <v/>
      </c>
      <c r="N865" s="92" t="s">
        <v>0</v>
      </c>
      <c r="O865" s="312" t="str">
        <f t="shared" si="96"/>
        <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t="str">
        <f t="shared" si="92"/>
        <v/>
      </c>
      <c r="E866" s="282" t="str" cm="1">
        <f t="array" ref="E866">IF($C866="","",INDEX(import_data,$C866,E$9))</f>
        <v/>
      </c>
      <c r="F866" s="280" t="str" cm="1">
        <f t="array" ref="F866">IF($C866="","",INDEX(import_data,$C866,F$9))</f>
        <v/>
      </c>
      <c r="G866" s="280" t="str" cm="1">
        <f t="array" ref="G866">IF($C866="","",INDEX(import_data,$C866,G$9))</f>
        <v/>
      </c>
      <c r="H866" s="280" t="str" cm="1">
        <f t="array" ref="H866">IF($C866="","",IF(INDEX(import_data,$C866,H$9)="","",INDEX(import_data,$C866,H$9)))</f>
        <v/>
      </c>
      <c r="I866" s="300" t="str" cm="1">
        <f t="array" ref="I866">IF($C866="","",IF(INDEX(import_data,$C866,I$9)="","",INDEX(import_data,$C866,I$9)))</f>
        <v/>
      </c>
      <c r="K866" s="312" t="str">
        <f t="shared" si="94"/>
        <v/>
      </c>
      <c r="L866" s="92" t="s">
        <v>0</v>
      </c>
      <c r="M866" s="312" t="str">
        <f t="shared" si="95"/>
        <v/>
      </c>
      <c r="N866" s="92" t="s">
        <v>0</v>
      </c>
      <c r="O866" s="312" t="str">
        <f t="shared" si="96"/>
        <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t="str">
        <f t="shared" si="92"/>
        <v/>
      </c>
      <c r="E867" s="282" t="str" cm="1">
        <f t="array" ref="E867">IF($C867="","",INDEX(import_data,$C867,E$9))</f>
        <v/>
      </c>
      <c r="F867" s="280" t="str" cm="1">
        <f t="array" ref="F867">IF($C867="","",INDEX(import_data,$C867,F$9))</f>
        <v/>
      </c>
      <c r="G867" s="280" t="str" cm="1">
        <f t="array" ref="G867">IF($C867="","",INDEX(import_data,$C867,G$9))</f>
        <v/>
      </c>
      <c r="H867" s="280" t="str" cm="1">
        <f t="array" ref="H867">IF($C867="","",IF(INDEX(import_data,$C867,H$9)="","",INDEX(import_data,$C867,H$9)))</f>
        <v/>
      </c>
      <c r="I867" s="300" t="str" cm="1">
        <f t="array" ref="I867">IF($C867="","",IF(INDEX(import_data,$C867,I$9)="","",INDEX(import_data,$C867,I$9)))</f>
        <v/>
      </c>
      <c r="K867" s="312" t="str">
        <f t="shared" si="94"/>
        <v/>
      </c>
      <c r="L867" s="92" t="s">
        <v>0</v>
      </c>
      <c r="M867" s="312" t="str">
        <f t="shared" si="95"/>
        <v/>
      </c>
      <c r="N867" s="92" t="s">
        <v>0</v>
      </c>
      <c r="O867" s="312" t="str">
        <f t="shared" si="96"/>
        <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t="str">
        <f t="shared" si="92"/>
        <v/>
      </c>
      <c r="E868" s="282" t="str" cm="1">
        <f t="array" ref="E868">IF($C868="","",INDEX(import_data,$C868,E$9))</f>
        <v/>
      </c>
      <c r="F868" s="280" t="str" cm="1">
        <f t="array" ref="F868">IF($C868="","",INDEX(import_data,$C868,F$9))</f>
        <v/>
      </c>
      <c r="G868" s="280" t="str" cm="1">
        <f t="array" ref="G868">IF($C868="","",INDEX(import_data,$C868,G$9))</f>
        <v/>
      </c>
      <c r="H868" s="280" t="str" cm="1">
        <f t="array" ref="H868">IF($C868="","",IF(INDEX(import_data,$C868,H$9)="","",INDEX(import_data,$C868,H$9)))</f>
        <v/>
      </c>
      <c r="I868" s="300" t="str" cm="1">
        <f t="array" ref="I868">IF($C868="","",IF(INDEX(import_data,$C868,I$9)="","",INDEX(import_data,$C868,I$9)))</f>
        <v/>
      </c>
      <c r="K868" s="312" t="str">
        <f t="shared" si="94"/>
        <v/>
      </c>
      <c r="L868" s="92" t="s">
        <v>0</v>
      </c>
      <c r="M868" s="312" t="str">
        <f t="shared" si="95"/>
        <v/>
      </c>
      <c r="N868" s="92" t="s">
        <v>0</v>
      </c>
      <c r="O868" s="312" t="str">
        <f t="shared" si="96"/>
        <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t="str">
        <f t="shared" si="92"/>
        <v/>
      </c>
      <c r="E869" s="282" t="str" cm="1">
        <f t="array" ref="E869">IF($C869="","",INDEX(import_data,$C869,E$9))</f>
        <v/>
      </c>
      <c r="F869" s="280" t="str" cm="1">
        <f t="array" ref="F869">IF($C869="","",INDEX(import_data,$C869,F$9))</f>
        <v/>
      </c>
      <c r="G869" s="280" t="str" cm="1">
        <f t="array" ref="G869">IF($C869="","",INDEX(import_data,$C869,G$9))</f>
        <v/>
      </c>
      <c r="H869" s="280" t="str" cm="1">
        <f t="array" ref="H869">IF($C869="","",IF(INDEX(import_data,$C869,H$9)="","",INDEX(import_data,$C869,H$9)))</f>
        <v/>
      </c>
      <c r="I869" s="300" t="str" cm="1">
        <f t="array" ref="I869">IF($C869="","",IF(INDEX(import_data,$C869,I$9)="","",INDEX(import_data,$C869,I$9)))</f>
        <v/>
      </c>
      <c r="K869" s="312" t="str">
        <f t="shared" si="94"/>
        <v/>
      </c>
      <c r="L869" s="92" t="s">
        <v>0</v>
      </c>
      <c r="M869" s="312" t="str">
        <f t="shared" si="95"/>
        <v/>
      </c>
      <c r="N869" s="92" t="s">
        <v>0</v>
      </c>
      <c r="O869" s="312" t="str">
        <f t="shared" si="96"/>
        <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t="str">
        <f t="shared" si="92"/>
        <v/>
      </c>
      <c r="E870" s="282" t="str" cm="1">
        <f t="array" ref="E870">IF($C870="","",INDEX(import_data,$C870,E$9))</f>
        <v/>
      </c>
      <c r="F870" s="280" t="str" cm="1">
        <f t="array" ref="F870">IF($C870="","",INDEX(import_data,$C870,F$9))</f>
        <v/>
      </c>
      <c r="G870" s="280" t="str" cm="1">
        <f t="array" ref="G870">IF($C870="","",INDEX(import_data,$C870,G$9))</f>
        <v/>
      </c>
      <c r="H870" s="280" t="str" cm="1">
        <f t="array" ref="H870">IF($C870="","",IF(INDEX(import_data,$C870,H$9)="","",INDEX(import_data,$C870,H$9)))</f>
        <v/>
      </c>
      <c r="I870" s="300" t="str" cm="1">
        <f t="array" ref="I870">IF($C870="","",IF(INDEX(import_data,$C870,I$9)="","",INDEX(import_data,$C870,I$9)))</f>
        <v/>
      </c>
      <c r="K870" s="312" t="str">
        <f t="shared" si="94"/>
        <v/>
      </c>
      <c r="L870" s="92" t="s">
        <v>0</v>
      </c>
      <c r="M870" s="312" t="str">
        <f t="shared" si="95"/>
        <v/>
      </c>
      <c r="N870" s="92" t="s">
        <v>0</v>
      </c>
      <c r="O870" s="312" t="str">
        <f t="shared" si="96"/>
        <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t="str">
        <f t="shared" si="92"/>
        <v/>
      </c>
      <c r="E871" s="282" t="str" cm="1">
        <f t="array" ref="E871">IF($C871="","",INDEX(import_data,$C871,E$9))</f>
        <v/>
      </c>
      <c r="F871" s="280" t="str" cm="1">
        <f t="array" ref="F871">IF($C871="","",INDEX(import_data,$C871,F$9))</f>
        <v/>
      </c>
      <c r="G871" s="280" t="str" cm="1">
        <f t="array" ref="G871">IF($C871="","",INDEX(import_data,$C871,G$9))</f>
        <v/>
      </c>
      <c r="H871" s="280" t="str" cm="1">
        <f t="array" ref="H871">IF($C871="","",IF(INDEX(import_data,$C871,H$9)="","",INDEX(import_data,$C871,H$9)))</f>
        <v/>
      </c>
      <c r="I871" s="300" t="str" cm="1">
        <f t="array" ref="I871">IF($C871="","",IF(INDEX(import_data,$C871,I$9)="","",INDEX(import_data,$C871,I$9)))</f>
        <v/>
      </c>
      <c r="K871" s="312" t="str">
        <f t="shared" si="94"/>
        <v/>
      </c>
      <c r="L871" s="92" t="s">
        <v>0</v>
      </c>
      <c r="M871" s="312" t="str">
        <f t="shared" si="95"/>
        <v/>
      </c>
      <c r="N871" s="92" t="s">
        <v>0</v>
      </c>
      <c r="O871" s="312" t="str">
        <f t="shared" si="96"/>
        <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t="str">
        <f t="shared" si="92"/>
        <v/>
      </c>
      <c r="E872" s="282" t="str" cm="1">
        <f t="array" ref="E872">IF($C872="","",INDEX(import_data,$C872,E$9))</f>
        <v/>
      </c>
      <c r="F872" s="280" t="str" cm="1">
        <f t="array" ref="F872">IF($C872="","",INDEX(import_data,$C872,F$9))</f>
        <v/>
      </c>
      <c r="G872" s="280" t="str" cm="1">
        <f t="array" ref="G872">IF($C872="","",INDEX(import_data,$C872,G$9))</f>
        <v/>
      </c>
      <c r="H872" s="280" t="str" cm="1">
        <f t="array" ref="H872">IF($C872="","",IF(INDEX(import_data,$C872,H$9)="","",INDEX(import_data,$C872,H$9)))</f>
        <v/>
      </c>
      <c r="I872" s="300" t="str" cm="1">
        <f t="array" ref="I872">IF($C872="","",IF(INDEX(import_data,$C872,I$9)="","",INDEX(import_data,$C872,I$9)))</f>
        <v/>
      </c>
      <c r="K872" s="312" t="str">
        <f t="shared" si="94"/>
        <v/>
      </c>
      <c r="L872" s="92" t="s">
        <v>0</v>
      </c>
      <c r="M872" s="312" t="str">
        <f t="shared" si="95"/>
        <v/>
      </c>
      <c r="N872" s="92" t="s">
        <v>0</v>
      </c>
      <c r="O872" s="312" t="str">
        <f t="shared" si="96"/>
        <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t="str">
        <f t="shared" si="92"/>
        <v/>
      </c>
      <c r="E873" s="282" t="str" cm="1">
        <f t="array" ref="E873">IF($C873="","",INDEX(import_data,$C873,E$9))</f>
        <v/>
      </c>
      <c r="F873" s="280" t="str" cm="1">
        <f t="array" ref="F873">IF($C873="","",INDEX(import_data,$C873,F$9))</f>
        <v/>
      </c>
      <c r="G873" s="280" t="str" cm="1">
        <f t="array" ref="G873">IF($C873="","",INDEX(import_data,$C873,G$9))</f>
        <v/>
      </c>
      <c r="H873" s="280" t="str" cm="1">
        <f t="array" ref="H873">IF($C873="","",IF(INDEX(import_data,$C873,H$9)="","",INDEX(import_data,$C873,H$9)))</f>
        <v/>
      </c>
      <c r="I873" s="300" t="str" cm="1">
        <f t="array" ref="I873">IF($C873="","",IF(INDEX(import_data,$C873,I$9)="","",INDEX(import_data,$C873,I$9)))</f>
        <v/>
      </c>
      <c r="K873" s="312" t="str">
        <f t="shared" si="94"/>
        <v/>
      </c>
      <c r="L873" s="92" t="s">
        <v>0</v>
      </c>
      <c r="M873" s="312" t="str">
        <f t="shared" si="95"/>
        <v/>
      </c>
      <c r="N873" s="92" t="s">
        <v>0</v>
      </c>
      <c r="O873" s="312" t="str">
        <f t="shared" si="96"/>
        <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t="str">
        <f t="shared" si="92"/>
        <v/>
      </c>
      <c r="E874" s="282" t="str" cm="1">
        <f t="array" ref="E874">IF($C874="","",INDEX(import_data,$C874,E$9))</f>
        <v/>
      </c>
      <c r="F874" s="280" t="str" cm="1">
        <f t="array" ref="F874">IF($C874="","",INDEX(import_data,$C874,F$9))</f>
        <v/>
      </c>
      <c r="G874" s="280" t="str" cm="1">
        <f t="array" ref="G874">IF($C874="","",INDEX(import_data,$C874,G$9))</f>
        <v/>
      </c>
      <c r="H874" s="280" t="str" cm="1">
        <f t="array" ref="H874">IF($C874="","",IF(INDEX(import_data,$C874,H$9)="","",INDEX(import_data,$C874,H$9)))</f>
        <v/>
      </c>
      <c r="I874" s="300" t="str" cm="1">
        <f t="array" ref="I874">IF($C874="","",IF(INDEX(import_data,$C874,I$9)="","",INDEX(import_data,$C874,I$9)))</f>
        <v/>
      </c>
      <c r="K874" s="312" t="str">
        <f t="shared" si="94"/>
        <v/>
      </c>
      <c r="L874" s="92" t="s">
        <v>0</v>
      </c>
      <c r="M874" s="312" t="str">
        <f t="shared" si="95"/>
        <v/>
      </c>
      <c r="N874" s="92" t="s">
        <v>0</v>
      </c>
      <c r="O874" s="312" t="str">
        <f t="shared" si="96"/>
        <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t="str">
        <f t="shared" si="92"/>
        <v/>
      </c>
      <c r="E875" s="282" t="str" cm="1">
        <f t="array" ref="E875">IF($C875="","",INDEX(import_data,$C875,E$9))</f>
        <v/>
      </c>
      <c r="F875" s="280" t="str" cm="1">
        <f t="array" ref="F875">IF($C875="","",INDEX(import_data,$C875,F$9))</f>
        <v/>
      </c>
      <c r="G875" s="280" t="str" cm="1">
        <f t="array" ref="G875">IF($C875="","",INDEX(import_data,$C875,G$9))</f>
        <v/>
      </c>
      <c r="H875" s="280" t="str" cm="1">
        <f t="array" ref="H875">IF($C875="","",IF(INDEX(import_data,$C875,H$9)="","",INDEX(import_data,$C875,H$9)))</f>
        <v/>
      </c>
      <c r="I875" s="300" t="str" cm="1">
        <f t="array" ref="I875">IF($C875="","",IF(INDEX(import_data,$C875,I$9)="","",INDEX(import_data,$C875,I$9)))</f>
        <v/>
      </c>
      <c r="K875" s="312" t="str">
        <f t="shared" si="94"/>
        <v/>
      </c>
      <c r="L875" s="92" t="s">
        <v>0</v>
      </c>
      <c r="M875" s="312" t="str">
        <f t="shared" si="95"/>
        <v/>
      </c>
      <c r="N875" s="92" t="s">
        <v>0</v>
      </c>
      <c r="O875" s="312" t="str">
        <f t="shared" si="96"/>
        <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t="str">
        <f t="shared" si="92"/>
        <v/>
      </c>
      <c r="E876" s="282" t="str" cm="1">
        <f t="array" ref="E876">IF($C876="","",INDEX(import_data,$C876,E$9))</f>
        <v/>
      </c>
      <c r="F876" s="280" t="str" cm="1">
        <f t="array" ref="F876">IF($C876="","",INDEX(import_data,$C876,F$9))</f>
        <v/>
      </c>
      <c r="G876" s="280" t="str" cm="1">
        <f t="array" ref="G876">IF($C876="","",INDEX(import_data,$C876,G$9))</f>
        <v/>
      </c>
      <c r="H876" s="280" t="str" cm="1">
        <f t="array" ref="H876">IF($C876="","",IF(INDEX(import_data,$C876,H$9)="","",INDEX(import_data,$C876,H$9)))</f>
        <v/>
      </c>
      <c r="I876" s="300" t="str" cm="1">
        <f t="array" ref="I876">IF($C876="","",IF(INDEX(import_data,$C876,I$9)="","",INDEX(import_data,$C876,I$9)))</f>
        <v/>
      </c>
      <c r="K876" s="312" t="str">
        <f t="shared" si="94"/>
        <v/>
      </c>
      <c r="L876" s="92" t="s">
        <v>0</v>
      </c>
      <c r="M876" s="312" t="str">
        <f t="shared" si="95"/>
        <v/>
      </c>
      <c r="N876" s="92" t="s">
        <v>0</v>
      </c>
      <c r="O876" s="312" t="str">
        <f t="shared" si="96"/>
        <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t="str">
        <f t="shared" si="92"/>
        <v/>
      </c>
      <c r="E877" s="282" t="str" cm="1">
        <f t="array" ref="E877">IF($C877="","",INDEX(import_data,$C877,E$9))</f>
        <v/>
      </c>
      <c r="F877" s="280" t="str" cm="1">
        <f t="array" ref="F877">IF($C877="","",INDEX(import_data,$C877,F$9))</f>
        <v/>
      </c>
      <c r="G877" s="280" t="str" cm="1">
        <f t="array" ref="G877">IF($C877="","",INDEX(import_data,$C877,G$9))</f>
        <v/>
      </c>
      <c r="H877" s="280" t="str" cm="1">
        <f t="array" ref="H877">IF($C877="","",IF(INDEX(import_data,$C877,H$9)="","",INDEX(import_data,$C877,H$9)))</f>
        <v/>
      </c>
      <c r="I877" s="300" t="str" cm="1">
        <f t="array" ref="I877">IF($C877="","",IF(INDEX(import_data,$C877,I$9)="","",INDEX(import_data,$C877,I$9)))</f>
        <v/>
      </c>
      <c r="K877" s="312" t="str">
        <f t="shared" si="94"/>
        <v/>
      </c>
      <c r="L877" s="92" t="s">
        <v>0</v>
      </c>
      <c r="M877" s="312" t="str">
        <f t="shared" si="95"/>
        <v/>
      </c>
      <c r="N877" s="92" t="s">
        <v>0</v>
      </c>
      <c r="O877" s="312" t="str">
        <f t="shared" si="96"/>
        <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t="str">
        <f t="shared" si="92"/>
        <v/>
      </c>
      <c r="E878" s="282" t="str" cm="1">
        <f t="array" ref="E878">IF($C878="","",INDEX(import_data,$C878,E$9))</f>
        <v/>
      </c>
      <c r="F878" s="280" t="str" cm="1">
        <f t="array" ref="F878">IF($C878="","",INDEX(import_data,$C878,F$9))</f>
        <v/>
      </c>
      <c r="G878" s="280" t="str" cm="1">
        <f t="array" ref="G878">IF($C878="","",INDEX(import_data,$C878,G$9))</f>
        <v/>
      </c>
      <c r="H878" s="280" t="str" cm="1">
        <f t="array" ref="H878">IF($C878="","",IF(INDEX(import_data,$C878,H$9)="","",INDEX(import_data,$C878,H$9)))</f>
        <v/>
      </c>
      <c r="I878" s="300" t="str" cm="1">
        <f t="array" ref="I878">IF($C878="","",IF(INDEX(import_data,$C878,I$9)="","",INDEX(import_data,$C878,I$9)))</f>
        <v/>
      </c>
      <c r="K878" s="312" t="str">
        <f t="shared" si="94"/>
        <v/>
      </c>
      <c r="L878" s="92" t="s">
        <v>0</v>
      </c>
      <c r="M878" s="312" t="str">
        <f t="shared" si="95"/>
        <v/>
      </c>
      <c r="N878" s="92" t="s">
        <v>0</v>
      </c>
      <c r="O878" s="312" t="str">
        <f t="shared" si="96"/>
        <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t="str">
        <f t="shared" si="92"/>
        <v/>
      </c>
      <c r="E879" s="282" t="str" cm="1">
        <f t="array" ref="E879">IF($C879="","",INDEX(import_data,$C879,E$9))</f>
        <v/>
      </c>
      <c r="F879" s="280" t="str" cm="1">
        <f t="array" ref="F879">IF($C879="","",INDEX(import_data,$C879,F$9))</f>
        <v/>
      </c>
      <c r="G879" s="280" t="str" cm="1">
        <f t="array" ref="G879">IF($C879="","",INDEX(import_data,$C879,G$9))</f>
        <v/>
      </c>
      <c r="H879" s="280" t="str" cm="1">
        <f t="array" ref="H879">IF($C879="","",IF(INDEX(import_data,$C879,H$9)="","",INDEX(import_data,$C879,H$9)))</f>
        <v/>
      </c>
      <c r="I879" s="300" t="str" cm="1">
        <f t="array" ref="I879">IF($C879="","",IF(INDEX(import_data,$C879,I$9)="","",INDEX(import_data,$C879,I$9)))</f>
        <v/>
      </c>
      <c r="K879" s="312" t="str">
        <f t="shared" si="94"/>
        <v/>
      </c>
      <c r="L879" s="92" t="s">
        <v>0</v>
      </c>
      <c r="M879" s="312" t="str">
        <f t="shared" si="95"/>
        <v/>
      </c>
      <c r="N879" s="92" t="s">
        <v>0</v>
      </c>
      <c r="O879" s="312" t="str">
        <f t="shared" si="96"/>
        <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t="str">
        <f t="shared" si="92"/>
        <v/>
      </c>
      <c r="E880" s="282" t="str" cm="1">
        <f t="array" ref="E880">IF($C880="","",INDEX(import_data,$C880,E$9))</f>
        <v/>
      </c>
      <c r="F880" s="280" t="str" cm="1">
        <f t="array" ref="F880">IF($C880="","",INDEX(import_data,$C880,F$9))</f>
        <v/>
      </c>
      <c r="G880" s="280" t="str" cm="1">
        <f t="array" ref="G880">IF($C880="","",INDEX(import_data,$C880,G$9))</f>
        <v/>
      </c>
      <c r="H880" s="280" t="str" cm="1">
        <f t="array" ref="H880">IF($C880="","",IF(INDEX(import_data,$C880,H$9)="","",INDEX(import_data,$C880,H$9)))</f>
        <v/>
      </c>
      <c r="I880" s="300" t="str" cm="1">
        <f t="array" ref="I880">IF($C880="","",IF(INDEX(import_data,$C880,I$9)="","",INDEX(import_data,$C880,I$9)))</f>
        <v/>
      </c>
      <c r="K880" s="312" t="str">
        <f t="shared" si="94"/>
        <v/>
      </c>
      <c r="L880" s="92" t="s">
        <v>0</v>
      </c>
      <c r="M880" s="312" t="str">
        <f t="shared" si="95"/>
        <v/>
      </c>
      <c r="N880" s="92" t="s">
        <v>0</v>
      </c>
      <c r="O880" s="312" t="str">
        <f t="shared" si="96"/>
        <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t="str">
        <f t="shared" si="92"/>
        <v/>
      </c>
      <c r="E881" s="282" t="str" cm="1">
        <f t="array" ref="E881">IF($C881="","",INDEX(import_data,$C881,E$9))</f>
        <v/>
      </c>
      <c r="F881" s="280" t="str" cm="1">
        <f t="array" ref="F881">IF($C881="","",INDEX(import_data,$C881,F$9))</f>
        <v/>
      </c>
      <c r="G881" s="280" t="str" cm="1">
        <f t="array" ref="G881">IF($C881="","",INDEX(import_data,$C881,G$9))</f>
        <v/>
      </c>
      <c r="H881" s="280" t="str" cm="1">
        <f t="array" ref="H881">IF($C881="","",IF(INDEX(import_data,$C881,H$9)="","",INDEX(import_data,$C881,H$9)))</f>
        <v/>
      </c>
      <c r="I881" s="300" t="str" cm="1">
        <f t="array" ref="I881">IF($C881="","",IF(INDEX(import_data,$C881,I$9)="","",INDEX(import_data,$C881,I$9)))</f>
        <v/>
      </c>
      <c r="K881" s="312" t="str">
        <f t="shared" si="94"/>
        <v/>
      </c>
      <c r="L881" s="92" t="s">
        <v>0</v>
      </c>
      <c r="M881" s="312" t="str">
        <f t="shared" si="95"/>
        <v/>
      </c>
      <c r="N881" s="92" t="s">
        <v>0</v>
      </c>
      <c r="O881" s="312" t="str">
        <f t="shared" si="96"/>
        <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t="str">
        <f t="shared" si="92"/>
        <v/>
      </c>
      <c r="E882" s="282" t="str" cm="1">
        <f t="array" ref="E882">IF($C882="","",INDEX(import_data,$C882,E$9))</f>
        <v/>
      </c>
      <c r="F882" s="280" t="str" cm="1">
        <f t="array" ref="F882">IF($C882="","",INDEX(import_data,$C882,F$9))</f>
        <v/>
      </c>
      <c r="G882" s="280" t="str" cm="1">
        <f t="array" ref="G882">IF($C882="","",INDEX(import_data,$C882,G$9))</f>
        <v/>
      </c>
      <c r="H882" s="280" t="str" cm="1">
        <f t="array" ref="H882">IF($C882="","",IF(INDEX(import_data,$C882,H$9)="","",INDEX(import_data,$C882,H$9)))</f>
        <v/>
      </c>
      <c r="I882" s="300" t="str" cm="1">
        <f t="array" ref="I882">IF($C882="","",IF(INDEX(import_data,$C882,I$9)="","",INDEX(import_data,$C882,I$9)))</f>
        <v/>
      </c>
      <c r="K882" s="312" t="str">
        <f t="shared" si="94"/>
        <v/>
      </c>
      <c r="L882" s="92" t="s">
        <v>0</v>
      </c>
      <c r="M882" s="312" t="str">
        <f t="shared" si="95"/>
        <v/>
      </c>
      <c r="N882" s="92" t="s">
        <v>0</v>
      </c>
      <c r="O882" s="312" t="str">
        <f t="shared" si="96"/>
        <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t="str">
        <f t="shared" si="92"/>
        <v/>
      </c>
      <c r="E883" s="282" t="str" cm="1">
        <f t="array" ref="E883">IF($C883="","",INDEX(import_data,$C883,E$9))</f>
        <v/>
      </c>
      <c r="F883" s="280" t="str" cm="1">
        <f t="array" ref="F883">IF($C883="","",INDEX(import_data,$C883,F$9))</f>
        <v/>
      </c>
      <c r="G883" s="280" t="str" cm="1">
        <f t="array" ref="G883">IF($C883="","",INDEX(import_data,$C883,G$9))</f>
        <v/>
      </c>
      <c r="H883" s="280" t="str" cm="1">
        <f t="array" ref="H883">IF($C883="","",IF(INDEX(import_data,$C883,H$9)="","",INDEX(import_data,$C883,H$9)))</f>
        <v/>
      </c>
      <c r="I883" s="300" t="str" cm="1">
        <f t="array" ref="I883">IF($C883="","",IF(INDEX(import_data,$C883,I$9)="","",INDEX(import_data,$C883,I$9)))</f>
        <v/>
      </c>
      <c r="K883" s="312" t="str">
        <f t="shared" si="94"/>
        <v/>
      </c>
      <c r="L883" s="92" t="s">
        <v>0</v>
      </c>
      <c r="M883" s="312" t="str">
        <f t="shared" si="95"/>
        <v/>
      </c>
      <c r="N883" s="92" t="s">
        <v>0</v>
      </c>
      <c r="O883" s="312" t="str">
        <f t="shared" si="96"/>
        <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t="str">
        <f t="shared" si="92"/>
        <v/>
      </c>
      <c r="E884" s="282" t="str" cm="1">
        <f t="array" ref="E884">IF($C884="","",INDEX(import_data,$C884,E$9))</f>
        <v/>
      </c>
      <c r="F884" s="280" t="str" cm="1">
        <f t="array" ref="F884">IF($C884="","",INDEX(import_data,$C884,F$9))</f>
        <v/>
      </c>
      <c r="G884" s="280" t="str" cm="1">
        <f t="array" ref="G884">IF($C884="","",INDEX(import_data,$C884,G$9))</f>
        <v/>
      </c>
      <c r="H884" s="280" t="str" cm="1">
        <f t="array" ref="H884">IF($C884="","",IF(INDEX(import_data,$C884,H$9)="","",INDEX(import_data,$C884,H$9)))</f>
        <v/>
      </c>
      <c r="I884" s="300" t="str" cm="1">
        <f t="array" ref="I884">IF($C884="","",IF(INDEX(import_data,$C884,I$9)="","",INDEX(import_data,$C884,I$9)))</f>
        <v/>
      </c>
      <c r="K884" s="312" t="str">
        <f t="shared" si="94"/>
        <v/>
      </c>
      <c r="L884" s="92" t="s">
        <v>0</v>
      </c>
      <c r="M884" s="312" t="str">
        <f t="shared" si="95"/>
        <v/>
      </c>
      <c r="N884" s="92" t="s">
        <v>0</v>
      </c>
      <c r="O884" s="312" t="str">
        <f t="shared" si="96"/>
        <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t="str">
        <f t="shared" si="92"/>
        <v/>
      </c>
      <c r="E885" s="282" t="str" cm="1">
        <f t="array" ref="E885">IF($C885="","",INDEX(import_data,$C885,E$9))</f>
        <v/>
      </c>
      <c r="F885" s="280" t="str" cm="1">
        <f t="array" ref="F885">IF($C885="","",INDEX(import_data,$C885,F$9))</f>
        <v/>
      </c>
      <c r="G885" s="280" t="str" cm="1">
        <f t="array" ref="G885">IF($C885="","",INDEX(import_data,$C885,G$9))</f>
        <v/>
      </c>
      <c r="H885" s="280" t="str" cm="1">
        <f t="array" ref="H885">IF($C885="","",IF(INDEX(import_data,$C885,H$9)="","",INDEX(import_data,$C885,H$9)))</f>
        <v/>
      </c>
      <c r="I885" s="300" t="str" cm="1">
        <f t="array" ref="I885">IF($C885="","",IF(INDEX(import_data,$C885,I$9)="","",INDEX(import_data,$C885,I$9)))</f>
        <v/>
      </c>
      <c r="K885" s="312" t="str">
        <f t="shared" si="94"/>
        <v/>
      </c>
      <c r="L885" s="92" t="s">
        <v>0</v>
      </c>
      <c r="M885" s="312" t="str">
        <f t="shared" si="95"/>
        <v/>
      </c>
      <c r="N885" s="92" t="s">
        <v>0</v>
      </c>
      <c r="O885" s="312" t="str">
        <f t="shared" si="96"/>
        <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t="str">
        <f t="shared" si="92"/>
        <v/>
      </c>
      <c r="E886" s="282" t="str" cm="1">
        <f t="array" ref="E886">IF($C886="","",INDEX(import_data,$C886,E$9))</f>
        <v/>
      </c>
      <c r="F886" s="280" t="str" cm="1">
        <f t="array" ref="F886">IF($C886="","",INDEX(import_data,$C886,F$9))</f>
        <v/>
      </c>
      <c r="G886" s="280" t="str" cm="1">
        <f t="array" ref="G886">IF($C886="","",INDEX(import_data,$C886,G$9))</f>
        <v/>
      </c>
      <c r="H886" s="280" t="str" cm="1">
        <f t="array" ref="H886">IF($C886="","",IF(INDEX(import_data,$C886,H$9)="","",INDEX(import_data,$C886,H$9)))</f>
        <v/>
      </c>
      <c r="I886" s="300" t="str" cm="1">
        <f t="array" ref="I886">IF($C886="","",IF(INDEX(import_data,$C886,I$9)="","",INDEX(import_data,$C886,I$9)))</f>
        <v/>
      </c>
      <c r="K886" s="312" t="str">
        <f t="shared" si="94"/>
        <v/>
      </c>
      <c r="L886" s="92" t="s">
        <v>0</v>
      </c>
      <c r="M886" s="312" t="str">
        <f t="shared" si="95"/>
        <v/>
      </c>
      <c r="N886" s="92" t="s">
        <v>0</v>
      </c>
      <c r="O886" s="312" t="str">
        <f t="shared" si="96"/>
        <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t="str">
        <f t="shared" si="92"/>
        <v/>
      </c>
      <c r="E887" s="282" t="str" cm="1">
        <f t="array" ref="E887">IF($C887="","",INDEX(import_data,$C887,E$9))</f>
        <v/>
      </c>
      <c r="F887" s="280" t="str" cm="1">
        <f t="array" ref="F887">IF($C887="","",INDEX(import_data,$C887,F$9))</f>
        <v/>
      </c>
      <c r="G887" s="280" t="str" cm="1">
        <f t="array" ref="G887">IF($C887="","",INDEX(import_data,$C887,G$9))</f>
        <v/>
      </c>
      <c r="H887" s="280" t="str" cm="1">
        <f t="array" ref="H887">IF($C887="","",IF(INDEX(import_data,$C887,H$9)="","",INDEX(import_data,$C887,H$9)))</f>
        <v/>
      </c>
      <c r="I887" s="300" t="str" cm="1">
        <f t="array" ref="I887">IF($C887="","",IF(INDEX(import_data,$C887,I$9)="","",INDEX(import_data,$C887,I$9)))</f>
        <v/>
      </c>
      <c r="K887" s="312" t="str">
        <f t="shared" si="94"/>
        <v/>
      </c>
      <c r="L887" s="92" t="s">
        <v>0</v>
      </c>
      <c r="M887" s="312" t="str">
        <f t="shared" si="95"/>
        <v/>
      </c>
      <c r="N887" s="92" t="s">
        <v>0</v>
      </c>
      <c r="O887" s="312" t="str">
        <f t="shared" si="96"/>
        <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t="str">
        <f t="shared" si="92"/>
        <v/>
      </c>
      <c r="E888" s="282" t="str" cm="1">
        <f t="array" ref="E888">IF($C888="","",INDEX(import_data,$C888,E$9))</f>
        <v/>
      </c>
      <c r="F888" s="280" t="str" cm="1">
        <f t="array" ref="F888">IF($C888="","",INDEX(import_data,$C888,F$9))</f>
        <v/>
      </c>
      <c r="G888" s="280" t="str" cm="1">
        <f t="array" ref="G888">IF($C888="","",INDEX(import_data,$C888,G$9))</f>
        <v/>
      </c>
      <c r="H888" s="280" t="str" cm="1">
        <f t="array" ref="H888">IF($C888="","",IF(INDEX(import_data,$C888,H$9)="","",INDEX(import_data,$C888,H$9)))</f>
        <v/>
      </c>
      <c r="I888" s="300" t="str" cm="1">
        <f t="array" ref="I888">IF($C888="","",IF(INDEX(import_data,$C888,I$9)="","",INDEX(import_data,$C888,I$9)))</f>
        <v/>
      </c>
      <c r="K888" s="312" t="str">
        <f t="shared" si="94"/>
        <v/>
      </c>
      <c r="L888" s="92" t="s">
        <v>0</v>
      </c>
      <c r="M888" s="312" t="str">
        <f t="shared" si="95"/>
        <v/>
      </c>
      <c r="N888" s="92" t="s">
        <v>0</v>
      </c>
      <c r="O888" s="312" t="str">
        <f t="shared" si="96"/>
        <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t="str">
        <f t="shared" si="92"/>
        <v/>
      </c>
      <c r="E889" s="282" t="str" cm="1">
        <f t="array" ref="E889">IF($C889="","",INDEX(import_data,$C889,E$9))</f>
        <v/>
      </c>
      <c r="F889" s="280" t="str" cm="1">
        <f t="array" ref="F889">IF($C889="","",INDEX(import_data,$C889,F$9))</f>
        <v/>
      </c>
      <c r="G889" s="280" t="str" cm="1">
        <f t="array" ref="G889">IF($C889="","",INDEX(import_data,$C889,G$9))</f>
        <v/>
      </c>
      <c r="H889" s="280" t="str" cm="1">
        <f t="array" ref="H889">IF($C889="","",IF(INDEX(import_data,$C889,H$9)="","",INDEX(import_data,$C889,H$9)))</f>
        <v/>
      </c>
      <c r="I889" s="300" t="str" cm="1">
        <f t="array" ref="I889">IF($C889="","",IF(INDEX(import_data,$C889,I$9)="","",INDEX(import_data,$C889,I$9)))</f>
        <v/>
      </c>
      <c r="K889" s="312" t="str">
        <f t="shared" si="94"/>
        <v/>
      </c>
      <c r="L889" s="92" t="s">
        <v>0</v>
      </c>
      <c r="M889" s="312" t="str">
        <f t="shared" si="95"/>
        <v/>
      </c>
      <c r="N889" s="92" t="s">
        <v>0</v>
      </c>
      <c r="O889" s="312" t="str">
        <f t="shared" si="96"/>
        <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t="str">
        <f t="shared" si="92"/>
        <v/>
      </c>
      <c r="E890" s="282" t="str" cm="1">
        <f t="array" ref="E890">IF($C890="","",INDEX(import_data,$C890,E$9))</f>
        <v/>
      </c>
      <c r="F890" s="280" t="str" cm="1">
        <f t="array" ref="F890">IF($C890="","",INDEX(import_data,$C890,F$9))</f>
        <v/>
      </c>
      <c r="G890" s="280" t="str" cm="1">
        <f t="array" ref="G890">IF($C890="","",INDEX(import_data,$C890,G$9))</f>
        <v/>
      </c>
      <c r="H890" s="280" t="str" cm="1">
        <f t="array" ref="H890">IF($C890="","",IF(INDEX(import_data,$C890,H$9)="","",INDEX(import_data,$C890,H$9)))</f>
        <v/>
      </c>
      <c r="I890" s="300" t="str" cm="1">
        <f t="array" ref="I890">IF($C890="","",IF(INDEX(import_data,$C890,I$9)="","",INDEX(import_data,$C890,I$9)))</f>
        <v/>
      </c>
      <c r="K890" s="312" t="str">
        <f t="shared" si="94"/>
        <v/>
      </c>
      <c r="L890" s="92" t="s">
        <v>0</v>
      </c>
      <c r="M890" s="312" t="str">
        <f t="shared" si="95"/>
        <v/>
      </c>
      <c r="N890" s="92" t="s">
        <v>0</v>
      </c>
      <c r="O890" s="312" t="str">
        <f t="shared" si="96"/>
        <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t="str">
        <f t="shared" si="92"/>
        <v/>
      </c>
      <c r="E891" s="282" t="str" cm="1">
        <f t="array" ref="E891">IF($C891="","",INDEX(import_data,$C891,E$9))</f>
        <v/>
      </c>
      <c r="F891" s="280" t="str" cm="1">
        <f t="array" ref="F891">IF($C891="","",INDEX(import_data,$C891,F$9))</f>
        <v/>
      </c>
      <c r="G891" s="280" t="str" cm="1">
        <f t="array" ref="G891">IF($C891="","",INDEX(import_data,$C891,G$9))</f>
        <v/>
      </c>
      <c r="H891" s="280" t="str" cm="1">
        <f t="array" ref="H891">IF($C891="","",IF(INDEX(import_data,$C891,H$9)="","",INDEX(import_data,$C891,H$9)))</f>
        <v/>
      </c>
      <c r="I891" s="300" t="str" cm="1">
        <f t="array" ref="I891">IF($C891="","",IF(INDEX(import_data,$C891,I$9)="","",INDEX(import_data,$C891,I$9)))</f>
        <v/>
      </c>
      <c r="K891" s="312" t="str">
        <f t="shared" si="94"/>
        <v/>
      </c>
      <c r="L891" s="92" t="s">
        <v>0</v>
      </c>
      <c r="M891" s="312" t="str">
        <f t="shared" si="95"/>
        <v/>
      </c>
      <c r="N891" s="92" t="s">
        <v>0</v>
      </c>
      <c r="O891" s="312" t="str">
        <f t="shared" si="96"/>
        <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t="str">
        <f t="shared" si="92"/>
        <v/>
      </c>
      <c r="E892" s="282" t="str" cm="1">
        <f t="array" ref="E892">IF($C892="","",INDEX(import_data,$C892,E$9))</f>
        <v/>
      </c>
      <c r="F892" s="280" t="str" cm="1">
        <f t="array" ref="F892">IF($C892="","",INDEX(import_data,$C892,F$9))</f>
        <v/>
      </c>
      <c r="G892" s="280" t="str" cm="1">
        <f t="array" ref="G892">IF($C892="","",INDEX(import_data,$C892,G$9))</f>
        <v/>
      </c>
      <c r="H892" s="280" t="str" cm="1">
        <f t="array" ref="H892">IF($C892="","",IF(INDEX(import_data,$C892,H$9)="","",INDEX(import_data,$C892,H$9)))</f>
        <v/>
      </c>
      <c r="I892" s="300" t="str" cm="1">
        <f t="array" ref="I892">IF($C892="","",IF(INDEX(import_data,$C892,I$9)="","",INDEX(import_data,$C892,I$9)))</f>
        <v/>
      </c>
      <c r="K892" s="312" t="str">
        <f t="shared" si="94"/>
        <v/>
      </c>
      <c r="L892" s="92" t="s">
        <v>0</v>
      </c>
      <c r="M892" s="312" t="str">
        <f t="shared" si="95"/>
        <v/>
      </c>
      <c r="N892" s="92" t="s">
        <v>0</v>
      </c>
      <c r="O892" s="312" t="str">
        <f t="shared" si="96"/>
        <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t="str">
        <f t="shared" si="92"/>
        <v/>
      </c>
      <c r="E893" s="282" t="str" cm="1">
        <f t="array" ref="E893">IF($C893="","",INDEX(import_data,$C893,E$9))</f>
        <v/>
      </c>
      <c r="F893" s="280" t="str" cm="1">
        <f t="array" ref="F893">IF($C893="","",INDEX(import_data,$C893,F$9))</f>
        <v/>
      </c>
      <c r="G893" s="280" t="str" cm="1">
        <f t="array" ref="G893">IF($C893="","",INDEX(import_data,$C893,G$9))</f>
        <v/>
      </c>
      <c r="H893" s="280" t="str" cm="1">
        <f t="array" ref="H893">IF($C893="","",IF(INDEX(import_data,$C893,H$9)="","",INDEX(import_data,$C893,H$9)))</f>
        <v/>
      </c>
      <c r="I893" s="300" t="str" cm="1">
        <f t="array" ref="I893">IF($C893="","",IF(INDEX(import_data,$C893,I$9)="","",INDEX(import_data,$C893,I$9)))</f>
        <v/>
      </c>
      <c r="K893" s="312" t="str">
        <f t="shared" si="94"/>
        <v/>
      </c>
      <c r="L893" s="92" t="s">
        <v>0</v>
      </c>
      <c r="M893" s="312" t="str">
        <f t="shared" si="95"/>
        <v/>
      </c>
      <c r="N893" s="92" t="s">
        <v>0</v>
      </c>
      <c r="O893" s="312" t="str">
        <f t="shared" si="96"/>
        <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t="str">
        <f t="shared" si="92"/>
        <v/>
      </c>
      <c r="E894" s="282" t="str" cm="1">
        <f t="array" ref="E894">IF($C894="","",INDEX(import_data,$C894,E$9))</f>
        <v/>
      </c>
      <c r="F894" s="280" t="str" cm="1">
        <f t="array" ref="F894">IF($C894="","",INDEX(import_data,$C894,F$9))</f>
        <v/>
      </c>
      <c r="G894" s="280" t="str" cm="1">
        <f t="array" ref="G894">IF($C894="","",INDEX(import_data,$C894,G$9))</f>
        <v/>
      </c>
      <c r="H894" s="280" t="str" cm="1">
        <f t="array" ref="H894">IF($C894="","",IF(INDEX(import_data,$C894,H$9)="","",INDEX(import_data,$C894,H$9)))</f>
        <v/>
      </c>
      <c r="I894" s="300" t="str" cm="1">
        <f t="array" ref="I894">IF($C894="","",IF(INDEX(import_data,$C894,I$9)="","",INDEX(import_data,$C894,I$9)))</f>
        <v/>
      </c>
      <c r="K894" s="312" t="str">
        <f t="shared" si="94"/>
        <v/>
      </c>
      <c r="L894" s="92" t="s">
        <v>0</v>
      </c>
      <c r="M894" s="312" t="str">
        <f t="shared" si="95"/>
        <v/>
      </c>
      <c r="N894" s="92" t="s">
        <v>0</v>
      </c>
      <c r="O894" s="312" t="str">
        <f t="shared" si="96"/>
        <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t="str">
        <f t="shared" si="92"/>
        <v/>
      </c>
      <c r="E895" s="282" t="str" cm="1">
        <f t="array" ref="E895">IF($C895="","",INDEX(import_data,$C895,E$9))</f>
        <v/>
      </c>
      <c r="F895" s="280" t="str" cm="1">
        <f t="array" ref="F895">IF($C895="","",INDEX(import_data,$C895,F$9))</f>
        <v/>
      </c>
      <c r="G895" s="280" t="str" cm="1">
        <f t="array" ref="G895">IF($C895="","",INDEX(import_data,$C895,G$9))</f>
        <v/>
      </c>
      <c r="H895" s="280" t="str" cm="1">
        <f t="array" ref="H895">IF($C895="","",IF(INDEX(import_data,$C895,H$9)="","",INDEX(import_data,$C895,H$9)))</f>
        <v/>
      </c>
      <c r="I895" s="300" t="str" cm="1">
        <f t="array" ref="I895">IF($C895="","",IF(INDEX(import_data,$C895,I$9)="","",INDEX(import_data,$C895,I$9)))</f>
        <v/>
      </c>
      <c r="K895" s="312" t="str">
        <f t="shared" si="94"/>
        <v/>
      </c>
      <c r="L895" s="92" t="s">
        <v>0</v>
      </c>
      <c r="M895" s="312" t="str">
        <f t="shared" si="95"/>
        <v/>
      </c>
      <c r="N895" s="92" t="s">
        <v>0</v>
      </c>
      <c r="O895" s="312" t="str">
        <f t="shared" si="96"/>
        <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t="str">
        <f t="shared" si="92"/>
        <v/>
      </c>
      <c r="E896" s="282" t="str" cm="1">
        <f t="array" ref="E896">IF($C896="","",INDEX(import_data,$C896,E$9))</f>
        <v/>
      </c>
      <c r="F896" s="280" t="str" cm="1">
        <f t="array" ref="F896">IF($C896="","",INDEX(import_data,$C896,F$9))</f>
        <v/>
      </c>
      <c r="G896" s="280" t="str" cm="1">
        <f t="array" ref="G896">IF($C896="","",INDEX(import_data,$C896,G$9))</f>
        <v/>
      </c>
      <c r="H896" s="280" t="str" cm="1">
        <f t="array" ref="H896">IF($C896="","",IF(INDEX(import_data,$C896,H$9)="","",INDEX(import_data,$C896,H$9)))</f>
        <v/>
      </c>
      <c r="I896" s="300" t="str" cm="1">
        <f t="array" ref="I896">IF($C896="","",IF(INDEX(import_data,$C896,I$9)="","",INDEX(import_data,$C896,I$9)))</f>
        <v/>
      </c>
      <c r="K896" s="312" t="str">
        <f t="shared" si="94"/>
        <v/>
      </c>
      <c r="L896" s="92" t="s">
        <v>0</v>
      </c>
      <c r="M896" s="312" t="str">
        <f t="shared" si="95"/>
        <v/>
      </c>
      <c r="N896" s="92" t="s">
        <v>0</v>
      </c>
      <c r="O896" s="312" t="str">
        <f t="shared" si="96"/>
        <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t="str">
        <f t="shared" si="92"/>
        <v/>
      </c>
      <c r="E897" s="282" t="str" cm="1">
        <f t="array" ref="E897">IF($C897="","",INDEX(import_data,$C897,E$9))</f>
        <v/>
      </c>
      <c r="F897" s="280" t="str" cm="1">
        <f t="array" ref="F897">IF($C897="","",INDEX(import_data,$C897,F$9))</f>
        <v/>
      </c>
      <c r="G897" s="280" t="str" cm="1">
        <f t="array" ref="G897">IF($C897="","",INDEX(import_data,$C897,G$9))</f>
        <v/>
      </c>
      <c r="H897" s="280" t="str" cm="1">
        <f t="array" ref="H897">IF($C897="","",IF(INDEX(import_data,$C897,H$9)="","",INDEX(import_data,$C897,H$9)))</f>
        <v/>
      </c>
      <c r="I897" s="300" t="str" cm="1">
        <f t="array" ref="I897">IF($C897="","",IF(INDEX(import_data,$C897,I$9)="","",INDEX(import_data,$C897,I$9)))</f>
        <v/>
      </c>
      <c r="K897" s="312" t="str">
        <f t="shared" si="94"/>
        <v/>
      </c>
      <c r="L897" s="92" t="s">
        <v>0</v>
      </c>
      <c r="M897" s="312" t="str">
        <f t="shared" si="95"/>
        <v/>
      </c>
      <c r="N897" s="92" t="s">
        <v>0</v>
      </c>
      <c r="O897" s="312" t="str">
        <f t="shared" si="96"/>
        <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t="str">
        <f t="shared" si="92"/>
        <v/>
      </c>
      <c r="E898" s="282" t="str" cm="1">
        <f t="array" ref="E898">IF($C898="","",INDEX(import_data,$C898,E$9))</f>
        <v/>
      </c>
      <c r="F898" s="280" t="str" cm="1">
        <f t="array" ref="F898">IF($C898="","",INDEX(import_data,$C898,F$9))</f>
        <v/>
      </c>
      <c r="G898" s="280" t="str" cm="1">
        <f t="array" ref="G898">IF($C898="","",INDEX(import_data,$C898,G$9))</f>
        <v/>
      </c>
      <c r="H898" s="280" t="str" cm="1">
        <f t="array" ref="H898">IF($C898="","",IF(INDEX(import_data,$C898,H$9)="","",INDEX(import_data,$C898,H$9)))</f>
        <v/>
      </c>
      <c r="I898" s="300" t="str" cm="1">
        <f t="array" ref="I898">IF($C898="","",IF(INDEX(import_data,$C898,I$9)="","",INDEX(import_data,$C898,I$9)))</f>
        <v/>
      </c>
      <c r="K898" s="312" t="str">
        <f t="shared" si="94"/>
        <v/>
      </c>
      <c r="L898" s="92" t="s">
        <v>0</v>
      </c>
      <c r="M898" s="312" t="str">
        <f t="shared" si="95"/>
        <v/>
      </c>
      <c r="N898" s="92" t="s">
        <v>0</v>
      </c>
      <c r="O898" s="312" t="str">
        <f t="shared" si="96"/>
        <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t="str">
        <f t="shared" si="92"/>
        <v/>
      </c>
      <c r="E899" s="282" t="str" cm="1">
        <f t="array" ref="E899">IF($C899="","",INDEX(import_data,$C899,E$9))</f>
        <v/>
      </c>
      <c r="F899" s="280" t="str" cm="1">
        <f t="array" ref="F899">IF($C899="","",INDEX(import_data,$C899,F$9))</f>
        <v/>
      </c>
      <c r="G899" s="280" t="str" cm="1">
        <f t="array" ref="G899">IF($C899="","",INDEX(import_data,$C899,G$9))</f>
        <v/>
      </c>
      <c r="H899" s="280" t="str" cm="1">
        <f t="array" ref="H899">IF($C899="","",IF(INDEX(import_data,$C899,H$9)="","",INDEX(import_data,$C899,H$9)))</f>
        <v/>
      </c>
      <c r="I899" s="300" t="str" cm="1">
        <f t="array" ref="I899">IF($C899="","",IF(INDEX(import_data,$C899,I$9)="","",INDEX(import_data,$C899,I$9)))</f>
        <v/>
      </c>
      <c r="K899" s="312" t="str">
        <f t="shared" si="94"/>
        <v/>
      </c>
      <c r="L899" s="92" t="s">
        <v>0</v>
      </c>
      <c r="M899" s="312" t="str">
        <f t="shared" si="95"/>
        <v/>
      </c>
      <c r="N899" s="92" t="s">
        <v>0</v>
      </c>
      <c r="O899" s="312" t="str">
        <f t="shared" si="96"/>
        <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t="str">
        <f t="shared" si="92"/>
        <v/>
      </c>
      <c r="E900" s="282" t="str" cm="1">
        <f t="array" ref="E900">IF($C900="","",INDEX(import_data,$C900,E$9))</f>
        <v/>
      </c>
      <c r="F900" s="280" t="str" cm="1">
        <f t="array" ref="F900">IF($C900="","",INDEX(import_data,$C900,F$9))</f>
        <v/>
      </c>
      <c r="G900" s="280" t="str" cm="1">
        <f t="array" ref="G900">IF($C900="","",INDEX(import_data,$C900,G$9))</f>
        <v/>
      </c>
      <c r="H900" s="280" t="str" cm="1">
        <f t="array" ref="H900">IF($C900="","",IF(INDEX(import_data,$C900,H$9)="","",INDEX(import_data,$C900,H$9)))</f>
        <v/>
      </c>
      <c r="I900" s="300" t="str" cm="1">
        <f t="array" ref="I900">IF($C900="","",IF(INDEX(import_data,$C900,I$9)="","",INDEX(import_data,$C900,I$9)))</f>
        <v/>
      </c>
      <c r="K900" s="312" t="str">
        <f t="shared" si="94"/>
        <v/>
      </c>
      <c r="L900" s="92" t="s">
        <v>0</v>
      </c>
      <c r="M900" s="312" t="str">
        <f t="shared" si="95"/>
        <v/>
      </c>
      <c r="N900" s="92" t="s">
        <v>0</v>
      </c>
      <c r="O900" s="312" t="str">
        <f t="shared" si="96"/>
        <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t="str">
        <f t="shared" si="92"/>
        <v/>
      </c>
      <c r="E901" s="282" t="str" cm="1">
        <f t="array" ref="E901">IF($C901="","",INDEX(import_data,$C901,E$9))</f>
        <v/>
      </c>
      <c r="F901" s="280" t="str" cm="1">
        <f t="array" ref="F901">IF($C901="","",INDEX(import_data,$C901,F$9))</f>
        <v/>
      </c>
      <c r="G901" s="280" t="str" cm="1">
        <f t="array" ref="G901">IF($C901="","",INDEX(import_data,$C901,G$9))</f>
        <v/>
      </c>
      <c r="H901" s="280" t="str" cm="1">
        <f t="array" ref="H901">IF($C901="","",IF(INDEX(import_data,$C901,H$9)="","",INDEX(import_data,$C901,H$9)))</f>
        <v/>
      </c>
      <c r="I901" s="300" t="str" cm="1">
        <f t="array" ref="I901">IF($C901="","",IF(INDEX(import_data,$C901,I$9)="","",INDEX(import_data,$C901,I$9)))</f>
        <v/>
      </c>
      <c r="K901" s="312" t="str">
        <f t="shared" si="94"/>
        <v/>
      </c>
      <c r="L901" s="92" t="s">
        <v>0</v>
      </c>
      <c r="M901" s="312" t="str">
        <f t="shared" si="95"/>
        <v/>
      </c>
      <c r="N901" s="92" t="s">
        <v>0</v>
      </c>
      <c r="O901" s="312" t="str">
        <f t="shared" si="96"/>
        <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t="str">
        <f t="shared" si="92"/>
        <v/>
      </c>
      <c r="E902" s="282" t="str" cm="1">
        <f t="array" ref="E902">IF($C902="","",INDEX(import_data,$C902,E$9))</f>
        <v/>
      </c>
      <c r="F902" s="280" t="str" cm="1">
        <f t="array" ref="F902">IF($C902="","",INDEX(import_data,$C902,F$9))</f>
        <v/>
      </c>
      <c r="G902" s="280" t="str" cm="1">
        <f t="array" ref="G902">IF($C902="","",INDEX(import_data,$C902,G$9))</f>
        <v/>
      </c>
      <c r="H902" s="280" t="str" cm="1">
        <f t="array" ref="H902">IF($C902="","",IF(INDEX(import_data,$C902,H$9)="","",INDEX(import_data,$C902,H$9)))</f>
        <v/>
      </c>
      <c r="I902" s="300" t="str" cm="1">
        <f t="array" ref="I902">IF($C902="","",IF(INDEX(import_data,$C902,I$9)="","",INDEX(import_data,$C902,I$9)))</f>
        <v/>
      </c>
      <c r="K902" s="312" t="str">
        <f t="shared" si="94"/>
        <v/>
      </c>
      <c r="L902" s="92" t="s">
        <v>0</v>
      </c>
      <c r="M902" s="312" t="str">
        <f t="shared" si="95"/>
        <v/>
      </c>
      <c r="N902" s="92" t="s">
        <v>0</v>
      </c>
      <c r="O902" s="312" t="str">
        <f t="shared" si="96"/>
        <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t="str">
        <f t="shared" si="92"/>
        <v/>
      </c>
      <c r="E903" s="282" t="str" cm="1">
        <f t="array" ref="E903">IF($C903="","",INDEX(import_data,$C903,E$9))</f>
        <v/>
      </c>
      <c r="F903" s="280" t="str" cm="1">
        <f t="array" ref="F903">IF($C903="","",INDEX(import_data,$C903,F$9))</f>
        <v/>
      </c>
      <c r="G903" s="280" t="str" cm="1">
        <f t="array" ref="G903">IF($C903="","",INDEX(import_data,$C903,G$9))</f>
        <v/>
      </c>
      <c r="H903" s="280" t="str" cm="1">
        <f t="array" ref="H903">IF($C903="","",IF(INDEX(import_data,$C903,H$9)="","",INDEX(import_data,$C903,H$9)))</f>
        <v/>
      </c>
      <c r="I903" s="300" t="str" cm="1">
        <f t="array" ref="I903">IF($C903="","",IF(INDEX(import_data,$C903,I$9)="","",INDEX(import_data,$C903,I$9)))</f>
        <v/>
      </c>
      <c r="K903" s="312" t="str">
        <f t="shared" si="94"/>
        <v/>
      </c>
      <c r="L903" s="92" t="s">
        <v>0</v>
      </c>
      <c r="M903" s="312" t="str">
        <f t="shared" si="95"/>
        <v/>
      </c>
      <c r="N903" s="92" t="s">
        <v>0</v>
      </c>
      <c r="O903" s="312" t="str">
        <f t="shared" si="96"/>
        <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t="str">
        <f t="shared" si="92"/>
        <v/>
      </c>
      <c r="E904" s="282" t="str" cm="1">
        <f t="array" ref="E904">IF($C904="","",INDEX(import_data,$C904,E$9))</f>
        <v/>
      </c>
      <c r="F904" s="280" t="str" cm="1">
        <f t="array" ref="F904">IF($C904="","",INDEX(import_data,$C904,F$9))</f>
        <v/>
      </c>
      <c r="G904" s="280" t="str" cm="1">
        <f t="array" ref="G904">IF($C904="","",INDEX(import_data,$C904,G$9))</f>
        <v/>
      </c>
      <c r="H904" s="280" t="str" cm="1">
        <f t="array" ref="H904">IF($C904="","",IF(INDEX(import_data,$C904,H$9)="","",INDEX(import_data,$C904,H$9)))</f>
        <v/>
      </c>
      <c r="I904" s="300" t="str" cm="1">
        <f t="array" ref="I904">IF($C904="","",IF(INDEX(import_data,$C904,I$9)="","",INDEX(import_data,$C904,I$9)))</f>
        <v/>
      </c>
      <c r="K904" s="312" t="str">
        <f t="shared" si="94"/>
        <v/>
      </c>
      <c r="L904" s="92" t="s">
        <v>0</v>
      </c>
      <c r="M904" s="312" t="str">
        <f t="shared" si="95"/>
        <v/>
      </c>
      <c r="N904" s="92" t="s">
        <v>0</v>
      </c>
      <c r="O904" s="312" t="str">
        <f t="shared" si="96"/>
        <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t="str">
        <f t="shared" si="92"/>
        <v/>
      </c>
      <c r="E905" s="282" t="str" cm="1">
        <f t="array" ref="E905">IF($C905="","",INDEX(import_data,$C905,E$9))</f>
        <v/>
      </c>
      <c r="F905" s="280" t="str" cm="1">
        <f t="array" ref="F905">IF($C905="","",INDEX(import_data,$C905,F$9))</f>
        <v/>
      </c>
      <c r="G905" s="280" t="str" cm="1">
        <f t="array" ref="G905">IF($C905="","",INDEX(import_data,$C905,G$9))</f>
        <v/>
      </c>
      <c r="H905" s="280" t="str" cm="1">
        <f t="array" ref="H905">IF($C905="","",IF(INDEX(import_data,$C905,H$9)="","",INDEX(import_data,$C905,H$9)))</f>
        <v/>
      </c>
      <c r="I905" s="300" t="str" cm="1">
        <f t="array" ref="I905">IF($C905="","",IF(INDEX(import_data,$C905,I$9)="","",INDEX(import_data,$C905,I$9)))</f>
        <v/>
      </c>
      <c r="K905" s="312" t="str">
        <f t="shared" si="94"/>
        <v/>
      </c>
      <c r="L905" s="92" t="s">
        <v>0</v>
      </c>
      <c r="M905" s="312" t="str">
        <f t="shared" si="95"/>
        <v/>
      </c>
      <c r="N905" s="92" t="s">
        <v>0</v>
      </c>
      <c r="O905" s="312" t="str">
        <f t="shared" si="96"/>
        <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t="str">
        <f t="shared" si="92"/>
        <v/>
      </c>
      <c r="E906" s="282" t="str" cm="1">
        <f t="array" ref="E906">IF($C906="","",INDEX(import_data,$C906,E$9))</f>
        <v/>
      </c>
      <c r="F906" s="280" t="str" cm="1">
        <f t="array" ref="F906">IF($C906="","",INDEX(import_data,$C906,F$9))</f>
        <v/>
      </c>
      <c r="G906" s="280" t="str" cm="1">
        <f t="array" ref="G906">IF($C906="","",INDEX(import_data,$C906,G$9))</f>
        <v/>
      </c>
      <c r="H906" s="280" t="str" cm="1">
        <f t="array" ref="H906">IF($C906="","",IF(INDEX(import_data,$C906,H$9)="","",INDEX(import_data,$C906,H$9)))</f>
        <v/>
      </c>
      <c r="I906" s="300" t="str" cm="1">
        <f t="array" ref="I906">IF($C906="","",IF(INDEX(import_data,$C906,I$9)="","",INDEX(import_data,$C906,I$9)))</f>
        <v/>
      </c>
      <c r="K906" s="312" t="str">
        <f t="shared" si="94"/>
        <v/>
      </c>
      <c r="L906" s="92" t="s">
        <v>0</v>
      </c>
      <c r="M906" s="312" t="str">
        <f t="shared" si="95"/>
        <v/>
      </c>
      <c r="N906" s="92" t="s">
        <v>0</v>
      </c>
      <c r="O906" s="312" t="str">
        <f t="shared" si="96"/>
        <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t="str">
        <f t="shared" si="92"/>
        <v/>
      </c>
      <c r="E907" s="282" t="str" cm="1">
        <f t="array" ref="E907">IF($C907="","",INDEX(import_data,$C907,E$9))</f>
        <v/>
      </c>
      <c r="F907" s="280" t="str" cm="1">
        <f t="array" ref="F907">IF($C907="","",INDEX(import_data,$C907,F$9))</f>
        <v/>
      </c>
      <c r="G907" s="280" t="str" cm="1">
        <f t="array" ref="G907">IF($C907="","",INDEX(import_data,$C907,G$9))</f>
        <v/>
      </c>
      <c r="H907" s="280" t="str" cm="1">
        <f t="array" ref="H907">IF($C907="","",IF(INDEX(import_data,$C907,H$9)="","",INDEX(import_data,$C907,H$9)))</f>
        <v/>
      </c>
      <c r="I907" s="300" t="str" cm="1">
        <f t="array" ref="I907">IF($C907="","",IF(INDEX(import_data,$C907,I$9)="","",INDEX(import_data,$C907,I$9)))</f>
        <v/>
      </c>
      <c r="K907" s="312" t="str">
        <f t="shared" si="94"/>
        <v/>
      </c>
      <c r="L907" s="92" t="s">
        <v>0</v>
      </c>
      <c r="M907" s="312" t="str">
        <f t="shared" si="95"/>
        <v/>
      </c>
      <c r="N907" s="92" t="s">
        <v>0</v>
      </c>
      <c r="O907" s="312" t="str">
        <f t="shared" si="96"/>
        <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t="str">
        <f t="shared" si="92"/>
        <v/>
      </c>
      <c r="E908" s="282" t="str" cm="1">
        <f t="array" ref="E908">IF($C908="","",INDEX(import_data,$C908,E$9))</f>
        <v/>
      </c>
      <c r="F908" s="280" t="str" cm="1">
        <f t="array" ref="F908">IF($C908="","",INDEX(import_data,$C908,F$9))</f>
        <v/>
      </c>
      <c r="G908" s="280" t="str" cm="1">
        <f t="array" ref="G908">IF($C908="","",INDEX(import_data,$C908,G$9))</f>
        <v/>
      </c>
      <c r="H908" s="280" t="str" cm="1">
        <f t="array" ref="H908">IF($C908="","",IF(INDEX(import_data,$C908,H$9)="","",INDEX(import_data,$C908,H$9)))</f>
        <v/>
      </c>
      <c r="I908" s="300" t="str" cm="1">
        <f t="array" ref="I908">IF($C908="","",IF(INDEX(import_data,$C908,I$9)="","",INDEX(import_data,$C908,I$9)))</f>
        <v/>
      </c>
      <c r="K908" s="312" t="str">
        <f t="shared" ref="K908:K971" si="99">IF(F908="","",F908) &amp; IF(G908="",""," – " &amp; G908) &amp; IF(H908="",""," – " &amp; H908) &amp; IF(I908="",""," – " &amp; I908)</f>
        <v/>
      </c>
      <c r="L908" s="92" t="s">
        <v>0</v>
      </c>
      <c r="M908" s="312" t="str">
        <f t="shared" ref="M908:M971" si="100">IF(F908="","",F908) &amp; IF(G908="",""," – " &amp; G908) &amp; IF(H908="",""," – " &amp; H908)</f>
        <v/>
      </c>
      <c r="N908" s="92" t="s">
        <v>0</v>
      </c>
      <c r="O908" s="312" t="str">
        <f t="shared" ref="O908:O971" si="101">IF(F908="","",F908) &amp; IF(G908="",""," – " &amp; G908)</f>
        <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t="str">
        <f t="shared" ref="C909:C972" si="102">IFERROR(MATCH($E$8&amp;"-"&amp;B909,import_key,0),"")</f>
        <v/>
      </c>
      <c r="E909" s="282" t="str" cm="1">
        <f t="array" ref="E909">IF($C909="","",INDEX(import_data,$C909,E$9))</f>
        <v/>
      </c>
      <c r="F909" s="280" t="str" cm="1">
        <f t="array" ref="F909">IF($C909="","",INDEX(import_data,$C909,F$9))</f>
        <v/>
      </c>
      <c r="G909" s="280" t="str" cm="1">
        <f t="array" ref="G909">IF($C909="","",INDEX(import_data,$C909,G$9))</f>
        <v/>
      </c>
      <c r="H909" s="280" t="str" cm="1">
        <f t="array" ref="H909">IF($C909="","",IF(INDEX(import_data,$C909,H$9)="","",INDEX(import_data,$C909,H$9)))</f>
        <v/>
      </c>
      <c r="I909" s="300" t="str" cm="1">
        <f t="array" ref="I909">IF($C909="","",IF(INDEX(import_data,$C909,I$9)="","",INDEX(import_data,$C909,I$9)))</f>
        <v/>
      </c>
      <c r="K909" s="312" t="str">
        <f t="shared" si="99"/>
        <v/>
      </c>
      <c r="L909" s="92" t="s">
        <v>0</v>
      </c>
      <c r="M909" s="312" t="str">
        <f t="shared" si="100"/>
        <v/>
      </c>
      <c r="N909" s="92" t="s">
        <v>0</v>
      </c>
      <c r="O909" s="312" t="str">
        <f t="shared" si="101"/>
        <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t="str">
        <f t="shared" si="102"/>
        <v/>
      </c>
      <c r="E910" s="282" t="str" cm="1">
        <f t="array" ref="E910">IF($C910="","",INDEX(import_data,$C910,E$9))</f>
        <v/>
      </c>
      <c r="F910" s="280" t="str" cm="1">
        <f t="array" ref="F910">IF($C910="","",INDEX(import_data,$C910,F$9))</f>
        <v/>
      </c>
      <c r="G910" s="280" t="str" cm="1">
        <f t="array" ref="G910">IF($C910="","",INDEX(import_data,$C910,G$9))</f>
        <v/>
      </c>
      <c r="H910" s="280" t="str" cm="1">
        <f t="array" ref="H910">IF($C910="","",IF(INDEX(import_data,$C910,H$9)="","",INDEX(import_data,$C910,H$9)))</f>
        <v/>
      </c>
      <c r="I910" s="300" t="str" cm="1">
        <f t="array" ref="I910">IF($C910="","",IF(INDEX(import_data,$C910,I$9)="","",INDEX(import_data,$C910,I$9)))</f>
        <v/>
      </c>
      <c r="K910" s="312" t="str">
        <f t="shared" si="99"/>
        <v/>
      </c>
      <c r="L910" s="92" t="s">
        <v>0</v>
      </c>
      <c r="M910" s="312" t="str">
        <f t="shared" si="100"/>
        <v/>
      </c>
      <c r="N910" s="92" t="s">
        <v>0</v>
      </c>
      <c r="O910" s="312" t="str">
        <f t="shared" si="101"/>
        <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t="str">
        <f t="shared" si="102"/>
        <v/>
      </c>
      <c r="E911" s="282" t="str" cm="1">
        <f t="array" ref="E911">IF($C911="","",INDEX(import_data,$C911,E$9))</f>
        <v/>
      </c>
      <c r="F911" s="280" t="str" cm="1">
        <f t="array" ref="F911">IF($C911="","",INDEX(import_data,$C911,F$9))</f>
        <v/>
      </c>
      <c r="G911" s="280" t="str" cm="1">
        <f t="array" ref="G911">IF($C911="","",INDEX(import_data,$C911,G$9))</f>
        <v/>
      </c>
      <c r="H911" s="280" t="str" cm="1">
        <f t="array" ref="H911">IF($C911="","",IF(INDEX(import_data,$C911,H$9)="","",INDEX(import_data,$C911,H$9)))</f>
        <v/>
      </c>
      <c r="I911" s="300" t="str" cm="1">
        <f t="array" ref="I911">IF($C911="","",IF(INDEX(import_data,$C911,I$9)="","",INDEX(import_data,$C911,I$9)))</f>
        <v/>
      </c>
      <c r="K911" s="312" t="str">
        <f t="shared" si="99"/>
        <v/>
      </c>
      <c r="L911" s="92" t="s">
        <v>0</v>
      </c>
      <c r="M911" s="312" t="str">
        <f t="shared" si="100"/>
        <v/>
      </c>
      <c r="N911" s="92" t="s">
        <v>0</v>
      </c>
      <c r="O911" s="312" t="str">
        <f t="shared" si="101"/>
        <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t="str">
        <f t="shared" si="102"/>
        <v/>
      </c>
      <c r="E912" s="282" t="str" cm="1">
        <f t="array" ref="E912">IF($C912="","",INDEX(import_data,$C912,E$9))</f>
        <v/>
      </c>
      <c r="F912" s="280" t="str" cm="1">
        <f t="array" ref="F912">IF($C912="","",INDEX(import_data,$C912,F$9))</f>
        <v/>
      </c>
      <c r="G912" s="280" t="str" cm="1">
        <f t="array" ref="G912">IF($C912="","",INDEX(import_data,$C912,G$9))</f>
        <v/>
      </c>
      <c r="H912" s="280" t="str" cm="1">
        <f t="array" ref="H912">IF($C912="","",IF(INDEX(import_data,$C912,H$9)="","",INDEX(import_data,$C912,H$9)))</f>
        <v/>
      </c>
      <c r="I912" s="300" t="str" cm="1">
        <f t="array" ref="I912">IF($C912="","",IF(INDEX(import_data,$C912,I$9)="","",INDEX(import_data,$C912,I$9)))</f>
        <v/>
      </c>
      <c r="K912" s="312" t="str">
        <f t="shared" si="99"/>
        <v/>
      </c>
      <c r="L912" s="92" t="s">
        <v>0</v>
      </c>
      <c r="M912" s="312" t="str">
        <f t="shared" si="100"/>
        <v/>
      </c>
      <c r="N912" s="92" t="s">
        <v>0</v>
      </c>
      <c r="O912" s="312" t="str">
        <f t="shared" si="101"/>
        <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t="str">
        <f t="shared" si="102"/>
        <v/>
      </c>
      <c r="E913" s="282" t="str" cm="1">
        <f t="array" ref="E913">IF($C913="","",INDEX(import_data,$C913,E$9))</f>
        <v/>
      </c>
      <c r="F913" s="280" t="str" cm="1">
        <f t="array" ref="F913">IF($C913="","",INDEX(import_data,$C913,F$9))</f>
        <v/>
      </c>
      <c r="G913" s="280" t="str" cm="1">
        <f t="array" ref="G913">IF($C913="","",INDEX(import_data,$C913,G$9))</f>
        <v/>
      </c>
      <c r="H913" s="280" t="str" cm="1">
        <f t="array" ref="H913">IF($C913="","",IF(INDEX(import_data,$C913,H$9)="","",INDEX(import_data,$C913,H$9)))</f>
        <v/>
      </c>
      <c r="I913" s="300" t="str" cm="1">
        <f t="array" ref="I913">IF($C913="","",IF(INDEX(import_data,$C913,I$9)="","",INDEX(import_data,$C913,I$9)))</f>
        <v/>
      </c>
      <c r="K913" s="312" t="str">
        <f t="shared" si="99"/>
        <v/>
      </c>
      <c r="L913" s="92" t="s">
        <v>0</v>
      </c>
      <c r="M913" s="312" t="str">
        <f t="shared" si="100"/>
        <v/>
      </c>
      <c r="N913" s="92" t="s">
        <v>0</v>
      </c>
      <c r="O913" s="312" t="str">
        <f t="shared" si="101"/>
        <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t="str">
        <f t="shared" si="102"/>
        <v/>
      </c>
      <c r="E914" s="282" t="str" cm="1">
        <f t="array" ref="E914">IF($C914="","",INDEX(import_data,$C914,E$9))</f>
        <v/>
      </c>
      <c r="F914" s="280" t="str" cm="1">
        <f t="array" ref="F914">IF($C914="","",INDEX(import_data,$C914,F$9))</f>
        <v/>
      </c>
      <c r="G914" s="280" t="str" cm="1">
        <f t="array" ref="G914">IF($C914="","",INDEX(import_data,$C914,G$9))</f>
        <v/>
      </c>
      <c r="H914" s="280" t="str" cm="1">
        <f t="array" ref="H914">IF($C914="","",IF(INDEX(import_data,$C914,H$9)="","",INDEX(import_data,$C914,H$9)))</f>
        <v/>
      </c>
      <c r="I914" s="300" t="str" cm="1">
        <f t="array" ref="I914">IF($C914="","",IF(INDEX(import_data,$C914,I$9)="","",INDEX(import_data,$C914,I$9)))</f>
        <v/>
      </c>
      <c r="K914" s="312" t="str">
        <f t="shared" si="99"/>
        <v/>
      </c>
      <c r="L914" s="92" t="s">
        <v>0</v>
      </c>
      <c r="M914" s="312" t="str">
        <f t="shared" si="100"/>
        <v/>
      </c>
      <c r="N914" s="92" t="s">
        <v>0</v>
      </c>
      <c r="O914" s="312" t="str">
        <f t="shared" si="101"/>
        <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t="str">
        <f t="shared" si="102"/>
        <v/>
      </c>
      <c r="E915" s="282" t="str" cm="1">
        <f t="array" ref="E915">IF($C915="","",INDEX(import_data,$C915,E$9))</f>
        <v/>
      </c>
      <c r="F915" s="280" t="str" cm="1">
        <f t="array" ref="F915">IF($C915="","",INDEX(import_data,$C915,F$9))</f>
        <v/>
      </c>
      <c r="G915" s="280" t="str" cm="1">
        <f t="array" ref="G915">IF($C915="","",INDEX(import_data,$C915,G$9))</f>
        <v/>
      </c>
      <c r="H915" s="280" t="str" cm="1">
        <f t="array" ref="H915">IF($C915="","",IF(INDEX(import_data,$C915,H$9)="","",INDEX(import_data,$C915,H$9)))</f>
        <v/>
      </c>
      <c r="I915" s="300" t="str" cm="1">
        <f t="array" ref="I915">IF($C915="","",IF(INDEX(import_data,$C915,I$9)="","",INDEX(import_data,$C915,I$9)))</f>
        <v/>
      </c>
      <c r="K915" s="312" t="str">
        <f t="shared" si="99"/>
        <v/>
      </c>
      <c r="L915" s="92" t="s">
        <v>0</v>
      </c>
      <c r="M915" s="312" t="str">
        <f t="shared" si="100"/>
        <v/>
      </c>
      <c r="N915" s="92" t="s">
        <v>0</v>
      </c>
      <c r="O915" s="312" t="str">
        <f t="shared" si="101"/>
        <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t="str">
        <f t="shared" si="102"/>
        <v/>
      </c>
      <c r="E916" s="282" t="str" cm="1">
        <f t="array" ref="E916">IF($C916="","",INDEX(import_data,$C916,E$9))</f>
        <v/>
      </c>
      <c r="F916" s="280" t="str" cm="1">
        <f t="array" ref="F916">IF($C916="","",INDEX(import_data,$C916,F$9))</f>
        <v/>
      </c>
      <c r="G916" s="280" t="str" cm="1">
        <f t="array" ref="G916">IF($C916="","",INDEX(import_data,$C916,G$9))</f>
        <v/>
      </c>
      <c r="H916" s="280" t="str" cm="1">
        <f t="array" ref="H916">IF($C916="","",IF(INDEX(import_data,$C916,H$9)="","",INDEX(import_data,$C916,H$9)))</f>
        <v/>
      </c>
      <c r="I916" s="300" t="str" cm="1">
        <f t="array" ref="I916">IF($C916="","",IF(INDEX(import_data,$C916,I$9)="","",INDEX(import_data,$C916,I$9)))</f>
        <v/>
      </c>
      <c r="K916" s="312" t="str">
        <f t="shared" si="99"/>
        <v/>
      </c>
      <c r="L916" s="92" t="s">
        <v>0</v>
      </c>
      <c r="M916" s="312" t="str">
        <f t="shared" si="100"/>
        <v/>
      </c>
      <c r="N916" s="92" t="s">
        <v>0</v>
      </c>
      <c r="O916" s="312" t="str">
        <f t="shared" si="101"/>
        <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t="str">
        <f t="shared" si="102"/>
        <v/>
      </c>
      <c r="E917" s="282" t="str" cm="1">
        <f t="array" ref="E917">IF($C917="","",INDEX(import_data,$C917,E$9))</f>
        <v/>
      </c>
      <c r="F917" s="280" t="str" cm="1">
        <f t="array" ref="F917">IF($C917="","",INDEX(import_data,$C917,F$9))</f>
        <v/>
      </c>
      <c r="G917" s="280" t="str" cm="1">
        <f t="array" ref="G917">IF($C917="","",INDEX(import_data,$C917,G$9))</f>
        <v/>
      </c>
      <c r="H917" s="280" t="str" cm="1">
        <f t="array" ref="H917">IF($C917="","",IF(INDEX(import_data,$C917,H$9)="","",INDEX(import_data,$C917,H$9)))</f>
        <v/>
      </c>
      <c r="I917" s="300" t="str" cm="1">
        <f t="array" ref="I917">IF($C917="","",IF(INDEX(import_data,$C917,I$9)="","",INDEX(import_data,$C917,I$9)))</f>
        <v/>
      </c>
      <c r="K917" s="312" t="str">
        <f t="shared" si="99"/>
        <v/>
      </c>
      <c r="L917" s="92" t="s">
        <v>0</v>
      </c>
      <c r="M917" s="312" t="str">
        <f t="shared" si="100"/>
        <v/>
      </c>
      <c r="N917" s="92" t="s">
        <v>0</v>
      </c>
      <c r="O917" s="312" t="str">
        <f t="shared" si="101"/>
        <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t="str">
        <f t="shared" si="102"/>
        <v/>
      </c>
      <c r="E918" s="282" t="str" cm="1">
        <f t="array" ref="E918">IF($C918="","",INDEX(import_data,$C918,E$9))</f>
        <v/>
      </c>
      <c r="F918" s="280" t="str" cm="1">
        <f t="array" ref="F918">IF($C918="","",INDEX(import_data,$C918,F$9))</f>
        <v/>
      </c>
      <c r="G918" s="280" t="str" cm="1">
        <f t="array" ref="G918">IF($C918="","",INDEX(import_data,$C918,G$9))</f>
        <v/>
      </c>
      <c r="H918" s="280" t="str" cm="1">
        <f t="array" ref="H918">IF($C918="","",IF(INDEX(import_data,$C918,H$9)="","",INDEX(import_data,$C918,H$9)))</f>
        <v/>
      </c>
      <c r="I918" s="300" t="str" cm="1">
        <f t="array" ref="I918">IF($C918="","",IF(INDEX(import_data,$C918,I$9)="","",INDEX(import_data,$C918,I$9)))</f>
        <v/>
      </c>
      <c r="K918" s="312" t="str">
        <f t="shared" si="99"/>
        <v/>
      </c>
      <c r="L918" s="92" t="s">
        <v>0</v>
      </c>
      <c r="M918" s="312" t="str">
        <f t="shared" si="100"/>
        <v/>
      </c>
      <c r="N918" s="92" t="s">
        <v>0</v>
      </c>
      <c r="O918" s="312" t="str">
        <f t="shared" si="101"/>
        <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t="str">
        <f t="shared" si="102"/>
        <v/>
      </c>
      <c r="E919" s="282" t="str" cm="1">
        <f t="array" ref="E919">IF($C919="","",INDEX(import_data,$C919,E$9))</f>
        <v/>
      </c>
      <c r="F919" s="280" t="str" cm="1">
        <f t="array" ref="F919">IF($C919="","",INDEX(import_data,$C919,F$9))</f>
        <v/>
      </c>
      <c r="G919" s="280" t="str" cm="1">
        <f t="array" ref="G919">IF($C919="","",INDEX(import_data,$C919,G$9))</f>
        <v/>
      </c>
      <c r="H919" s="280" t="str" cm="1">
        <f t="array" ref="H919">IF($C919="","",IF(INDEX(import_data,$C919,H$9)="","",INDEX(import_data,$C919,H$9)))</f>
        <v/>
      </c>
      <c r="I919" s="300" t="str" cm="1">
        <f t="array" ref="I919">IF($C919="","",IF(INDEX(import_data,$C919,I$9)="","",INDEX(import_data,$C919,I$9)))</f>
        <v/>
      </c>
      <c r="K919" s="312" t="str">
        <f t="shared" si="99"/>
        <v/>
      </c>
      <c r="L919" s="92" t="s">
        <v>0</v>
      </c>
      <c r="M919" s="312" t="str">
        <f t="shared" si="100"/>
        <v/>
      </c>
      <c r="N919" s="92" t="s">
        <v>0</v>
      </c>
      <c r="O919" s="312" t="str">
        <f t="shared" si="101"/>
        <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t="str">
        <f t="shared" si="102"/>
        <v/>
      </c>
      <c r="E920" s="282" t="str" cm="1">
        <f t="array" ref="E920">IF($C920="","",INDEX(import_data,$C920,E$9))</f>
        <v/>
      </c>
      <c r="F920" s="280" t="str" cm="1">
        <f t="array" ref="F920">IF($C920="","",INDEX(import_data,$C920,F$9))</f>
        <v/>
      </c>
      <c r="G920" s="280" t="str" cm="1">
        <f t="array" ref="G920">IF($C920="","",INDEX(import_data,$C920,G$9))</f>
        <v/>
      </c>
      <c r="H920" s="280" t="str" cm="1">
        <f t="array" ref="H920">IF($C920="","",IF(INDEX(import_data,$C920,H$9)="","",INDEX(import_data,$C920,H$9)))</f>
        <v/>
      </c>
      <c r="I920" s="300" t="str" cm="1">
        <f t="array" ref="I920">IF($C920="","",IF(INDEX(import_data,$C920,I$9)="","",INDEX(import_data,$C920,I$9)))</f>
        <v/>
      </c>
      <c r="K920" s="312" t="str">
        <f t="shared" si="99"/>
        <v/>
      </c>
      <c r="L920" s="92" t="s">
        <v>0</v>
      </c>
      <c r="M920" s="312" t="str">
        <f t="shared" si="100"/>
        <v/>
      </c>
      <c r="N920" s="92" t="s">
        <v>0</v>
      </c>
      <c r="O920" s="312" t="str">
        <f t="shared" si="101"/>
        <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t="str">
        <f t="shared" si="102"/>
        <v/>
      </c>
      <c r="E921" s="282" t="str" cm="1">
        <f t="array" ref="E921">IF($C921="","",INDEX(import_data,$C921,E$9))</f>
        <v/>
      </c>
      <c r="F921" s="280" t="str" cm="1">
        <f t="array" ref="F921">IF($C921="","",INDEX(import_data,$C921,F$9))</f>
        <v/>
      </c>
      <c r="G921" s="280" t="str" cm="1">
        <f t="array" ref="G921">IF($C921="","",INDEX(import_data,$C921,G$9))</f>
        <v/>
      </c>
      <c r="H921" s="280" t="str" cm="1">
        <f t="array" ref="H921">IF($C921="","",IF(INDEX(import_data,$C921,H$9)="","",INDEX(import_data,$C921,H$9)))</f>
        <v/>
      </c>
      <c r="I921" s="300" t="str" cm="1">
        <f t="array" ref="I921">IF($C921="","",IF(INDEX(import_data,$C921,I$9)="","",INDEX(import_data,$C921,I$9)))</f>
        <v/>
      </c>
      <c r="K921" s="312" t="str">
        <f t="shared" si="99"/>
        <v/>
      </c>
      <c r="L921" s="92" t="s">
        <v>0</v>
      </c>
      <c r="M921" s="312" t="str">
        <f t="shared" si="100"/>
        <v/>
      </c>
      <c r="N921" s="92" t="s">
        <v>0</v>
      </c>
      <c r="O921" s="312" t="str">
        <f t="shared" si="101"/>
        <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t="str">
        <f t="shared" si="102"/>
        <v/>
      </c>
      <c r="E922" s="282" t="str" cm="1">
        <f t="array" ref="E922">IF($C922="","",INDEX(import_data,$C922,E$9))</f>
        <v/>
      </c>
      <c r="F922" s="280" t="str" cm="1">
        <f t="array" ref="F922">IF($C922="","",INDEX(import_data,$C922,F$9))</f>
        <v/>
      </c>
      <c r="G922" s="280" t="str" cm="1">
        <f t="array" ref="G922">IF($C922="","",INDEX(import_data,$C922,G$9))</f>
        <v/>
      </c>
      <c r="H922" s="280" t="str" cm="1">
        <f t="array" ref="H922">IF($C922="","",IF(INDEX(import_data,$C922,H$9)="","",INDEX(import_data,$C922,H$9)))</f>
        <v/>
      </c>
      <c r="I922" s="300" t="str" cm="1">
        <f t="array" ref="I922">IF($C922="","",IF(INDEX(import_data,$C922,I$9)="","",INDEX(import_data,$C922,I$9)))</f>
        <v/>
      </c>
      <c r="K922" s="312" t="str">
        <f t="shared" si="99"/>
        <v/>
      </c>
      <c r="L922" s="92" t="s">
        <v>0</v>
      </c>
      <c r="M922" s="312" t="str">
        <f t="shared" si="100"/>
        <v/>
      </c>
      <c r="N922" s="92" t="s">
        <v>0</v>
      </c>
      <c r="O922" s="312" t="str">
        <f t="shared" si="101"/>
        <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t="str">
        <f t="shared" si="102"/>
        <v/>
      </c>
      <c r="E923" s="282" t="str" cm="1">
        <f t="array" ref="E923">IF($C923="","",INDEX(import_data,$C923,E$9))</f>
        <v/>
      </c>
      <c r="F923" s="280" t="str" cm="1">
        <f t="array" ref="F923">IF($C923="","",INDEX(import_data,$C923,F$9))</f>
        <v/>
      </c>
      <c r="G923" s="280" t="str" cm="1">
        <f t="array" ref="G923">IF($C923="","",INDEX(import_data,$C923,G$9))</f>
        <v/>
      </c>
      <c r="H923" s="280" t="str" cm="1">
        <f t="array" ref="H923">IF($C923="","",IF(INDEX(import_data,$C923,H$9)="","",INDEX(import_data,$C923,H$9)))</f>
        <v/>
      </c>
      <c r="I923" s="300" t="str" cm="1">
        <f t="array" ref="I923">IF($C923="","",IF(INDEX(import_data,$C923,I$9)="","",INDEX(import_data,$C923,I$9)))</f>
        <v/>
      </c>
      <c r="K923" s="312" t="str">
        <f t="shared" si="99"/>
        <v/>
      </c>
      <c r="L923" s="92" t="s">
        <v>0</v>
      </c>
      <c r="M923" s="312" t="str">
        <f t="shared" si="100"/>
        <v/>
      </c>
      <c r="N923" s="92" t="s">
        <v>0</v>
      </c>
      <c r="O923" s="312" t="str">
        <f t="shared" si="101"/>
        <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t="str">
        <f t="shared" si="102"/>
        <v/>
      </c>
      <c r="E924" s="282" t="str" cm="1">
        <f t="array" ref="E924">IF($C924="","",INDEX(import_data,$C924,E$9))</f>
        <v/>
      </c>
      <c r="F924" s="280" t="str" cm="1">
        <f t="array" ref="F924">IF($C924="","",INDEX(import_data,$C924,F$9))</f>
        <v/>
      </c>
      <c r="G924" s="280" t="str" cm="1">
        <f t="array" ref="G924">IF($C924="","",INDEX(import_data,$C924,G$9))</f>
        <v/>
      </c>
      <c r="H924" s="280" t="str" cm="1">
        <f t="array" ref="H924">IF($C924="","",IF(INDEX(import_data,$C924,H$9)="","",INDEX(import_data,$C924,H$9)))</f>
        <v/>
      </c>
      <c r="I924" s="300" t="str" cm="1">
        <f t="array" ref="I924">IF($C924="","",IF(INDEX(import_data,$C924,I$9)="","",INDEX(import_data,$C924,I$9)))</f>
        <v/>
      </c>
      <c r="K924" s="312" t="str">
        <f t="shared" si="99"/>
        <v/>
      </c>
      <c r="L924" s="92" t="s">
        <v>0</v>
      </c>
      <c r="M924" s="312" t="str">
        <f t="shared" si="100"/>
        <v/>
      </c>
      <c r="N924" s="92" t="s">
        <v>0</v>
      </c>
      <c r="O924" s="312" t="str">
        <f t="shared" si="101"/>
        <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t="str">
        <f t="shared" si="102"/>
        <v/>
      </c>
      <c r="E925" s="282" t="str" cm="1">
        <f t="array" ref="E925">IF($C925="","",INDEX(import_data,$C925,E$9))</f>
        <v/>
      </c>
      <c r="F925" s="280" t="str" cm="1">
        <f t="array" ref="F925">IF($C925="","",INDEX(import_data,$C925,F$9))</f>
        <v/>
      </c>
      <c r="G925" s="280" t="str" cm="1">
        <f t="array" ref="G925">IF($C925="","",INDEX(import_data,$C925,G$9))</f>
        <v/>
      </c>
      <c r="H925" s="280" t="str" cm="1">
        <f t="array" ref="H925">IF($C925="","",IF(INDEX(import_data,$C925,H$9)="","",INDEX(import_data,$C925,H$9)))</f>
        <v/>
      </c>
      <c r="I925" s="300" t="str" cm="1">
        <f t="array" ref="I925">IF($C925="","",IF(INDEX(import_data,$C925,I$9)="","",INDEX(import_data,$C925,I$9)))</f>
        <v/>
      </c>
      <c r="K925" s="312" t="str">
        <f t="shared" si="99"/>
        <v/>
      </c>
      <c r="L925" s="92" t="s">
        <v>0</v>
      </c>
      <c r="M925" s="312" t="str">
        <f t="shared" si="100"/>
        <v/>
      </c>
      <c r="N925" s="92" t="s">
        <v>0</v>
      </c>
      <c r="O925" s="312" t="str">
        <f t="shared" si="101"/>
        <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t="str">
        <f t="shared" si="102"/>
        <v/>
      </c>
      <c r="E926" s="282" t="str" cm="1">
        <f t="array" ref="E926">IF($C926="","",INDEX(import_data,$C926,E$9))</f>
        <v/>
      </c>
      <c r="F926" s="280" t="str" cm="1">
        <f t="array" ref="F926">IF($C926="","",INDEX(import_data,$C926,F$9))</f>
        <v/>
      </c>
      <c r="G926" s="280" t="str" cm="1">
        <f t="array" ref="G926">IF($C926="","",INDEX(import_data,$C926,G$9))</f>
        <v/>
      </c>
      <c r="H926" s="280" t="str" cm="1">
        <f t="array" ref="H926">IF($C926="","",IF(INDEX(import_data,$C926,H$9)="","",INDEX(import_data,$C926,H$9)))</f>
        <v/>
      </c>
      <c r="I926" s="300" t="str" cm="1">
        <f t="array" ref="I926">IF($C926="","",IF(INDEX(import_data,$C926,I$9)="","",INDEX(import_data,$C926,I$9)))</f>
        <v/>
      </c>
      <c r="K926" s="312" t="str">
        <f t="shared" si="99"/>
        <v/>
      </c>
      <c r="L926" s="92" t="s">
        <v>0</v>
      </c>
      <c r="M926" s="312" t="str">
        <f t="shared" si="100"/>
        <v/>
      </c>
      <c r="N926" s="92" t="s">
        <v>0</v>
      </c>
      <c r="O926" s="312" t="str">
        <f t="shared" si="101"/>
        <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t="str">
        <f t="shared" si="102"/>
        <v/>
      </c>
      <c r="E927" s="282" t="str" cm="1">
        <f t="array" ref="E927">IF($C927="","",INDEX(import_data,$C927,E$9))</f>
        <v/>
      </c>
      <c r="F927" s="280" t="str" cm="1">
        <f t="array" ref="F927">IF($C927="","",INDEX(import_data,$C927,F$9))</f>
        <v/>
      </c>
      <c r="G927" s="280" t="str" cm="1">
        <f t="array" ref="G927">IF($C927="","",INDEX(import_data,$C927,G$9))</f>
        <v/>
      </c>
      <c r="H927" s="280" t="str" cm="1">
        <f t="array" ref="H927">IF($C927="","",IF(INDEX(import_data,$C927,H$9)="","",INDEX(import_data,$C927,H$9)))</f>
        <v/>
      </c>
      <c r="I927" s="300" t="str" cm="1">
        <f t="array" ref="I927">IF($C927="","",IF(INDEX(import_data,$C927,I$9)="","",INDEX(import_data,$C927,I$9)))</f>
        <v/>
      </c>
      <c r="K927" s="312" t="str">
        <f t="shared" si="99"/>
        <v/>
      </c>
      <c r="L927" s="92" t="s">
        <v>0</v>
      </c>
      <c r="M927" s="312" t="str">
        <f t="shared" si="100"/>
        <v/>
      </c>
      <c r="N927" s="92" t="s">
        <v>0</v>
      </c>
      <c r="O927" s="312" t="str">
        <f t="shared" si="101"/>
        <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t="str">
        <f t="shared" si="102"/>
        <v/>
      </c>
      <c r="E928" s="282" t="str" cm="1">
        <f t="array" ref="E928">IF($C928="","",INDEX(import_data,$C928,E$9))</f>
        <v/>
      </c>
      <c r="F928" s="280" t="str" cm="1">
        <f t="array" ref="F928">IF($C928="","",INDEX(import_data,$C928,F$9))</f>
        <v/>
      </c>
      <c r="G928" s="280" t="str" cm="1">
        <f t="array" ref="G928">IF($C928="","",INDEX(import_data,$C928,G$9))</f>
        <v/>
      </c>
      <c r="H928" s="280" t="str" cm="1">
        <f t="array" ref="H928">IF($C928="","",IF(INDEX(import_data,$C928,H$9)="","",INDEX(import_data,$C928,H$9)))</f>
        <v/>
      </c>
      <c r="I928" s="300" t="str" cm="1">
        <f t="array" ref="I928">IF($C928="","",IF(INDEX(import_data,$C928,I$9)="","",INDEX(import_data,$C928,I$9)))</f>
        <v/>
      </c>
      <c r="K928" s="312" t="str">
        <f t="shared" si="99"/>
        <v/>
      </c>
      <c r="L928" s="92" t="s">
        <v>0</v>
      </c>
      <c r="M928" s="312" t="str">
        <f t="shared" si="100"/>
        <v/>
      </c>
      <c r="N928" s="92" t="s">
        <v>0</v>
      </c>
      <c r="O928" s="312" t="str">
        <f t="shared" si="101"/>
        <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t="str">
        <f t="shared" si="102"/>
        <v/>
      </c>
      <c r="E929" s="282" t="str" cm="1">
        <f t="array" ref="E929">IF($C929="","",INDEX(import_data,$C929,E$9))</f>
        <v/>
      </c>
      <c r="F929" s="280" t="str" cm="1">
        <f t="array" ref="F929">IF($C929="","",INDEX(import_data,$C929,F$9))</f>
        <v/>
      </c>
      <c r="G929" s="280" t="str" cm="1">
        <f t="array" ref="G929">IF($C929="","",INDEX(import_data,$C929,G$9))</f>
        <v/>
      </c>
      <c r="H929" s="280" t="str" cm="1">
        <f t="array" ref="H929">IF($C929="","",IF(INDEX(import_data,$C929,H$9)="","",INDEX(import_data,$C929,H$9)))</f>
        <v/>
      </c>
      <c r="I929" s="300" t="str" cm="1">
        <f t="array" ref="I929">IF($C929="","",IF(INDEX(import_data,$C929,I$9)="","",INDEX(import_data,$C929,I$9)))</f>
        <v/>
      </c>
      <c r="K929" s="312" t="str">
        <f t="shared" si="99"/>
        <v/>
      </c>
      <c r="L929" s="92" t="s">
        <v>0</v>
      </c>
      <c r="M929" s="312" t="str">
        <f t="shared" si="100"/>
        <v/>
      </c>
      <c r="N929" s="92" t="s">
        <v>0</v>
      </c>
      <c r="O929" s="312" t="str">
        <f t="shared" si="101"/>
        <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t="str">
        <f t="shared" si="102"/>
        <v/>
      </c>
      <c r="E930" s="282" t="str" cm="1">
        <f t="array" ref="E930">IF($C930="","",INDEX(import_data,$C930,E$9))</f>
        <v/>
      </c>
      <c r="F930" s="280" t="str" cm="1">
        <f t="array" ref="F930">IF($C930="","",INDEX(import_data,$C930,F$9))</f>
        <v/>
      </c>
      <c r="G930" s="280" t="str" cm="1">
        <f t="array" ref="G930">IF($C930="","",INDEX(import_data,$C930,G$9))</f>
        <v/>
      </c>
      <c r="H930" s="280" t="str" cm="1">
        <f t="array" ref="H930">IF($C930="","",IF(INDEX(import_data,$C930,H$9)="","",INDEX(import_data,$C930,H$9)))</f>
        <v/>
      </c>
      <c r="I930" s="300" t="str" cm="1">
        <f t="array" ref="I930">IF($C930="","",IF(INDEX(import_data,$C930,I$9)="","",INDEX(import_data,$C930,I$9)))</f>
        <v/>
      </c>
      <c r="K930" s="312" t="str">
        <f t="shared" si="99"/>
        <v/>
      </c>
      <c r="L930" s="92" t="s">
        <v>0</v>
      </c>
      <c r="M930" s="312" t="str">
        <f t="shared" si="100"/>
        <v/>
      </c>
      <c r="N930" s="92" t="s">
        <v>0</v>
      </c>
      <c r="O930" s="312" t="str">
        <f t="shared" si="101"/>
        <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t="str">
        <f t="shared" si="102"/>
        <v/>
      </c>
      <c r="E931" s="282" t="str" cm="1">
        <f t="array" ref="E931">IF($C931="","",INDEX(import_data,$C931,E$9))</f>
        <v/>
      </c>
      <c r="F931" s="280" t="str" cm="1">
        <f t="array" ref="F931">IF($C931="","",INDEX(import_data,$C931,F$9))</f>
        <v/>
      </c>
      <c r="G931" s="280" t="str" cm="1">
        <f t="array" ref="G931">IF($C931="","",INDEX(import_data,$C931,G$9))</f>
        <v/>
      </c>
      <c r="H931" s="280" t="str" cm="1">
        <f t="array" ref="H931">IF($C931="","",IF(INDEX(import_data,$C931,H$9)="","",INDEX(import_data,$C931,H$9)))</f>
        <v/>
      </c>
      <c r="I931" s="300" t="str" cm="1">
        <f t="array" ref="I931">IF($C931="","",IF(INDEX(import_data,$C931,I$9)="","",INDEX(import_data,$C931,I$9)))</f>
        <v/>
      </c>
      <c r="K931" s="312" t="str">
        <f t="shared" si="99"/>
        <v/>
      </c>
      <c r="L931" s="92" t="s">
        <v>0</v>
      </c>
      <c r="M931" s="312" t="str">
        <f t="shared" si="100"/>
        <v/>
      </c>
      <c r="N931" s="92" t="s">
        <v>0</v>
      </c>
      <c r="O931" s="312" t="str">
        <f t="shared" si="101"/>
        <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t="str">
        <f t="shared" si="102"/>
        <v/>
      </c>
      <c r="E932" s="282" t="str" cm="1">
        <f t="array" ref="E932">IF($C932="","",INDEX(import_data,$C932,E$9))</f>
        <v/>
      </c>
      <c r="F932" s="280" t="str" cm="1">
        <f t="array" ref="F932">IF($C932="","",INDEX(import_data,$C932,F$9))</f>
        <v/>
      </c>
      <c r="G932" s="280" t="str" cm="1">
        <f t="array" ref="G932">IF($C932="","",INDEX(import_data,$C932,G$9))</f>
        <v/>
      </c>
      <c r="H932" s="280" t="str" cm="1">
        <f t="array" ref="H932">IF($C932="","",IF(INDEX(import_data,$C932,H$9)="","",INDEX(import_data,$C932,H$9)))</f>
        <v/>
      </c>
      <c r="I932" s="300" t="str" cm="1">
        <f t="array" ref="I932">IF($C932="","",IF(INDEX(import_data,$C932,I$9)="","",INDEX(import_data,$C932,I$9)))</f>
        <v/>
      </c>
      <c r="K932" s="312" t="str">
        <f t="shared" si="99"/>
        <v/>
      </c>
      <c r="L932" s="92" t="s">
        <v>0</v>
      </c>
      <c r="M932" s="312" t="str">
        <f t="shared" si="100"/>
        <v/>
      </c>
      <c r="N932" s="92" t="s">
        <v>0</v>
      </c>
      <c r="O932" s="312" t="str">
        <f t="shared" si="101"/>
        <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t="str">
        <f t="shared" si="102"/>
        <v/>
      </c>
      <c r="E933" s="282" t="str" cm="1">
        <f t="array" ref="E933">IF($C933="","",INDEX(import_data,$C933,E$9))</f>
        <v/>
      </c>
      <c r="F933" s="280" t="str" cm="1">
        <f t="array" ref="F933">IF($C933="","",INDEX(import_data,$C933,F$9))</f>
        <v/>
      </c>
      <c r="G933" s="280" t="str" cm="1">
        <f t="array" ref="G933">IF($C933="","",INDEX(import_data,$C933,G$9))</f>
        <v/>
      </c>
      <c r="H933" s="280" t="str" cm="1">
        <f t="array" ref="H933">IF($C933="","",IF(INDEX(import_data,$C933,H$9)="","",INDEX(import_data,$C933,H$9)))</f>
        <v/>
      </c>
      <c r="I933" s="300" t="str" cm="1">
        <f t="array" ref="I933">IF($C933="","",IF(INDEX(import_data,$C933,I$9)="","",INDEX(import_data,$C933,I$9)))</f>
        <v/>
      </c>
      <c r="K933" s="312" t="str">
        <f t="shared" si="99"/>
        <v/>
      </c>
      <c r="L933" s="92" t="s">
        <v>0</v>
      </c>
      <c r="M933" s="312" t="str">
        <f t="shared" si="100"/>
        <v/>
      </c>
      <c r="N933" s="92" t="s">
        <v>0</v>
      </c>
      <c r="O933" s="312" t="str">
        <f t="shared" si="101"/>
        <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t="str">
        <f t="shared" si="102"/>
        <v/>
      </c>
      <c r="E934" s="282" t="str" cm="1">
        <f t="array" ref="E934">IF($C934="","",INDEX(import_data,$C934,E$9))</f>
        <v/>
      </c>
      <c r="F934" s="280" t="str" cm="1">
        <f t="array" ref="F934">IF($C934="","",INDEX(import_data,$C934,F$9))</f>
        <v/>
      </c>
      <c r="G934" s="280" t="str" cm="1">
        <f t="array" ref="G934">IF($C934="","",INDEX(import_data,$C934,G$9))</f>
        <v/>
      </c>
      <c r="H934" s="280" t="str" cm="1">
        <f t="array" ref="H934">IF($C934="","",IF(INDEX(import_data,$C934,H$9)="","",INDEX(import_data,$C934,H$9)))</f>
        <v/>
      </c>
      <c r="I934" s="300" t="str" cm="1">
        <f t="array" ref="I934">IF($C934="","",IF(INDEX(import_data,$C934,I$9)="","",INDEX(import_data,$C934,I$9)))</f>
        <v/>
      </c>
      <c r="K934" s="312" t="str">
        <f t="shared" si="99"/>
        <v/>
      </c>
      <c r="L934" s="92" t="s">
        <v>0</v>
      </c>
      <c r="M934" s="312" t="str">
        <f t="shared" si="100"/>
        <v/>
      </c>
      <c r="N934" s="92" t="s">
        <v>0</v>
      </c>
      <c r="O934" s="312" t="str">
        <f t="shared" si="101"/>
        <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t="str">
        <f t="shared" si="102"/>
        <v/>
      </c>
      <c r="E935" s="282" t="str" cm="1">
        <f t="array" ref="E935">IF($C935="","",INDEX(import_data,$C935,E$9))</f>
        <v/>
      </c>
      <c r="F935" s="280" t="str" cm="1">
        <f t="array" ref="F935">IF($C935="","",INDEX(import_data,$C935,F$9))</f>
        <v/>
      </c>
      <c r="G935" s="280" t="str" cm="1">
        <f t="array" ref="G935">IF($C935="","",INDEX(import_data,$C935,G$9))</f>
        <v/>
      </c>
      <c r="H935" s="280" t="str" cm="1">
        <f t="array" ref="H935">IF($C935="","",IF(INDEX(import_data,$C935,H$9)="","",INDEX(import_data,$C935,H$9)))</f>
        <v/>
      </c>
      <c r="I935" s="300" t="str" cm="1">
        <f t="array" ref="I935">IF($C935="","",IF(INDEX(import_data,$C935,I$9)="","",INDEX(import_data,$C935,I$9)))</f>
        <v/>
      </c>
      <c r="K935" s="312" t="str">
        <f t="shared" si="99"/>
        <v/>
      </c>
      <c r="L935" s="92" t="s">
        <v>0</v>
      </c>
      <c r="M935" s="312" t="str">
        <f t="shared" si="100"/>
        <v/>
      </c>
      <c r="N935" s="92" t="s">
        <v>0</v>
      </c>
      <c r="O935" s="312" t="str">
        <f t="shared" si="101"/>
        <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t="str">
        <f t="shared" si="102"/>
        <v/>
      </c>
      <c r="E936" s="282" t="str" cm="1">
        <f t="array" ref="E936">IF($C936="","",INDEX(import_data,$C936,E$9))</f>
        <v/>
      </c>
      <c r="F936" s="280" t="str" cm="1">
        <f t="array" ref="F936">IF($C936="","",INDEX(import_data,$C936,F$9))</f>
        <v/>
      </c>
      <c r="G936" s="280" t="str" cm="1">
        <f t="array" ref="G936">IF($C936="","",INDEX(import_data,$C936,G$9))</f>
        <v/>
      </c>
      <c r="H936" s="280" t="str" cm="1">
        <f t="array" ref="H936">IF($C936="","",IF(INDEX(import_data,$C936,H$9)="","",INDEX(import_data,$C936,H$9)))</f>
        <v/>
      </c>
      <c r="I936" s="300" t="str" cm="1">
        <f t="array" ref="I936">IF($C936="","",IF(INDEX(import_data,$C936,I$9)="","",INDEX(import_data,$C936,I$9)))</f>
        <v/>
      </c>
      <c r="K936" s="312" t="str">
        <f t="shared" si="99"/>
        <v/>
      </c>
      <c r="L936" s="92" t="s">
        <v>0</v>
      </c>
      <c r="M936" s="312" t="str">
        <f t="shared" si="100"/>
        <v/>
      </c>
      <c r="N936" s="92" t="s">
        <v>0</v>
      </c>
      <c r="O936" s="312" t="str">
        <f t="shared" si="101"/>
        <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t="str">
        <f t="shared" si="102"/>
        <v/>
      </c>
      <c r="E937" s="282" t="str" cm="1">
        <f t="array" ref="E937">IF($C937="","",INDEX(import_data,$C937,E$9))</f>
        <v/>
      </c>
      <c r="F937" s="280" t="str" cm="1">
        <f t="array" ref="F937">IF($C937="","",INDEX(import_data,$C937,F$9))</f>
        <v/>
      </c>
      <c r="G937" s="280" t="str" cm="1">
        <f t="array" ref="G937">IF($C937="","",INDEX(import_data,$C937,G$9))</f>
        <v/>
      </c>
      <c r="H937" s="280" t="str" cm="1">
        <f t="array" ref="H937">IF($C937="","",IF(INDEX(import_data,$C937,H$9)="","",INDEX(import_data,$C937,H$9)))</f>
        <v/>
      </c>
      <c r="I937" s="300" t="str" cm="1">
        <f t="array" ref="I937">IF($C937="","",IF(INDEX(import_data,$C937,I$9)="","",INDEX(import_data,$C937,I$9)))</f>
        <v/>
      </c>
      <c r="K937" s="312" t="str">
        <f t="shared" si="99"/>
        <v/>
      </c>
      <c r="L937" s="92" t="s">
        <v>0</v>
      </c>
      <c r="M937" s="312" t="str">
        <f t="shared" si="100"/>
        <v/>
      </c>
      <c r="N937" s="92" t="s">
        <v>0</v>
      </c>
      <c r="O937" s="312" t="str">
        <f t="shared" si="101"/>
        <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t="str">
        <f t="shared" si="102"/>
        <v/>
      </c>
      <c r="E938" s="282" t="str" cm="1">
        <f t="array" ref="E938">IF($C938="","",INDEX(import_data,$C938,E$9))</f>
        <v/>
      </c>
      <c r="F938" s="280" t="str" cm="1">
        <f t="array" ref="F938">IF($C938="","",INDEX(import_data,$C938,F$9))</f>
        <v/>
      </c>
      <c r="G938" s="280" t="str" cm="1">
        <f t="array" ref="G938">IF($C938="","",INDEX(import_data,$C938,G$9))</f>
        <v/>
      </c>
      <c r="H938" s="280" t="str" cm="1">
        <f t="array" ref="H938">IF($C938="","",IF(INDEX(import_data,$C938,H$9)="","",INDEX(import_data,$C938,H$9)))</f>
        <v/>
      </c>
      <c r="I938" s="300" t="str" cm="1">
        <f t="array" ref="I938">IF($C938="","",IF(INDEX(import_data,$C938,I$9)="","",INDEX(import_data,$C938,I$9)))</f>
        <v/>
      </c>
      <c r="K938" s="312" t="str">
        <f t="shared" si="99"/>
        <v/>
      </c>
      <c r="L938" s="92" t="s">
        <v>0</v>
      </c>
      <c r="M938" s="312" t="str">
        <f t="shared" si="100"/>
        <v/>
      </c>
      <c r="N938" s="92" t="s">
        <v>0</v>
      </c>
      <c r="O938" s="312" t="str">
        <f t="shared" si="101"/>
        <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t="str">
        <f t="shared" si="102"/>
        <v/>
      </c>
      <c r="E939" s="282" t="str" cm="1">
        <f t="array" ref="E939">IF($C939="","",INDEX(import_data,$C939,E$9))</f>
        <v/>
      </c>
      <c r="F939" s="280" t="str" cm="1">
        <f t="array" ref="F939">IF($C939="","",INDEX(import_data,$C939,F$9))</f>
        <v/>
      </c>
      <c r="G939" s="280" t="str" cm="1">
        <f t="array" ref="G939">IF($C939="","",INDEX(import_data,$C939,G$9))</f>
        <v/>
      </c>
      <c r="H939" s="280" t="str" cm="1">
        <f t="array" ref="H939">IF($C939="","",IF(INDEX(import_data,$C939,H$9)="","",INDEX(import_data,$C939,H$9)))</f>
        <v/>
      </c>
      <c r="I939" s="300" t="str" cm="1">
        <f t="array" ref="I939">IF($C939="","",IF(INDEX(import_data,$C939,I$9)="","",INDEX(import_data,$C939,I$9)))</f>
        <v/>
      </c>
      <c r="K939" s="312" t="str">
        <f t="shared" si="99"/>
        <v/>
      </c>
      <c r="L939" s="92" t="s">
        <v>0</v>
      </c>
      <c r="M939" s="312" t="str">
        <f t="shared" si="100"/>
        <v/>
      </c>
      <c r="N939" s="92" t="s">
        <v>0</v>
      </c>
      <c r="O939" s="312" t="str">
        <f t="shared" si="101"/>
        <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t="str">
        <f t="shared" si="102"/>
        <v/>
      </c>
      <c r="E940" s="282" t="str" cm="1">
        <f t="array" ref="E940">IF($C940="","",INDEX(import_data,$C940,E$9))</f>
        <v/>
      </c>
      <c r="F940" s="280" t="str" cm="1">
        <f t="array" ref="F940">IF($C940="","",INDEX(import_data,$C940,F$9))</f>
        <v/>
      </c>
      <c r="G940" s="280" t="str" cm="1">
        <f t="array" ref="G940">IF($C940="","",INDEX(import_data,$C940,G$9))</f>
        <v/>
      </c>
      <c r="H940" s="280" t="str" cm="1">
        <f t="array" ref="H940">IF($C940="","",IF(INDEX(import_data,$C940,H$9)="","",INDEX(import_data,$C940,H$9)))</f>
        <v/>
      </c>
      <c r="I940" s="300" t="str" cm="1">
        <f t="array" ref="I940">IF($C940="","",IF(INDEX(import_data,$C940,I$9)="","",INDEX(import_data,$C940,I$9)))</f>
        <v/>
      </c>
      <c r="K940" s="312" t="str">
        <f t="shared" si="99"/>
        <v/>
      </c>
      <c r="L940" s="92" t="s">
        <v>0</v>
      </c>
      <c r="M940" s="312" t="str">
        <f t="shared" si="100"/>
        <v/>
      </c>
      <c r="N940" s="92" t="s">
        <v>0</v>
      </c>
      <c r="O940" s="312" t="str">
        <f t="shared" si="101"/>
        <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t="str">
        <f t="shared" si="102"/>
        <v/>
      </c>
      <c r="E941" s="282" t="str" cm="1">
        <f t="array" ref="E941">IF($C941="","",INDEX(import_data,$C941,E$9))</f>
        <v/>
      </c>
      <c r="F941" s="280" t="str" cm="1">
        <f t="array" ref="F941">IF($C941="","",INDEX(import_data,$C941,F$9))</f>
        <v/>
      </c>
      <c r="G941" s="280" t="str" cm="1">
        <f t="array" ref="G941">IF($C941="","",INDEX(import_data,$C941,G$9))</f>
        <v/>
      </c>
      <c r="H941" s="280" t="str" cm="1">
        <f t="array" ref="H941">IF($C941="","",IF(INDEX(import_data,$C941,H$9)="","",INDEX(import_data,$C941,H$9)))</f>
        <v/>
      </c>
      <c r="I941" s="300" t="str" cm="1">
        <f t="array" ref="I941">IF($C941="","",IF(INDEX(import_data,$C941,I$9)="","",INDEX(import_data,$C941,I$9)))</f>
        <v/>
      </c>
      <c r="K941" s="312" t="str">
        <f t="shared" si="99"/>
        <v/>
      </c>
      <c r="L941" s="92" t="s">
        <v>0</v>
      </c>
      <c r="M941" s="312" t="str">
        <f t="shared" si="100"/>
        <v/>
      </c>
      <c r="N941" s="92" t="s">
        <v>0</v>
      </c>
      <c r="O941" s="312" t="str">
        <f t="shared" si="101"/>
        <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t="str">
        <f t="shared" si="102"/>
        <v/>
      </c>
      <c r="E942" s="282" t="str" cm="1">
        <f t="array" ref="E942">IF($C942="","",INDEX(import_data,$C942,E$9))</f>
        <v/>
      </c>
      <c r="F942" s="280" t="str" cm="1">
        <f t="array" ref="F942">IF($C942="","",INDEX(import_data,$C942,F$9))</f>
        <v/>
      </c>
      <c r="G942" s="280" t="str" cm="1">
        <f t="array" ref="G942">IF($C942="","",INDEX(import_data,$C942,G$9))</f>
        <v/>
      </c>
      <c r="H942" s="280" t="str" cm="1">
        <f t="array" ref="H942">IF($C942="","",IF(INDEX(import_data,$C942,H$9)="","",INDEX(import_data,$C942,H$9)))</f>
        <v/>
      </c>
      <c r="I942" s="300" t="str" cm="1">
        <f t="array" ref="I942">IF($C942="","",IF(INDEX(import_data,$C942,I$9)="","",INDEX(import_data,$C942,I$9)))</f>
        <v/>
      </c>
      <c r="K942" s="312" t="str">
        <f t="shared" si="99"/>
        <v/>
      </c>
      <c r="L942" s="92" t="s">
        <v>0</v>
      </c>
      <c r="M942" s="312" t="str">
        <f t="shared" si="100"/>
        <v/>
      </c>
      <c r="N942" s="92" t="s">
        <v>0</v>
      </c>
      <c r="O942" s="312" t="str">
        <f t="shared" si="101"/>
        <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t="str">
        <f t="shared" si="102"/>
        <v/>
      </c>
      <c r="E943" s="282" t="str" cm="1">
        <f t="array" ref="E943">IF($C943="","",INDEX(import_data,$C943,E$9))</f>
        <v/>
      </c>
      <c r="F943" s="280" t="str" cm="1">
        <f t="array" ref="F943">IF($C943="","",INDEX(import_data,$C943,F$9))</f>
        <v/>
      </c>
      <c r="G943" s="280" t="str" cm="1">
        <f t="array" ref="G943">IF($C943="","",INDEX(import_data,$C943,G$9))</f>
        <v/>
      </c>
      <c r="H943" s="280" t="str" cm="1">
        <f t="array" ref="H943">IF($C943="","",IF(INDEX(import_data,$C943,H$9)="","",INDEX(import_data,$C943,H$9)))</f>
        <v/>
      </c>
      <c r="I943" s="300" t="str" cm="1">
        <f t="array" ref="I943">IF($C943="","",IF(INDEX(import_data,$C943,I$9)="","",INDEX(import_data,$C943,I$9)))</f>
        <v/>
      </c>
      <c r="K943" s="312" t="str">
        <f t="shared" si="99"/>
        <v/>
      </c>
      <c r="L943" s="92" t="s">
        <v>0</v>
      </c>
      <c r="M943" s="312" t="str">
        <f t="shared" si="100"/>
        <v/>
      </c>
      <c r="N943" s="92" t="s">
        <v>0</v>
      </c>
      <c r="O943" s="312" t="str">
        <f t="shared" si="101"/>
        <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t="str">
        <f t="shared" si="102"/>
        <v/>
      </c>
      <c r="E944" s="282" t="str" cm="1">
        <f t="array" ref="E944">IF($C944="","",INDEX(import_data,$C944,E$9))</f>
        <v/>
      </c>
      <c r="F944" s="280" t="str" cm="1">
        <f t="array" ref="F944">IF($C944="","",INDEX(import_data,$C944,F$9))</f>
        <v/>
      </c>
      <c r="G944" s="280" t="str" cm="1">
        <f t="array" ref="G944">IF($C944="","",INDEX(import_data,$C944,G$9))</f>
        <v/>
      </c>
      <c r="H944" s="280" t="str" cm="1">
        <f t="array" ref="H944">IF($C944="","",IF(INDEX(import_data,$C944,H$9)="","",INDEX(import_data,$C944,H$9)))</f>
        <v/>
      </c>
      <c r="I944" s="300" t="str" cm="1">
        <f t="array" ref="I944">IF($C944="","",IF(INDEX(import_data,$C944,I$9)="","",INDEX(import_data,$C944,I$9)))</f>
        <v/>
      </c>
      <c r="K944" s="312" t="str">
        <f t="shared" si="99"/>
        <v/>
      </c>
      <c r="L944" s="92" t="s">
        <v>0</v>
      </c>
      <c r="M944" s="312" t="str">
        <f t="shared" si="100"/>
        <v/>
      </c>
      <c r="N944" s="92" t="s">
        <v>0</v>
      </c>
      <c r="O944" s="312" t="str">
        <f t="shared" si="101"/>
        <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t="str">
        <f t="shared" si="102"/>
        <v/>
      </c>
      <c r="E945" s="282" t="str" cm="1">
        <f t="array" ref="E945">IF($C945="","",INDEX(import_data,$C945,E$9))</f>
        <v/>
      </c>
      <c r="F945" s="280" t="str" cm="1">
        <f t="array" ref="F945">IF($C945="","",INDEX(import_data,$C945,F$9))</f>
        <v/>
      </c>
      <c r="G945" s="280" t="str" cm="1">
        <f t="array" ref="G945">IF($C945="","",INDEX(import_data,$C945,G$9))</f>
        <v/>
      </c>
      <c r="H945" s="280" t="str" cm="1">
        <f t="array" ref="H945">IF($C945="","",IF(INDEX(import_data,$C945,H$9)="","",INDEX(import_data,$C945,H$9)))</f>
        <v/>
      </c>
      <c r="I945" s="300" t="str" cm="1">
        <f t="array" ref="I945">IF($C945="","",IF(INDEX(import_data,$C945,I$9)="","",INDEX(import_data,$C945,I$9)))</f>
        <v/>
      </c>
      <c r="K945" s="312" t="str">
        <f t="shared" si="99"/>
        <v/>
      </c>
      <c r="L945" s="92" t="s">
        <v>0</v>
      </c>
      <c r="M945" s="312" t="str">
        <f t="shared" si="100"/>
        <v/>
      </c>
      <c r="N945" s="92" t="s">
        <v>0</v>
      </c>
      <c r="O945" s="312" t="str">
        <f t="shared" si="101"/>
        <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t="str">
        <f t="shared" si="102"/>
        <v/>
      </c>
      <c r="E946" s="282" t="str" cm="1">
        <f t="array" ref="E946">IF($C946="","",INDEX(import_data,$C946,E$9))</f>
        <v/>
      </c>
      <c r="F946" s="280" t="str" cm="1">
        <f t="array" ref="F946">IF($C946="","",INDEX(import_data,$C946,F$9))</f>
        <v/>
      </c>
      <c r="G946" s="280" t="str" cm="1">
        <f t="array" ref="G946">IF($C946="","",INDEX(import_data,$C946,G$9))</f>
        <v/>
      </c>
      <c r="H946" s="280" t="str" cm="1">
        <f t="array" ref="H946">IF($C946="","",IF(INDEX(import_data,$C946,H$9)="","",INDEX(import_data,$C946,H$9)))</f>
        <v/>
      </c>
      <c r="I946" s="300" t="str" cm="1">
        <f t="array" ref="I946">IF($C946="","",IF(INDEX(import_data,$C946,I$9)="","",INDEX(import_data,$C946,I$9)))</f>
        <v/>
      </c>
      <c r="K946" s="312" t="str">
        <f t="shared" si="99"/>
        <v/>
      </c>
      <c r="L946" s="92" t="s">
        <v>0</v>
      </c>
      <c r="M946" s="312" t="str">
        <f t="shared" si="100"/>
        <v/>
      </c>
      <c r="N946" s="92" t="s">
        <v>0</v>
      </c>
      <c r="O946" s="312" t="str">
        <f t="shared" si="101"/>
        <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t="str">
        <f t="shared" si="102"/>
        <v/>
      </c>
      <c r="E947" s="282" t="str" cm="1">
        <f t="array" ref="E947">IF($C947="","",INDEX(import_data,$C947,E$9))</f>
        <v/>
      </c>
      <c r="F947" s="280" t="str" cm="1">
        <f t="array" ref="F947">IF($C947="","",INDEX(import_data,$C947,F$9))</f>
        <v/>
      </c>
      <c r="G947" s="280" t="str" cm="1">
        <f t="array" ref="G947">IF($C947="","",INDEX(import_data,$C947,G$9))</f>
        <v/>
      </c>
      <c r="H947" s="280" t="str" cm="1">
        <f t="array" ref="H947">IF($C947="","",IF(INDEX(import_data,$C947,H$9)="","",INDEX(import_data,$C947,H$9)))</f>
        <v/>
      </c>
      <c r="I947" s="300" t="str" cm="1">
        <f t="array" ref="I947">IF($C947="","",IF(INDEX(import_data,$C947,I$9)="","",INDEX(import_data,$C947,I$9)))</f>
        <v/>
      </c>
      <c r="K947" s="312" t="str">
        <f t="shared" si="99"/>
        <v/>
      </c>
      <c r="L947" s="92" t="s">
        <v>0</v>
      </c>
      <c r="M947" s="312" t="str">
        <f t="shared" si="100"/>
        <v/>
      </c>
      <c r="N947" s="92" t="s">
        <v>0</v>
      </c>
      <c r="O947" s="312" t="str">
        <f t="shared" si="101"/>
        <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t="str">
        <f t="shared" si="102"/>
        <v/>
      </c>
      <c r="E948" s="282" t="str" cm="1">
        <f t="array" ref="E948">IF($C948="","",INDEX(import_data,$C948,E$9))</f>
        <v/>
      </c>
      <c r="F948" s="280" t="str" cm="1">
        <f t="array" ref="F948">IF($C948="","",INDEX(import_data,$C948,F$9))</f>
        <v/>
      </c>
      <c r="G948" s="280" t="str" cm="1">
        <f t="array" ref="G948">IF($C948="","",INDEX(import_data,$C948,G$9))</f>
        <v/>
      </c>
      <c r="H948" s="280" t="str" cm="1">
        <f t="array" ref="H948">IF($C948="","",IF(INDEX(import_data,$C948,H$9)="","",INDEX(import_data,$C948,H$9)))</f>
        <v/>
      </c>
      <c r="I948" s="300" t="str" cm="1">
        <f t="array" ref="I948">IF($C948="","",IF(INDEX(import_data,$C948,I$9)="","",INDEX(import_data,$C948,I$9)))</f>
        <v/>
      </c>
      <c r="K948" s="312" t="str">
        <f t="shared" si="99"/>
        <v/>
      </c>
      <c r="L948" s="92" t="s">
        <v>0</v>
      </c>
      <c r="M948" s="312" t="str">
        <f t="shared" si="100"/>
        <v/>
      </c>
      <c r="N948" s="92" t="s">
        <v>0</v>
      </c>
      <c r="O948" s="312" t="str">
        <f t="shared" si="101"/>
        <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t="str">
        <f t="shared" si="102"/>
        <v/>
      </c>
      <c r="E949" s="282" t="str" cm="1">
        <f t="array" ref="E949">IF($C949="","",INDEX(import_data,$C949,E$9))</f>
        <v/>
      </c>
      <c r="F949" s="280" t="str" cm="1">
        <f t="array" ref="F949">IF($C949="","",INDEX(import_data,$C949,F$9))</f>
        <v/>
      </c>
      <c r="G949" s="280" t="str" cm="1">
        <f t="array" ref="G949">IF($C949="","",INDEX(import_data,$C949,G$9))</f>
        <v/>
      </c>
      <c r="H949" s="280" t="str" cm="1">
        <f t="array" ref="H949">IF($C949="","",IF(INDEX(import_data,$C949,H$9)="","",INDEX(import_data,$C949,H$9)))</f>
        <v/>
      </c>
      <c r="I949" s="300" t="str" cm="1">
        <f t="array" ref="I949">IF($C949="","",IF(INDEX(import_data,$C949,I$9)="","",INDEX(import_data,$C949,I$9)))</f>
        <v/>
      </c>
      <c r="K949" s="312" t="str">
        <f t="shared" si="99"/>
        <v/>
      </c>
      <c r="L949" s="92" t="s">
        <v>0</v>
      </c>
      <c r="M949" s="312" t="str">
        <f t="shared" si="100"/>
        <v/>
      </c>
      <c r="N949" s="92" t="s">
        <v>0</v>
      </c>
      <c r="O949" s="312" t="str">
        <f t="shared" si="101"/>
        <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t="str">
        <f t="shared" si="102"/>
        <v/>
      </c>
      <c r="E950" s="282" t="str" cm="1">
        <f t="array" ref="E950">IF($C950="","",INDEX(import_data,$C950,E$9))</f>
        <v/>
      </c>
      <c r="F950" s="280" t="str" cm="1">
        <f t="array" ref="F950">IF($C950="","",INDEX(import_data,$C950,F$9))</f>
        <v/>
      </c>
      <c r="G950" s="280" t="str" cm="1">
        <f t="array" ref="G950">IF($C950="","",INDEX(import_data,$C950,G$9))</f>
        <v/>
      </c>
      <c r="H950" s="280" t="str" cm="1">
        <f t="array" ref="H950">IF($C950="","",IF(INDEX(import_data,$C950,H$9)="","",INDEX(import_data,$C950,H$9)))</f>
        <v/>
      </c>
      <c r="I950" s="300" t="str" cm="1">
        <f t="array" ref="I950">IF($C950="","",IF(INDEX(import_data,$C950,I$9)="","",INDEX(import_data,$C950,I$9)))</f>
        <v/>
      </c>
      <c r="K950" s="312" t="str">
        <f t="shared" si="99"/>
        <v/>
      </c>
      <c r="L950" s="92" t="s">
        <v>0</v>
      </c>
      <c r="M950" s="312" t="str">
        <f t="shared" si="100"/>
        <v/>
      </c>
      <c r="N950" s="92" t="s">
        <v>0</v>
      </c>
      <c r="O950" s="312" t="str">
        <f t="shared" si="101"/>
        <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t="str">
        <f t="shared" si="102"/>
        <v/>
      </c>
      <c r="E951" s="282" t="str" cm="1">
        <f t="array" ref="E951">IF($C951="","",INDEX(import_data,$C951,E$9))</f>
        <v/>
      </c>
      <c r="F951" s="280" t="str" cm="1">
        <f t="array" ref="F951">IF($C951="","",INDEX(import_data,$C951,F$9))</f>
        <v/>
      </c>
      <c r="G951" s="280" t="str" cm="1">
        <f t="array" ref="G951">IF($C951="","",INDEX(import_data,$C951,G$9))</f>
        <v/>
      </c>
      <c r="H951" s="280" t="str" cm="1">
        <f t="array" ref="H951">IF($C951="","",IF(INDEX(import_data,$C951,H$9)="","",INDEX(import_data,$C951,H$9)))</f>
        <v/>
      </c>
      <c r="I951" s="300" t="str" cm="1">
        <f t="array" ref="I951">IF($C951="","",IF(INDEX(import_data,$C951,I$9)="","",INDEX(import_data,$C951,I$9)))</f>
        <v/>
      </c>
      <c r="K951" s="312" t="str">
        <f t="shared" si="99"/>
        <v/>
      </c>
      <c r="L951" s="92" t="s">
        <v>0</v>
      </c>
      <c r="M951" s="312" t="str">
        <f t="shared" si="100"/>
        <v/>
      </c>
      <c r="N951" s="92" t="s">
        <v>0</v>
      </c>
      <c r="O951" s="312" t="str">
        <f t="shared" si="101"/>
        <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t="str">
        <f t="shared" si="102"/>
        <v/>
      </c>
      <c r="E952" s="282" t="str" cm="1">
        <f t="array" ref="E952">IF($C952="","",INDEX(import_data,$C952,E$9))</f>
        <v/>
      </c>
      <c r="F952" s="280" t="str" cm="1">
        <f t="array" ref="F952">IF($C952="","",INDEX(import_data,$C952,F$9))</f>
        <v/>
      </c>
      <c r="G952" s="280" t="str" cm="1">
        <f t="array" ref="G952">IF($C952="","",INDEX(import_data,$C952,G$9))</f>
        <v/>
      </c>
      <c r="H952" s="280" t="str" cm="1">
        <f t="array" ref="H952">IF($C952="","",IF(INDEX(import_data,$C952,H$9)="","",INDEX(import_data,$C952,H$9)))</f>
        <v/>
      </c>
      <c r="I952" s="300" t="str" cm="1">
        <f t="array" ref="I952">IF($C952="","",IF(INDEX(import_data,$C952,I$9)="","",INDEX(import_data,$C952,I$9)))</f>
        <v/>
      </c>
      <c r="K952" s="312" t="str">
        <f t="shared" si="99"/>
        <v/>
      </c>
      <c r="L952" s="92" t="s">
        <v>0</v>
      </c>
      <c r="M952" s="312" t="str">
        <f t="shared" si="100"/>
        <v/>
      </c>
      <c r="N952" s="92" t="s">
        <v>0</v>
      </c>
      <c r="O952" s="312" t="str">
        <f t="shared" si="101"/>
        <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t="str">
        <f t="shared" si="102"/>
        <v/>
      </c>
      <c r="E953" s="282" t="str" cm="1">
        <f t="array" ref="E953">IF($C953="","",INDEX(import_data,$C953,E$9))</f>
        <v/>
      </c>
      <c r="F953" s="280" t="str" cm="1">
        <f t="array" ref="F953">IF($C953="","",INDEX(import_data,$C953,F$9))</f>
        <v/>
      </c>
      <c r="G953" s="280" t="str" cm="1">
        <f t="array" ref="G953">IF($C953="","",INDEX(import_data,$C953,G$9))</f>
        <v/>
      </c>
      <c r="H953" s="280" t="str" cm="1">
        <f t="array" ref="H953">IF($C953="","",IF(INDEX(import_data,$C953,H$9)="","",INDEX(import_data,$C953,H$9)))</f>
        <v/>
      </c>
      <c r="I953" s="300" t="str" cm="1">
        <f t="array" ref="I953">IF($C953="","",IF(INDEX(import_data,$C953,I$9)="","",INDEX(import_data,$C953,I$9)))</f>
        <v/>
      </c>
      <c r="K953" s="312" t="str">
        <f t="shared" si="99"/>
        <v/>
      </c>
      <c r="L953" s="92" t="s">
        <v>0</v>
      </c>
      <c r="M953" s="312" t="str">
        <f t="shared" si="100"/>
        <v/>
      </c>
      <c r="N953" s="92" t="s">
        <v>0</v>
      </c>
      <c r="O953" s="312" t="str">
        <f t="shared" si="101"/>
        <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t="str">
        <f t="shared" si="102"/>
        <v/>
      </c>
      <c r="E954" s="282" t="str" cm="1">
        <f t="array" ref="E954">IF($C954="","",INDEX(import_data,$C954,E$9))</f>
        <v/>
      </c>
      <c r="F954" s="280" t="str" cm="1">
        <f t="array" ref="F954">IF($C954="","",INDEX(import_data,$C954,F$9))</f>
        <v/>
      </c>
      <c r="G954" s="280" t="str" cm="1">
        <f t="array" ref="G954">IF($C954="","",INDEX(import_data,$C954,G$9))</f>
        <v/>
      </c>
      <c r="H954" s="280" t="str" cm="1">
        <f t="array" ref="H954">IF($C954="","",IF(INDEX(import_data,$C954,H$9)="","",INDEX(import_data,$C954,H$9)))</f>
        <v/>
      </c>
      <c r="I954" s="300" t="str" cm="1">
        <f t="array" ref="I954">IF($C954="","",IF(INDEX(import_data,$C954,I$9)="","",INDEX(import_data,$C954,I$9)))</f>
        <v/>
      </c>
      <c r="K954" s="312" t="str">
        <f t="shared" si="99"/>
        <v/>
      </c>
      <c r="L954" s="92" t="s">
        <v>0</v>
      </c>
      <c r="M954" s="312" t="str">
        <f t="shared" si="100"/>
        <v/>
      </c>
      <c r="N954" s="92" t="s">
        <v>0</v>
      </c>
      <c r="O954" s="312" t="str">
        <f t="shared" si="101"/>
        <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t="str">
        <f t="shared" si="102"/>
        <v/>
      </c>
      <c r="E955" s="282" t="str" cm="1">
        <f t="array" ref="E955">IF($C955="","",INDEX(import_data,$C955,E$9))</f>
        <v/>
      </c>
      <c r="F955" s="280" t="str" cm="1">
        <f t="array" ref="F955">IF($C955="","",INDEX(import_data,$C955,F$9))</f>
        <v/>
      </c>
      <c r="G955" s="280" t="str" cm="1">
        <f t="array" ref="G955">IF($C955="","",INDEX(import_data,$C955,G$9))</f>
        <v/>
      </c>
      <c r="H955" s="280" t="str" cm="1">
        <f t="array" ref="H955">IF($C955="","",IF(INDEX(import_data,$C955,H$9)="","",INDEX(import_data,$C955,H$9)))</f>
        <v/>
      </c>
      <c r="I955" s="300" t="str" cm="1">
        <f t="array" ref="I955">IF($C955="","",IF(INDEX(import_data,$C955,I$9)="","",INDEX(import_data,$C955,I$9)))</f>
        <v/>
      </c>
      <c r="K955" s="312" t="str">
        <f t="shared" si="99"/>
        <v/>
      </c>
      <c r="L955" s="92" t="s">
        <v>0</v>
      </c>
      <c r="M955" s="312" t="str">
        <f t="shared" si="100"/>
        <v/>
      </c>
      <c r="N955" s="92" t="s">
        <v>0</v>
      </c>
      <c r="O955" s="312" t="str">
        <f t="shared" si="101"/>
        <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t="str">
        <f t="shared" si="102"/>
        <v/>
      </c>
      <c r="E956" s="282" t="str" cm="1">
        <f t="array" ref="E956">IF($C956="","",INDEX(import_data,$C956,E$9))</f>
        <v/>
      </c>
      <c r="F956" s="280" t="str" cm="1">
        <f t="array" ref="F956">IF($C956="","",INDEX(import_data,$C956,F$9))</f>
        <v/>
      </c>
      <c r="G956" s="280" t="str" cm="1">
        <f t="array" ref="G956">IF($C956="","",INDEX(import_data,$C956,G$9))</f>
        <v/>
      </c>
      <c r="H956" s="280" t="str" cm="1">
        <f t="array" ref="H956">IF($C956="","",IF(INDEX(import_data,$C956,H$9)="","",INDEX(import_data,$C956,H$9)))</f>
        <v/>
      </c>
      <c r="I956" s="300" t="str" cm="1">
        <f t="array" ref="I956">IF($C956="","",IF(INDEX(import_data,$C956,I$9)="","",INDEX(import_data,$C956,I$9)))</f>
        <v/>
      </c>
      <c r="K956" s="312" t="str">
        <f t="shared" si="99"/>
        <v/>
      </c>
      <c r="L956" s="92" t="s">
        <v>0</v>
      </c>
      <c r="M956" s="312" t="str">
        <f t="shared" si="100"/>
        <v/>
      </c>
      <c r="N956" s="92" t="s">
        <v>0</v>
      </c>
      <c r="O956" s="312" t="str">
        <f t="shared" si="101"/>
        <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t="str">
        <f t="shared" si="102"/>
        <v/>
      </c>
      <c r="E957" s="282" t="str" cm="1">
        <f t="array" ref="E957">IF($C957="","",INDEX(import_data,$C957,E$9))</f>
        <v/>
      </c>
      <c r="F957" s="280" t="str" cm="1">
        <f t="array" ref="F957">IF($C957="","",INDEX(import_data,$C957,F$9))</f>
        <v/>
      </c>
      <c r="G957" s="280" t="str" cm="1">
        <f t="array" ref="G957">IF($C957="","",INDEX(import_data,$C957,G$9))</f>
        <v/>
      </c>
      <c r="H957" s="280" t="str" cm="1">
        <f t="array" ref="H957">IF($C957="","",IF(INDEX(import_data,$C957,H$9)="","",INDEX(import_data,$C957,H$9)))</f>
        <v/>
      </c>
      <c r="I957" s="300" t="str" cm="1">
        <f t="array" ref="I957">IF($C957="","",IF(INDEX(import_data,$C957,I$9)="","",INDEX(import_data,$C957,I$9)))</f>
        <v/>
      </c>
      <c r="K957" s="312" t="str">
        <f t="shared" si="99"/>
        <v/>
      </c>
      <c r="L957" s="92" t="s">
        <v>0</v>
      </c>
      <c r="M957" s="312" t="str">
        <f t="shared" si="100"/>
        <v/>
      </c>
      <c r="N957" s="92" t="s">
        <v>0</v>
      </c>
      <c r="O957" s="312" t="str">
        <f t="shared" si="101"/>
        <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t="str">
        <f t="shared" si="102"/>
        <v/>
      </c>
      <c r="E958" s="282" t="str" cm="1">
        <f t="array" ref="E958">IF($C958="","",INDEX(import_data,$C958,E$9))</f>
        <v/>
      </c>
      <c r="F958" s="280" t="str" cm="1">
        <f t="array" ref="F958">IF($C958="","",INDEX(import_data,$C958,F$9))</f>
        <v/>
      </c>
      <c r="G958" s="280" t="str" cm="1">
        <f t="array" ref="G958">IF($C958="","",INDEX(import_data,$C958,G$9))</f>
        <v/>
      </c>
      <c r="H958" s="280" t="str" cm="1">
        <f t="array" ref="H958">IF($C958="","",IF(INDEX(import_data,$C958,H$9)="","",INDEX(import_data,$C958,H$9)))</f>
        <v/>
      </c>
      <c r="I958" s="300" t="str" cm="1">
        <f t="array" ref="I958">IF($C958="","",IF(INDEX(import_data,$C958,I$9)="","",INDEX(import_data,$C958,I$9)))</f>
        <v/>
      </c>
      <c r="K958" s="312" t="str">
        <f t="shared" si="99"/>
        <v/>
      </c>
      <c r="L958" s="92" t="s">
        <v>0</v>
      </c>
      <c r="M958" s="312" t="str">
        <f t="shared" si="100"/>
        <v/>
      </c>
      <c r="N958" s="92" t="s">
        <v>0</v>
      </c>
      <c r="O958" s="312" t="str">
        <f t="shared" si="101"/>
        <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t="str">
        <f t="shared" si="102"/>
        <v/>
      </c>
      <c r="E959" s="282" t="str" cm="1">
        <f t="array" ref="E959">IF($C959="","",INDEX(import_data,$C959,E$9))</f>
        <v/>
      </c>
      <c r="F959" s="280" t="str" cm="1">
        <f t="array" ref="F959">IF($C959="","",INDEX(import_data,$C959,F$9))</f>
        <v/>
      </c>
      <c r="G959" s="280" t="str" cm="1">
        <f t="array" ref="G959">IF($C959="","",INDEX(import_data,$C959,G$9))</f>
        <v/>
      </c>
      <c r="H959" s="280" t="str" cm="1">
        <f t="array" ref="H959">IF($C959="","",IF(INDEX(import_data,$C959,H$9)="","",INDEX(import_data,$C959,H$9)))</f>
        <v/>
      </c>
      <c r="I959" s="300" t="str" cm="1">
        <f t="array" ref="I959">IF($C959="","",IF(INDEX(import_data,$C959,I$9)="","",INDEX(import_data,$C959,I$9)))</f>
        <v/>
      </c>
      <c r="K959" s="312" t="str">
        <f t="shared" si="99"/>
        <v/>
      </c>
      <c r="L959" s="92" t="s">
        <v>0</v>
      </c>
      <c r="M959" s="312" t="str">
        <f t="shared" si="100"/>
        <v/>
      </c>
      <c r="N959" s="92" t="s">
        <v>0</v>
      </c>
      <c r="O959" s="312" t="str">
        <f t="shared" si="101"/>
        <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t="str">
        <f t="shared" si="102"/>
        <v/>
      </c>
      <c r="E960" s="282" t="str" cm="1">
        <f t="array" ref="E960">IF($C960="","",INDEX(import_data,$C960,E$9))</f>
        <v/>
      </c>
      <c r="F960" s="280" t="str" cm="1">
        <f t="array" ref="F960">IF($C960="","",INDEX(import_data,$C960,F$9))</f>
        <v/>
      </c>
      <c r="G960" s="280" t="str" cm="1">
        <f t="array" ref="G960">IF($C960="","",INDEX(import_data,$C960,G$9))</f>
        <v/>
      </c>
      <c r="H960" s="280" t="str" cm="1">
        <f t="array" ref="H960">IF($C960="","",IF(INDEX(import_data,$C960,H$9)="","",INDEX(import_data,$C960,H$9)))</f>
        <v/>
      </c>
      <c r="I960" s="300" t="str" cm="1">
        <f t="array" ref="I960">IF($C960="","",IF(INDEX(import_data,$C960,I$9)="","",INDEX(import_data,$C960,I$9)))</f>
        <v/>
      </c>
      <c r="K960" s="312" t="str">
        <f t="shared" si="99"/>
        <v/>
      </c>
      <c r="L960" s="92" t="s">
        <v>0</v>
      </c>
      <c r="M960" s="312" t="str">
        <f t="shared" si="100"/>
        <v/>
      </c>
      <c r="N960" s="92" t="s">
        <v>0</v>
      </c>
      <c r="O960" s="312" t="str">
        <f t="shared" si="101"/>
        <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t="str">
        <f t="shared" si="102"/>
        <v/>
      </c>
      <c r="E961" s="282" t="str" cm="1">
        <f t="array" ref="E961">IF($C961="","",INDEX(import_data,$C961,E$9))</f>
        <v/>
      </c>
      <c r="F961" s="280" t="str" cm="1">
        <f t="array" ref="F961">IF($C961="","",INDEX(import_data,$C961,F$9))</f>
        <v/>
      </c>
      <c r="G961" s="280" t="str" cm="1">
        <f t="array" ref="G961">IF($C961="","",INDEX(import_data,$C961,G$9))</f>
        <v/>
      </c>
      <c r="H961" s="280" t="str" cm="1">
        <f t="array" ref="H961">IF($C961="","",IF(INDEX(import_data,$C961,H$9)="","",INDEX(import_data,$C961,H$9)))</f>
        <v/>
      </c>
      <c r="I961" s="300" t="str" cm="1">
        <f t="array" ref="I961">IF($C961="","",IF(INDEX(import_data,$C961,I$9)="","",INDEX(import_data,$C961,I$9)))</f>
        <v/>
      </c>
      <c r="K961" s="312" t="str">
        <f t="shared" si="99"/>
        <v/>
      </c>
      <c r="L961" s="92" t="s">
        <v>0</v>
      </c>
      <c r="M961" s="312" t="str">
        <f t="shared" si="100"/>
        <v/>
      </c>
      <c r="N961" s="92" t="s">
        <v>0</v>
      </c>
      <c r="O961" s="312" t="str">
        <f t="shared" si="101"/>
        <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t="str">
        <f t="shared" si="102"/>
        <v/>
      </c>
      <c r="E962" s="282" t="str" cm="1">
        <f t="array" ref="E962">IF($C962="","",INDEX(import_data,$C962,E$9))</f>
        <v/>
      </c>
      <c r="F962" s="280" t="str" cm="1">
        <f t="array" ref="F962">IF($C962="","",INDEX(import_data,$C962,F$9))</f>
        <v/>
      </c>
      <c r="G962" s="280" t="str" cm="1">
        <f t="array" ref="G962">IF($C962="","",INDEX(import_data,$C962,G$9))</f>
        <v/>
      </c>
      <c r="H962" s="280" t="str" cm="1">
        <f t="array" ref="H962">IF($C962="","",IF(INDEX(import_data,$C962,H$9)="","",INDEX(import_data,$C962,H$9)))</f>
        <v/>
      </c>
      <c r="I962" s="300" t="str" cm="1">
        <f t="array" ref="I962">IF($C962="","",IF(INDEX(import_data,$C962,I$9)="","",INDEX(import_data,$C962,I$9)))</f>
        <v/>
      </c>
      <c r="K962" s="312" t="str">
        <f t="shared" si="99"/>
        <v/>
      </c>
      <c r="L962" s="92" t="s">
        <v>0</v>
      </c>
      <c r="M962" s="312" t="str">
        <f t="shared" si="100"/>
        <v/>
      </c>
      <c r="N962" s="92" t="s">
        <v>0</v>
      </c>
      <c r="O962" s="312" t="str">
        <f t="shared" si="101"/>
        <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t="str">
        <f t="shared" si="102"/>
        <v/>
      </c>
      <c r="E963" s="282" t="str" cm="1">
        <f t="array" ref="E963">IF($C963="","",INDEX(import_data,$C963,E$9))</f>
        <v/>
      </c>
      <c r="F963" s="280" t="str" cm="1">
        <f t="array" ref="F963">IF($C963="","",INDEX(import_data,$C963,F$9))</f>
        <v/>
      </c>
      <c r="G963" s="280" t="str" cm="1">
        <f t="array" ref="G963">IF($C963="","",INDEX(import_data,$C963,G$9))</f>
        <v/>
      </c>
      <c r="H963" s="280" t="str" cm="1">
        <f t="array" ref="H963">IF($C963="","",IF(INDEX(import_data,$C963,H$9)="","",INDEX(import_data,$C963,H$9)))</f>
        <v/>
      </c>
      <c r="I963" s="300" t="str" cm="1">
        <f t="array" ref="I963">IF($C963="","",IF(INDEX(import_data,$C963,I$9)="","",INDEX(import_data,$C963,I$9)))</f>
        <v/>
      </c>
      <c r="K963" s="312" t="str">
        <f t="shared" si="99"/>
        <v/>
      </c>
      <c r="L963" s="92" t="s">
        <v>0</v>
      </c>
      <c r="M963" s="312" t="str">
        <f t="shared" si="100"/>
        <v/>
      </c>
      <c r="N963" s="92" t="s">
        <v>0</v>
      </c>
      <c r="O963" s="312" t="str">
        <f t="shared" si="101"/>
        <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t="str">
        <f t="shared" si="102"/>
        <v/>
      </c>
      <c r="E964" s="282" t="str" cm="1">
        <f t="array" ref="E964">IF($C964="","",INDEX(import_data,$C964,E$9))</f>
        <v/>
      </c>
      <c r="F964" s="280" t="str" cm="1">
        <f t="array" ref="F964">IF($C964="","",INDEX(import_data,$C964,F$9))</f>
        <v/>
      </c>
      <c r="G964" s="280" t="str" cm="1">
        <f t="array" ref="G964">IF($C964="","",INDEX(import_data,$C964,G$9))</f>
        <v/>
      </c>
      <c r="H964" s="280" t="str" cm="1">
        <f t="array" ref="H964">IF($C964="","",IF(INDEX(import_data,$C964,H$9)="","",INDEX(import_data,$C964,H$9)))</f>
        <v/>
      </c>
      <c r="I964" s="300" t="str" cm="1">
        <f t="array" ref="I964">IF($C964="","",IF(INDEX(import_data,$C964,I$9)="","",INDEX(import_data,$C964,I$9)))</f>
        <v/>
      </c>
      <c r="K964" s="312" t="str">
        <f t="shared" si="99"/>
        <v/>
      </c>
      <c r="L964" s="92" t="s">
        <v>0</v>
      </c>
      <c r="M964" s="312" t="str">
        <f t="shared" si="100"/>
        <v/>
      </c>
      <c r="N964" s="92" t="s">
        <v>0</v>
      </c>
      <c r="O964" s="312" t="str">
        <f t="shared" si="101"/>
        <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t="str">
        <f t="shared" si="102"/>
        <v/>
      </c>
      <c r="E965" s="282" t="str" cm="1">
        <f t="array" ref="E965">IF($C965="","",INDEX(import_data,$C965,E$9))</f>
        <v/>
      </c>
      <c r="F965" s="280" t="str" cm="1">
        <f t="array" ref="F965">IF($C965="","",INDEX(import_data,$C965,F$9))</f>
        <v/>
      </c>
      <c r="G965" s="280" t="str" cm="1">
        <f t="array" ref="G965">IF($C965="","",INDEX(import_data,$C965,G$9))</f>
        <v/>
      </c>
      <c r="H965" s="280" t="str" cm="1">
        <f t="array" ref="H965">IF($C965="","",IF(INDEX(import_data,$C965,H$9)="","",INDEX(import_data,$C965,H$9)))</f>
        <v/>
      </c>
      <c r="I965" s="300" t="str" cm="1">
        <f t="array" ref="I965">IF($C965="","",IF(INDEX(import_data,$C965,I$9)="","",INDEX(import_data,$C965,I$9)))</f>
        <v/>
      </c>
      <c r="K965" s="312" t="str">
        <f t="shared" si="99"/>
        <v/>
      </c>
      <c r="L965" s="92" t="s">
        <v>0</v>
      </c>
      <c r="M965" s="312" t="str">
        <f t="shared" si="100"/>
        <v/>
      </c>
      <c r="N965" s="92" t="s">
        <v>0</v>
      </c>
      <c r="O965" s="312" t="str">
        <f t="shared" si="101"/>
        <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t="str">
        <f t="shared" si="102"/>
        <v/>
      </c>
      <c r="E966" s="282" t="str" cm="1">
        <f t="array" ref="E966">IF($C966="","",INDEX(import_data,$C966,E$9))</f>
        <v/>
      </c>
      <c r="F966" s="280" t="str" cm="1">
        <f t="array" ref="F966">IF($C966="","",INDEX(import_data,$C966,F$9))</f>
        <v/>
      </c>
      <c r="G966" s="280" t="str" cm="1">
        <f t="array" ref="G966">IF($C966="","",INDEX(import_data,$C966,G$9))</f>
        <v/>
      </c>
      <c r="H966" s="280" t="str" cm="1">
        <f t="array" ref="H966">IF($C966="","",IF(INDEX(import_data,$C966,H$9)="","",INDEX(import_data,$C966,H$9)))</f>
        <v/>
      </c>
      <c r="I966" s="300" t="str" cm="1">
        <f t="array" ref="I966">IF($C966="","",IF(INDEX(import_data,$C966,I$9)="","",INDEX(import_data,$C966,I$9)))</f>
        <v/>
      </c>
      <c r="K966" s="312" t="str">
        <f t="shared" si="99"/>
        <v/>
      </c>
      <c r="L966" s="92" t="s">
        <v>0</v>
      </c>
      <c r="M966" s="312" t="str">
        <f t="shared" si="100"/>
        <v/>
      </c>
      <c r="N966" s="92" t="s">
        <v>0</v>
      </c>
      <c r="O966" s="312" t="str">
        <f t="shared" si="101"/>
        <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t="str">
        <f t="shared" si="102"/>
        <v/>
      </c>
      <c r="E967" s="282" t="str" cm="1">
        <f t="array" ref="E967">IF($C967="","",INDEX(import_data,$C967,E$9))</f>
        <v/>
      </c>
      <c r="F967" s="280" t="str" cm="1">
        <f t="array" ref="F967">IF($C967="","",INDEX(import_data,$C967,F$9))</f>
        <v/>
      </c>
      <c r="G967" s="280" t="str" cm="1">
        <f t="array" ref="G967">IF($C967="","",INDEX(import_data,$C967,G$9))</f>
        <v/>
      </c>
      <c r="H967" s="280" t="str" cm="1">
        <f t="array" ref="H967">IF($C967="","",IF(INDEX(import_data,$C967,H$9)="","",INDEX(import_data,$C967,H$9)))</f>
        <v/>
      </c>
      <c r="I967" s="300" t="str" cm="1">
        <f t="array" ref="I967">IF($C967="","",IF(INDEX(import_data,$C967,I$9)="","",INDEX(import_data,$C967,I$9)))</f>
        <v/>
      </c>
      <c r="K967" s="312" t="str">
        <f t="shared" si="99"/>
        <v/>
      </c>
      <c r="L967" s="92" t="s">
        <v>0</v>
      </c>
      <c r="M967" s="312" t="str">
        <f t="shared" si="100"/>
        <v/>
      </c>
      <c r="N967" s="92" t="s">
        <v>0</v>
      </c>
      <c r="O967" s="312" t="str">
        <f t="shared" si="101"/>
        <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t="str">
        <f t="shared" si="102"/>
        <v/>
      </c>
      <c r="E968" s="282" t="str" cm="1">
        <f t="array" ref="E968">IF($C968="","",INDEX(import_data,$C968,E$9))</f>
        <v/>
      </c>
      <c r="F968" s="280" t="str" cm="1">
        <f t="array" ref="F968">IF($C968="","",INDEX(import_data,$C968,F$9))</f>
        <v/>
      </c>
      <c r="G968" s="280" t="str" cm="1">
        <f t="array" ref="G968">IF($C968="","",INDEX(import_data,$C968,G$9))</f>
        <v/>
      </c>
      <c r="H968" s="280" t="str" cm="1">
        <f t="array" ref="H968">IF($C968="","",IF(INDEX(import_data,$C968,H$9)="","",INDEX(import_data,$C968,H$9)))</f>
        <v/>
      </c>
      <c r="I968" s="300" t="str" cm="1">
        <f t="array" ref="I968">IF($C968="","",IF(INDEX(import_data,$C968,I$9)="","",INDEX(import_data,$C968,I$9)))</f>
        <v/>
      </c>
      <c r="K968" s="312" t="str">
        <f t="shared" si="99"/>
        <v/>
      </c>
      <c r="L968" s="92" t="s">
        <v>0</v>
      </c>
      <c r="M968" s="312" t="str">
        <f t="shared" si="100"/>
        <v/>
      </c>
      <c r="N968" s="92" t="s">
        <v>0</v>
      </c>
      <c r="O968" s="312" t="str">
        <f t="shared" si="101"/>
        <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t="str">
        <f t="shared" si="102"/>
        <v/>
      </c>
      <c r="E969" s="282" t="str" cm="1">
        <f t="array" ref="E969">IF($C969="","",INDEX(import_data,$C969,E$9))</f>
        <v/>
      </c>
      <c r="F969" s="280" t="str" cm="1">
        <f t="array" ref="F969">IF($C969="","",INDEX(import_data,$C969,F$9))</f>
        <v/>
      </c>
      <c r="G969" s="280" t="str" cm="1">
        <f t="array" ref="G969">IF($C969="","",INDEX(import_data,$C969,G$9))</f>
        <v/>
      </c>
      <c r="H969" s="280" t="str" cm="1">
        <f t="array" ref="H969">IF($C969="","",IF(INDEX(import_data,$C969,H$9)="","",INDEX(import_data,$C969,H$9)))</f>
        <v/>
      </c>
      <c r="I969" s="300" t="str" cm="1">
        <f t="array" ref="I969">IF($C969="","",IF(INDEX(import_data,$C969,I$9)="","",INDEX(import_data,$C969,I$9)))</f>
        <v/>
      </c>
      <c r="K969" s="312" t="str">
        <f t="shared" si="99"/>
        <v/>
      </c>
      <c r="L969" s="92" t="s">
        <v>0</v>
      </c>
      <c r="M969" s="312" t="str">
        <f t="shared" si="100"/>
        <v/>
      </c>
      <c r="N969" s="92" t="s">
        <v>0</v>
      </c>
      <c r="O969" s="312" t="str">
        <f t="shared" si="101"/>
        <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t="str">
        <f t="shared" si="102"/>
        <v/>
      </c>
      <c r="E970" s="282" t="str" cm="1">
        <f t="array" ref="E970">IF($C970="","",INDEX(import_data,$C970,E$9))</f>
        <v/>
      </c>
      <c r="F970" s="280" t="str" cm="1">
        <f t="array" ref="F970">IF($C970="","",INDEX(import_data,$C970,F$9))</f>
        <v/>
      </c>
      <c r="G970" s="280" t="str" cm="1">
        <f t="array" ref="G970">IF($C970="","",INDEX(import_data,$C970,G$9))</f>
        <v/>
      </c>
      <c r="H970" s="280" t="str" cm="1">
        <f t="array" ref="H970">IF($C970="","",IF(INDEX(import_data,$C970,H$9)="","",INDEX(import_data,$C970,H$9)))</f>
        <v/>
      </c>
      <c r="I970" s="300" t="str" cm="1">
        <f t="array" ref="I970">IF($C970="","",IF(INDEX(import_data,$C970,I$9)="","",INDEX(import_data,$C970,I$9)))</f>
        <v/>
      </c>
      <c r="K970" s="312" t="str">
        <f t="shared" si="99"/>
        <v/>
      </c>
      <c r="L970" s="92" t="s">
        <v>0</v>
      </c>
      <c r="M970" s="312" t="str">
        <f t="shared" si="100"/>
        <v/>
      </c>
      <c r="N970" s="92" t="s">
        <v>0</v>
      </c>
      <c r="O970" s="312" t="str">
        <f t="shared" si="101"/>
        <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t="str">
        <f t="shared" si="102"/>
        <v/>
      </c>
      <c r="E971" s="282" t="str" cm="1">
        <f t="array" ref="E971">IF($C971="","",INDEX(import_data,$C971,E$9))</f>
        <v/>
      </c>
      <c r="F971" s="280" t="str" cm="1">
        <f t="array" ref="F971">IF($C971="","",INDEX(import_data,$C971,F$9))</f>
        <v/>
      </c>
      <c r="G971" s="280" t="str" cm="1">
        <f t="array" ref="G971">IF($C971="","",INDEX(import_data,$C971,G$9))</f>
        <v/>
      </c>
      <c r="H971" s="280" t="str" cm="1">
        <f t="array" ref="H971">IF($C971="","",IF(INDEX(import_data,$C971,H$9)="","",INDEX(import_data,$C971,H$9)))</f>
        <v/>
      </c>
      <c r="I971" s="300" t="str" cm="1">
        <f t="array" ref="I971">IF($C971="","",IF(INDEX(import_data,$C971,I$9)="","",INDEX(import_data,$C971,I$9)))</f>
        <v/>
      </c>
      <c r="K971" s="312" t="str">
        <f t="shared" si="99"/>
        <v/>
      </c>
      <c r="L971" s="92" t="s">
        <v>0</v>
      </c>
      <c r="M971" s="312" t="str">
        <f t="shared" si="100"/>
        <v/>
      </c>
      <c r="N971" s="92" t="s">
        <v>0</v>
      </c>
      <c r="O971" s="312" t="str">
        <f t="shared" si="101"/>
        <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t="str">
        <f t="shared" si="102"/>
        <v/>
      </c>
      <c r="E972" s="282" t="str" cm="1">
        <f t="array" ref="E972">IF($C972="","",INDEX(import_data,$C972,E$9))</f>
        <v/>
      </c>
      <c r="F972" s="280" t="str" cm="1">
        <f t="array" ref="F972">IF($C972="","",INDEX(import_data,$C972,F$9))</f>
        <v/>
      </c>
      <c r="G972" s="280" t="str" cm="1">
        <f t="array" ref="G972">IF($C972="","",INDEX(import_data,$C972,G$9))</f>
        <v/>
      </c>
      <c r="H972" s="280" t="str" cm="1">
        <f t="array" ref="H972">IF($C972="","",IF(INDEX(import_data,$C972,H$9)="","",INDEX(import_data,$C972,H$9)))</f>
        <v/>
      </c>
      <c r="I972" s="300" t="str" cm="1">
        <f t="array" ref="I972">IF($C972="","",IF(INDEX(import_data,$C972,I$9)="","",INDEX(import_data,$C972,I$9)))</f>
        <v/>
      </c>
      <c r="K972" s="312" t="str">
        <f t="shared" ref="K972:K1035" si="106">IF(F972="","",F972) &amp; IF(G972="",""," – " &amp; G972) &amp; IF(H972="",""," – " &amp; H972) &amp; IF(I972="",""," – " &amp; I972)</f>
        <v/>
      </c>
      <c r="L972" s="92" t="s">
        <v>0</v>
      </c>
      <c r="M972" s="312" t="str">
        <f t="shared" ref="M972:M1035" si="107">IF(F972="","",F972) &amp; IF(G972="",""," – " &amp; G972) &amp; IF(H972="",""," – " &amp; H972)</f>
        <v/>
      </c>
      <c r="N972" s="92" t="s">
        <v>0</v>
      </c>
      <c r="O972" s="312" t="str">
        <f t="shared" ref="O972:O1035" si="108">IF(F972="","",F972) &amp; IF(G972="",""," – " &amp; G972)</f>
        <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t="str">
        <f t="shared" ref="C973:C1036" si="109">IFERROR(MATCH($E$8&amp;"-"&amp;B973,import_key,0),"")</f>
        <v/>
      </c>
      <c r="E973" s="282" t="str" cm="1">
        <f t="array" ref="E973">IF($C973="","",INDEX(import_data,$C973,E$9))</f>
        <v/>
      </c>
      <c r="F973" s="280" t="str" cm="1">
        <f t="array" ref="F973">IF($C973="","",INDEX(import_data,$C973,F$9))</f>
        <v/>
      </c>
      <c r="G973" s="280" t="str" cm="1">
        <f t="array" ref="G973">IF($C973="","",INDEX(import_data,$C973,G$9))</f>
        <v/>
      </c>
      <c r="H973" s="280" t="str" cm="1">
        <f t="array" ref="H973">IF($C973="","",IF(INDEX(import_data,$C973,H$9)="","",INDEX(import_data,$C973,H$9)))</f>
        <v/>
      </c>
      <c r="I973" s="300" t="str" cm="1">
        <f t="array" ref="I973">IF($C973="","",IF(INDEX(import_data,$C973,I$9)="","",INDEX(import_data,$C973,I$9)))</f>
        <v/>
      </c>
      <c r="K973" s="312" t="str">
        <f t="shared" si="106"/>
        <v/>
      </c>
      <c r="L973" s="92" t="s">
        <v>0</v>
      </c>
      <c r="M973" s="312" t="str">
        <f t="shared" si="107"/>
        <v/>
      </c>
      <c r="N973" s="92" t="s">
        <v>0</v>
      </c>
      <c r="O973" s="312" t="str">
        <f t="shared" si="108"/>
        <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t="str">
        <f t="shared" si="109"/>
        <v/>
      </c>
      <c r="E974" s="282" t="str" cm="1">
        <f t="array" ref="E974">IF($C974="","",INDEX(import_data,$C974,E$9))</f>
        <v/>
      </c>
      <c r="F974" s="280" t="str" cm="1">
        <f t="array" ref="F974">IF($C974="","",INDEX(import_data,$C974,F$9))</f>
        <v/>
      </c>
      <c r="G974" s="280" t="str" cm="1">
        <f t="array" ref="G974">IF($C974="","",INDEX(import_data,$C974,G$9))</f>
        <v/>
      </c>
      <c r="H974" s="280" t="str" cm="1">
        <f t="array" ref="H974">IF($C974="","",IF(INDEX(import_data,$C974,H$9)="","",INDEX(import_data,$C974,H$9)))</f>
        <v/>
      </c>
      <c r="I974" s="300" t="str" cm="1">
        <f t="array" ref="I974">IF($C974="","",IF(INDEX(import_data,$C974,I$9)="","",INDEX(import_data,$C974,I$9)))</f>
        <v/>
      </c>
      <c r="K974" s="312" t="str">
        <f t="shared" si="106"/>
        <v/>
      </c>
      <c r="L974" s="92" t="s">
        <v>0</v>
      </c>
      <c r="M974" s="312" t="str">
        <f t="shared" si="107"/>
        <v/>
      </c>
      <c r="N974" s="92" t="s">
        <v>0</v>
      </c>
      <c r="O974" s="312" t="str">
        <f t="shared" si="108"/>
        <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t="str">
        <f t="shared" si="109"/>
        <v/>
      </c>
      <c r="E975" s="282" t="str" cm="1">
        <f t="array" ref="E975">IF($C975="","",INDEX(import_data,$C975,E$9))</f>
        <v/>
      </c>
      <c r="F975" s="280" t="str" cm="1">
        <f t="array" ref="F975">IF($C975="","",INDEX(import_data,$C975,F$9))</f>
        <v/>
      </c>
      <c r="G975" s="280" t="str" cm="1">
        <f t="array" ref="G975">IF($C975="","",INDEX(import_data,$C975,G$9))</f>
        <v/>
      </c>
      <c r="H975" s="280" t="str" cm="1">
        <f t="array" ref="H975">IF($C975="","",IF(INDEX(import_data,$C975,H$9)="","",INDEX(import_data,$C975,H$9)))</f>
        <v/>
      </c>
      <c r="I975" s="300" t="str" cm="1">
        <f t="array" ref="I975">IF($C975="","",IF(INDEX(import_data,$C975,I$9)="","",INDEX(import_data,$C975,I$9)))</f>
        <v/>
      </c>
      <c r="K975" s="312" t="str">
        <f t="shared" si="106"/>
        <v/>
      </c>
      <c r="L975" s="92" t="s">
        <v>0</v>
      </c>
      <c r="M975" s="312" t="str">
        <f t="shared" si="107"/>
        <v/>
      </c>
      <c r="N975" s="92" t="s">
        <v>0</v>
      </c>
      <c r="O975" s="312" t="str">
        <f t="shared" si="108"/>
        <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t="str">
        <f t="shared" si="109"/>
        <v/>
      </c>
      <c r="E976" s="282" t="str" cm="1">
        <f t="array" ref="E976">IF($C976="","",INDEX(import_data,$C976,E$9))</f>
        <v/>
      </c>
      <c r="F976" s="280" t="str" cm="1">
        <f t="array" ref="F976">IF($C976="","",INDEX(import_data,$C976,F$9))</f>
        <v/>
      </c>
      <c r="G976" s="280" t="str" cm="1">
        <f t="array" ref="G976">IF($C976="","",INDEX(import_data,$C976,G$9))</f>
        <v/>
      </c>
      <c r="H976" s="280" t="str" cm="1">
        <f t="array" ref="H976">IF($C976="","",IF(INDEX(import_data,$C976,H$9)="","",INDEX(import_data,$C976,H$9)))</f>
        <v/>
      </c>
      <c r="I976" s="300" t="str" cm="1">
        <f t="array" ref="I976">IF($C976="","",IF(INDEX(import_data,$C976,I$9)="","",INDEX(import_data,$C976,I$9)))</f>
        <v/>
      </c>
      <c r="K976" s="312" t="str">
        <f t="shared" si="106"/>
        <v/>
      </c>
      <c r="L976" s="92" t="s">
        <v>0</v>
      </c>
      <c r="M976" s="312" t="str">
        <f t="shared" si="107"/>
        <v/>
      </c>
      <c r="N976" s="92" t="s">
        <v>0</v>
      </c>
      <c r="O976" s="312" t="str">
        <f t="shared" si="108"/>
        <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t="str">
        <f t="shared" si="109"/>
        <v/>
      </c>
      <c r="E977" s="282" t="str" cm="1">
        <f t="array" ref="E977">IF($C977="","",INDEX(import_data,$C977,E$9))</f>
        <v/>
      </c>
      <c r="F977" s="280" t="str" cm="1">
        <f t="array" ref="F977">IF($C977="","",INDEX(import_data,$C977,F$9))</f>
        <v/>
      </c>
      <c r="G977" s="280" t="str" cm="1">
        <f t="array" ref="G977">IF($C977="","",INDEX(import_data,$C977,G$9))</f>
        <v/>
      </c>
      <c r="H977" s="280" t="str" cm="1">
        <f t="array" ref="H977">IF($C977="","",IF(INDEX(import_data,$C977,H$9)="","",INDEX(import_data,$C977,H$9)))</f>
        <v/>
      </c>
      <c r="I977" s="300" t="str" cm="1">
        <f t="array" ref="I977">IF($C977="","",IF(INDEX(import_data,$C977,I$9)="","",INDEX(import_data,$C977,I$9)))</f>
        <v/>
      </c>
      <c r="K977" s="312" t="str">
        <f t="shared" si="106"/>
        <v/>
      </c>
      <c r="L977" s="92" t="s">
        <v>0</v>
      </c>
      <c r="M977" s="312" t="str">
        <f t="shared" si="107"/>
        <v/>
      </c>
      <c r="N977" s="92" t="s">
        <v>0</v>
      </c>
      <c r="O977" s="312" t="str">
        <f t="shared" si="108"/>
        <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t="str">
        <f t="shared" si="109"/>
        <v/>
      </c>
      <c r="E978" s="282" t="str" cm="1">
        <f t="array" ref="E978">IF($C978="","",INDEX(import_data,$C978,E$9))</f>
        <v/>
      </c>
      <c r="F978" s="280" t="str" cm="1">
        <f t="array" ref="F978">IF($C978="","",INDEX(import_data,$C978,F$9))</f>
        <v/>
      </c>
      <c r="G978" s="280" t="str" cm="1">
        <f t="array" ref="G978">IF($C978="","",INDEX(import_data,$C978,G$9))</f>
        <v/>
      </c>
      <c r="H978" s="280" t="str" cm="1">
        <f t="array" ref="H978">IF($C978="","",IF(INDEX(import_data,$C978,H$9)="","",INDEX(import_data,$C978,H$9)))</f>
        <v/>
      </c>
      <c r="I978" s="300" t="str" cm="1">
        <f t="array" ref="I978">IF($C978="","",IF(INDEX(import_data,$C978,I$9)="","",INDEX(import_data,$C978,I$9)))</f>
        <v/>
      </c>
      <c r="K978" s="312" t="str">
        <f t="shared" si="106"/>
        <v/>
      </c>
      <c r="L978" s="92" t="s">
        <v>0</v>
      </c>
      <c r="M978" s="312" t="str">
        <f t="shared" si="107"/>
        <v/>
      </c>
      <c r="N978" s="92" t="s">
        <v>0</v>
      </c>
      <c r="O978" s="312" t="str">
        <f t="shared" si="108"/>
        <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t="str">
        <f t="shared" si="109"/>
        <v/>
      </c>
      <c r="E979" s="282" t="str" cm="1">
        <f t="array" ref="E979">IF($C979="","",INDEX(import_data,$C979,E$9))</f>
        <v/>
      </c>
      <c r="F979" s="280" t="str" cm="1">
        <f t="array" ref="F979">IF($C979="","",INDEX(import_data,$C979,F$9))</f>
        <v/>
      </c>
      <c r="G979" s="280" t="str" cm="1">
        <f t="array" ref="G979">IF($C979="","",INDEX(import_data,$C979,G$9))</f>
        <v/>
      </c>
      <c r="H979" s="280" t="str" cm="1">
        <f t="array" ref="H979">IF($C979="","",IF(INDEX(import_data,$C979,H$9)="","",INDEX(import_data,$C979,H$9)))</f>
        <v/>
      </c>
      <c r="I979" s="300" t="str" cm="1">
        <f t="array" ref="I979">IF($C979="","",IF(INDEX(import_data,$C979,I$9)="","",INDEX(import_data,$C979,I$9)))</f>
        <v/>
      </c>
      <c r="K979" s="312" t="str">
        <f t="shared" si="106"/>
        <v/>
      </c>
      <c r="L979" s="92" t="s">
        <v>0</v>
      </c>
      <c r="M979" s="312" t="str">
        <f t="shared" si="107"/>
        <v/>
      </c>
      <c r="N979" s="92" t="s">
        <v>0</v>
      </c>
      <c r="O979" s="312" t="str">
        <f t="shared" si="108"/>
        <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t="str">
        <f t="shared" si="109"/>
        <v/>
      </c>
      <c r="E980" s="282" t="str" cm="1">
        <f t="array" ref="E980">IF($C980="","",INDEX(import_data,$C980,E$9))</f>
        <v/>
      </c>
      <c r="F980" s="280" t="str" cm="1">
        <f t="array" ref="F980">IF($C980="","",INDEX(import_data,$C980,F$9))</f>
        <v/>
      </c>
      <c r="G980" s="280" t="str" cm="1">
        <f t="array" ref="G980">IF($C980="","",INDEX(import_data,$C980,G$9))</f>
        <v/>
      </c>
      <c r="H980" s="280" t="str" cm="1">
        <f t="array" ref="H980">IF($C980="","",IF(INDEX(import_data,$C980,H$9)="","",INDEX(import_data,$C980,H$9)))</f>
        <v/>
      </c>
      <c r="I980" s="300" t="str" cm="1">
        <f t="array" ref="I980">IF($C980="","",IF(INDEX(import_data,$C980,I$9)="","",INDEX(import_data,$C980,I$9)))</f>
        <v/>
      </c>
      <c r="K980" s="312" t="str">
        <f t="shared" si="106"/>
        <v/>
      </c>
      <c r="L980" s="92" t="s">
        <v>0</v>
      </c>
      <c r="M980" s="312" t="str">
        <f t="shared" si="107"/>
        <v/>
      </c>
      <c r="N980" s="92" t="s">
        <v>0</v>
      </c>
      <c r="O980" s="312" t="str">
        <f t="shared" si="108"/>
        <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t="str">
        <f t="shared" si="109"/>
        <v/>
      </c>
      <c r="E981" s="282" t="str" cm="1">
        <f t="array" ref="E981">IF($C981="","",INDEX(import_data,$C981,E$9))</f>
        <v/>
      </c>
      <c r="F981" s="280" t="str" cm="1">
        <f t="array" ref="F981">IF($C981="","",INDEX(import_data,$C981,F$9))</f>
        <v/>
      </c>
      <c r="G981" s="280" t="str" cm="1">
        <f t="array" ref="G981">IF($C981="","",INDEX(import_data,$C981,G$9))</f>
        <v/>
      </c>
      <c r="H981" s="280" t="str" cm="1">
        <f t="array" ref="H981">IF($C981="","",IF(INDEX(import_data,$C981,H$9)="","",INDEX(import_data,$C981,H$9)))</f>
        <v/>
      </c>
      <c r="I981" s="300" t="str" cm="1">
        <f t="array" ref="I981">IF($C981="","",IF(INDEX(import_data,$C981,I$9)="","",INDEX(import_data,$C981,I$9)))</f>
        <v/>
      </c>
      <c r="K981" s="312" t="str">
        <f t="shared" si="106"/>
        <v/>
      </c>
      <c r="L981" s="92" t="s">
        <v>0</v>
      </c>
      <c r="M981" s="312" t="str">
        <f t="shared" si="107"/>
        <v/>
      </c>
      <c r="N981" s="92" t="s">
        <v>0</v>
      </c>
      <c r="O981" s="312" t="str">
        <f t="shared" si="108"/>
        <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t="str">
        <f t="shared" si="109"/>
        <v/>
      </c>
      <c r="E982" s="282" t="str" cm="1">
        <f t="array" ref="E982">IF($C982="","",INDEX(import_data,$C982,E$9))</f>
        <v/>
      </c>
      <c r="F982" s="280" t="str" cm="1">
        <f t="array" ref="F982">IF($C982="","",INDEX(import_data,$C982,F$9))</f>
        <v/>
      </c>
      <c r="G982" s="280" t="str" cm="1">
        <f t="array" ref="G982">IF($C982="","",INDEX(import_data,$C982,G$9))</f>
        <v/>
      </c>
      <c r="H982" s="280" t="str" cm="1">
        <f t="array" ref="H982">IF($C982="","",IF(INDEX(import_data,$C982,H$9)="","",INDEX(import_data,$C982,H$9)))</f>
        <v/>
      </c>
      <c r="I982" s="300" t="str" cm="1">
        <f t="array" ref="I982">IF($C982="","",IF(INDEX(import_data,$C982,I$9)="","",INDEX(import_data,$C982,I$9)))</f>
        <v/>
      </c>
      <c r="K982" s="312" t="str">
        <f t="shared" si="106"/>
        <v/>
      </c>
      <c r="L982" s="92" t="s">
        <v>0</v>
      </c>
      <c r="M982" s="312" t="str">
        <f t="shared" si="107"/>
        <v/>
      </c>
      <c r="N982" s="92" t="s">
        <v>0</v>
      </c>
      <c r="O982" s="312" t="str">
        <f t="shared" si="108"/>
        <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t="str">
        <f t="shared" si="109"/>
        <v/>
      </c>
      <c r="E983" s="282" t="str" cm="1">
        <f t="array" ref="E983">IF($C983="","",INDEX(import_data,$C983,E$9))</f>
        <v/>
      </c>
      <c r="F983" s="280" t="str" cm="1">
        <f t="array" ref="F983">IF($C983="","",INDEX(import_data,$C983,F$9))</f>
        <v/>
      </c>
      <c r="G983" s="280" t="str" cm="1">
        <f t="array" ref="G983">IF($C983="","",INDEX(import_data,$C983,G$9))</f>
        <v/>
      </c>
      <c r="H983" s="280" t="str" cm="1">
        <f t="array" ref="H983">IF($C983="","",IF(INDEX(import_data,$C983,H$9)="","",INDEX(import_data,$C983,H$9)))</f>
        <v/>
      </c>
      <c r="I983" s="300" t="str" cm="1">
        <f t="array" ref="I983">IF($C983="","",IF(INDEX(import_data,$C983,I$9)="","",INDEX(import_data,$C983,I$9)))</f>
        <v/>
      </c>
      <c r="K983" s="312" t="str">
        <f t="shared" si="106"/>
        <v/>
      </c>
      <c r="L983" s="92" t="s">
        <v>0</v>
      </c>
      <c r="M983" s="312" t="str">
        <f t="shared" si="107"/>
        <v/>
      </c>
      <c r="N983" s="92" t="s">
        <v>0</v>
      </c>
      <c r="O983" s="312" t="str">
        <f t="shared" si="108"/>
        <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t="str">
        <f t="shared" si="109"/>
        <v/>
      </c>
      <c r="E984" s="282" t="str" cm="1">
        <f t="array" ref="E984">IF($C984="","",INDEX(import_data,$C984,E$9))</f>
        <v/>
      </c>
      <c r="F984" s="280" t="str" cm="1">
        <f t="array" ref="F984">IF($C984="","",INDEX(import_data,$C984,F$9))</f>
        <v/>
      </c>
      <c r="G984" s="280" t="str" cm="1">
        <f t="array" ref="G984">IF($C984="","",INDEX(import_data,$C984,G$9))</f>
        <v/>
      </c>
      <c r="H984" s="280" t="str" cm="1">
        <f t="array" ref="H984">IF($C984="","",IF(INDEX(import_data,$C984,H$9)="","",INDEX(import_data,$C984,H$9)))</f>
        <v/>
      </c>
      <c r="I984" s="300" t="str" cm="1">
        <f t="array" ref="I984">IF($C984="","",IF(INDEX(import_data,$C984,I$9)="","",INDEX(import_data,$C984,I$9)))</f>
        <v/>
      </c>
      <c r="K984" s="312" t="str">
        <f t="shared" si="106"/>
        <v/>
      </c>
      <c r="L984" s="92" t="s">
        <v>0</v>
      </c>
      <c r="M984" s="312" t="str">
        <f t="shared" si="107"/>
        <v/>
      </c>
      <c r="N984" s="92" t="s">
        <v>0</v>
      </c>
      <c r="O984" s="312" t="str">
        <f t="shared" si="108"/>
        <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t="str">
        <f t="shared" si="109"/>
        <v/>
      </c>
      <c r="E985" s="282" t="str" cm="1">
        <f t="array" ref="E985">IF($C985="","",INDEX(import_data,$C985,E$9))</f>
        <v/>
      </c>
      <c r="F985" s="280" t="str" cm="1">
        <f t="array" ref="F985">IF($C985="","",INDEX(import_data,$C985,F$9))</f>
        <v/>
      </c>
      <c r="G985" s="280" t="str" cm="1">
        <f t="array" ref="G985">IF($C985="","",INDEX(import_data,$C985,G$9))</f>
        <v/>
      </c>
      <c r="H985" s="280" t="str" cm="1">
        <f t="array" ref="H985">IF($C985="","",IF(INDEX(import_data,$C985,H$9)="","",INDEX(import_data,$C985,H$9)))</f>
        <v/>
      </c>
      <c r="I985" s="300" t="str" cm="1">
        <f t="array" ref="I985">IF($C985="","",IF(INDEX(import_data,$C985,I$9)="","",INDEX(import_data,$C985,I$9)))</f>
        <v/>
      </c>
      <c r="K985" s="312" t="str">
        <f t="shared" si="106"/>
        <v/>
      </c>
      <c r="L985" s="92" t="s">
        <v>0</v>
      </c>
      <c r="M985" s="312" t="str">
        <f t="shared" si="107"/>
        <v/>
      </c>
      <c r="N985" s="92" t="s">
        <v>0</v>
      </c>
      <c r="O985" s="312" t="str">
        <f t="shared" si="108"/>
        <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t="str">
        <f t="shared" si="109"/>
        <v/>
      </c>
      <c r="E986" s="282" t="str" cm="1">
        <f t="array" ref="E986">IF($C986="","",INDEX(import_data,$C986,E$9))</f>
        <v/>
      </c>
      <c r="F986" s="280" t="str" cm="1">
        <f t="array" ref="F986">IF($C986="","",INDEX(import_data,$C986,F$9))</f>
        <v/>
      </c>
      <c r="G986" s="280" t="str" cm="1">
        <f t="array" ref="G986">IF($C986="","",INDEX(import_data,$C986,G$9))</f>
        <v/>
      </c>
      <c r="H986" s="280" t="str" cm="1">
        <f t="array" ref="H986">IF($C986="","",IF(INDEX(import_data,$C986,H$9)="","",INDEX(import_data,$C986,H$9)))</f>
        <v/>
      </c>
      <c r="I986" s="300" t="str" cm="1">
        <f t="array" ref="I986">IF($C986="","",IF(INDEX(import_data,$C986,I$9)="","",INDEX(import_data,$C986,I$9)))</f>
        <v/>
      </c>
      <c r="K986" s="312" t="str">
        <f t="shared" si="106"/>
        <v/>
      </c>
      <c r="L986" s="92" t="s">
        <v>0</v>
      </c>
      <c r="M986" s="312" t="str">
        <f t="shared" si="107"/>
        <v/>
      </c>
      <c r="N986" s="92" t="s">
        <v>0</v>
      </c>
      <c r="O986" s="312" t="str">
        <f t="shared" si="108"/>
        <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t="str">
        <f t="shared" si="109"/>
        <v/>
      </c>
      <c r="E987" s="282" t="str" cm="1">
        <f t="array" ref="E987">IF($C987="","",INDEX(import_data,$C987,E$9))</f>
        <v/>
      </c>
      <c r="F987" s="280" t="str" cm="1">
        <f t="array" ref="F987">IF($C987="","",INDEX(import_data,$C987,F$9))</f>
        <v/>
      </c>
      <c r="G987" s="280" t="str" cm="1">
        <f t="array" ref="G987">IF($C987="","",INDEX(import_data,$C987,G$9))</f>
        <v/>
      </c>
      <c r="H987" s="280" t="str" cm="1">
        <f t="array" ref="H987">IF($C987="","",IF(INDEX(import_data,$C987,H$9)="","",INDEX(import_data,$C987,H$9)))</f>
        <v/>
      </c>
      <c r="I987" s="300" t="str" cm="1">
        <f t="array" ref="I987">IF($C987="","",IF(INDEX(import_data,$C987,I$9)="","",INDEX(import_data,$C987,I$9)))</f>
        <v/>
      </c>
      <c r="K987" s="312" t="str">
        <f t="shared" si="106"/>
        <v/>
      </c>
      <c r="L987" s="92" t="s">
        <v>0</v>
      </c>
      <c r="M987" s="312" t="str">
        <f t="shared" si="107"/>
        <v/>
      </c>
      <c r="N987" s="92" t="s">
        <v>0</v>
      </c>
      <c r="O987" s="312" t="str">
        <f t="shared" si="108"/>
        <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t="str">
        <f t="shared" si="109"/>
        <v/>
      </c>
      <c r="E988" s="282" t="str" cm="1">
        <f t="array" ref="E988">IF($C988="","",INDEX(import_data,$C988,E$9))</f>
        <v/>
      </c>
      <c r="F988" s="280" t="str" cm="1">
        <f t="array" ref="F988">IF($C988="","",INDEX(import_data,$C988,F$9))</f>
        <v/>
      </c>
      <c r="G988" s="280" t="str" cm="1">
        <f t="array" ref="G988">IF($C988="","",INDEX(import_data,$C988,G$9))</f>
        <v/>
      </c>
      <c r="H988" s="280" t="str" cm="1">
        <f t="array" ref="H988">IF($C988="","",IF(INDEX(import_data,$C988,H$9)="","",INDEX(import_data,$C988,H$9)))</f>
        <v/>
      </c>
      <c r="I988" s="300" t="str" cm="1">
        <f t="array" ref="I988">IF($C988="","",IF(INDEX(import_data,$C988,I$9)="","",INDEX(import_data,$C988,I$9)))</f>
        <v/>
      </c>
      <c r="K988" s="312" t="str">
        <f t="shared" si="106"/>
        <v/>
      </c>
      <c r="L988" s="92" t="s">
        <v>0</v>
      </c>
      <c r="M988" s="312" t="str">
        <f t="shared" si="107"/>
        <v/>
      </c>
      <c r="N988" s="92" t="s">
        <v>0</v>
      </c>
      <c r="O988" s="312" t="str">
        <f t="shared" si="108"/>
        <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t="str">
        <f t="shared" si="109"/>
        <v/>
      </c>
      <c r="E989" s="282" t="str" cm="1">
        <f t="array" ref="E989">IF($C989="","",INDEX(import_data,$C989,E$9))</f>
        <v/>
      </c>
      <c r="F989" s="280" t="str" cm="1">
        <f t="array" ref="F989">IF($C989="","",INDEX(import_data,$C989,F$9))</f>
        <v/>
      </c>
      <c r="G989" s="280" t="str" cm="1">
        <f t="array" ref="G989">IF($C989="","",INDEX(import_data,$C989,G$9))</f>
        <v/>
      </c>
      <c r="H989" s="280" t="str" cm="1">
        <f t="array" ref="H989">IF($C989="","",IF(INDEX(import_data,$C989,H$9)="","",INDEX(import_data,$C989,H$9)))</f>
        <v/>
      </c>
      <c r="I989" s="300" t="str" cm="1">
        <f t="array" ref="I989">IF($C989="","",IF(INDEX(import_data,$C989,I$9)="","",INDEX(import_data,$C989,I$9)))</f>
        <v/>
      </c>
      <c r="K989" s="312" t="str">
        <f t="shared" si="106"/>
        <v/>
      </c>
      <c r="L989" s="92" t="s">
        <v>0</v>
      </c>
      <c r="M989" s="312" t="str">
        <f t="shared" si="107"/>
        <v/>
      </c>
      <c r="N989" s="92" t="s">
        <v>0</v>
      </c>
      <c r="O989" s="312" t="str">
        <f t="shared" si="108"/>
        <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t="str">
        <f t="shared" si="109"/>
        <v/>
      </c>
      <c r="E990" s="282" t="str" cm="1">
        <f t="array" ref="E990">IF($C990="","",INDEX(import_data,$C990,E$9))</f>
        <v/>
      </c>
      <c r="F990" s="280" t="str" cm="1">
        <f t="array" ref="F990">IF($C990="","",INDEX(import_data,$C990,F$9))</f>
        <v/>
      </c>
      <c r="G990" s="280" t="str" cm="1">
        <f t="array" ref="G990">IF($C990="","",INDEX(import_data,$C990,G$9))</f>
        <v/>
      </c>
      <c r="H990" s="280" t="str" cm="1">
        <f t="array" ref="H990">IF($C990="","",IF(INDEX(import_data,$C990,H$9)="","",INDEX(import_data,$C990,H$9)))</f>
        <v/>
      </c>
      <c r="I990" s="300" t="str" cm="1">
        <f t="array" ref="I990">IF($C990="","",IF(INDEX(import_data,$C990,I$9)="","",INDEX(import_data,$C990,I$9)))</f>
        <v/>
      </c>
      <c r="K990" s="312" t="str">
        <f t="shared" si="106"/>
        <v/>
      </c>
      <c r="L990" s="92" t="s">
        <v>0</v>
      </c>
      <c r="M990" s="312" t="str">
        <f t="shared" si="107"/>
        <v/>
      </c>
      <c r="N990" s="92" t="s">
        <v>0</v>
      </c>
      <c r="O990" s="312" t="str">
        <f t="shared" si="108"/>
        <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t="str">
        <f t="shared" si="109"/>
        <v/>
      </c>
      <c r="E991" s="282" t="str" cm="1">
        <f t="array" ref="E991">IF($C991="","",INDEX(import_data,$C991,E$9))</f>
        <v/>
      </c>
      <c r="F991" s="280" t="str" cm="1">
        <f t="array" ref="F991">IF($C991="","",INDEX(import_data,$C991,F$9))</f>
        <v/>
      </c>
      <c r="G991" s="280" t="str" cm="1">
        <f t="array" ref="G991">IF($C991="","",INDEX(import_data,$C991,G$9))</f>
        <v/>
      </c>
      <c r="H991" s="280" t="str" cm="1">
        <f t="array" ref="H991">IF($C991="","",IF(INDEX(import_data,$C991,H$9)="","",INDEX(import_data,$C991,H$9)))</f>
        <v/>
      </c>
      <c r="I991" s="300" t="str" cm="1">
        <f t="array" ref="I991">IF($C991="","",IF(INDEX(import_data,$C991,I$9)="","",INDEX(import_data,$C991,I$9)))</f>
        <v/>
      </c>
      <c r="K991" s="312" t="str">
        <f t="shared" si="106"/>
        <v/>
      </c>
      <c r="L991" s="92" t="s">
        <v>0</v>
      </c>
      <c r="M991" s="312" t="str">
        <f t="shared" si="107"/>
        <v/>
      </c>
      <c r="N991" s="92" t="s">
        <v>0</v>
      </c>
      <c r="O991" s="312" t="str">
        <f t="shared" si="108"/>
        <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t="str">
        <f t="shared" si="109"/>
        <v/>
      </c>
      <c r="E992" s="282" t="str" cm="1">
        <f t="array" ref="E992">IF($C992="","",INDEX(import_data,$C992,E$9))</f>
        <v/>
      </c>
      <c r="F992" s="280" t="str" cm="1">
        <f t="array" ref="F992">IF($C992="","",INDEX(import_data,$C992,F$9))</f>
        <v/>
      </c>
      <c r="G992" s="280" t="str" cm="1">
        <f t="array" ref="G992">IF($C992="","",INDEX(import_data,$C992,G$9))</f>
        <v/>
      </c>
      <c r="H992" s="280" t="str" cm="1">
        <f t="array" ref="H992">IF($C992="","",IF(INDEX(import_data,$C992,H$9)="","",INDEX(import_data,$C992,H$9)))</f>
        <v/>
      </c>
      <c r="I992" s="300" t="str" cm="1">
        <f t="array" ref="I992">IF($C992="","",IF(INDEX(import_data,$C992,I$9)="","",INDEX(import_data,$C992,I$9)))</f>
        <v/>
      </c>
      <c r="K992" s="312" t="str">
        <f t="shared" si="106"/>
        <v/>
      </c>
      <c r="L992" s="92" t="s">
        <v>0</v>
      </c>
      <c r="M992" s="312" t="str">
        <f t="shared" si="107"/>
        <v/>
      </c>
      <c r="N992" s="92" t="s">
        <v>0</v>
      </c>
      <c r="O992" s="312" t="str">
        <f t="shared" si="108"/>
        <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t="str">
        <f t="shared" si="109"/>
        <v/>
      </c>
      <c r="E993" s="282" t="str" cm="1">
        <f t="array" ref="E993">IF($C993="","",INDEX(import_data,$C993,E$9))</f>
        <v/>
      </c>
      <c r="F993" s="280" t="str" cm="1">
        <f t="array" ref="F993">IF($C993="","",INDEX(import_data,$C993,F$9))</f>
        <v/>
      </c>
      <c r="G993" s="280" t="str" cm="1">
        <f t="array" ref="G993">IF($C993="","",INDEX(import_data,$C993,G$9))</f>
        <v/>
      </c>
      <c r="H993" s="280" t="str" cm="1">
        <f t="array" ref="H993">IF($C993="","",IF(INDEX(import_data,$C993,H$9)="","",INDEX(import_data,$C993,H$9)))</f>
        <v/>
      </c>
      <c r="I993" s="300" t="str" cm="1">
        <f t="array" ref="I993">IF($C993="","",IF(INDEX(import_data,$C993,I$9)="","",INDEX(import_data,$C993,I$9)))</f>
        <v/>
      </c>
      <c r="K993" s="312" t="str">
        <f t="shared" si="106"/>
        <v/>
      </c>
      <c r="L993" s="92" t="s">
        <v>0</v>
      </c>
      <c r="M993" s="312" t="str">
        <f t="shared" si="107"/>
        <v/>
      </c>
      <c r="N993" s="92" t="s">
        <v>0</v>
      </c>
      <c r="O993" s="312" t="str">
        <f t="shared" si="108"/>
        <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t="str">
        <f t="shared" si="109"/>
        <v/>
      </c>
      <c r="E994" s="282" t="str" cm="1">
        <f t="array" ref="E994">IF($C994="","",INDEX(import_data,$C994,E$9))</f>
        <v/>
      </c>
      <c r="F994" s="280" t="str" cm="1">
        <f t="array" ref="F994">IF($C994="","",INDEX(import_data,$C994,F$9))</f>
        <v/>
      </c>
      <c r="G994" s="280" t="str" cm="1">
        <f t="array" ref="G994">IF($C994="","",INDEX(import_data,$C994,G$9))</f>
        <v/>
      </c>
      <c r="H994" s="280" t="str" cm="1">
        <f t="array" ref="H994">IF($C994="","",IF(INDEX(import_data,$C994,H$9)="","",INDEX(import_data,$C994,H$9)))</f>
        <v/>
      </c>
      <c r="I994" s="300" t="str" cm="1">
        <f t="array" ref="I994">IF($C994="","",IF(INDEX(import_data,$C994,I$9)="","",INDEX(import_data,$C994,I$9)))</f>
        <v/>
      </c>
      <c r="K994" s="312" t="str">
        <f t="shared" si="106"/>
        <v/>
      </c>
      <c r="L994" s="92" t="s">
        <v>0</v>
      </c>
      <c r="M994" s="312" t="str">
        <f t="shared" si="107"/>
        <v/>
      </c>
      <c r="N994" s="92" t="s">
        <v>0</v>
      </c>
      <c r="O994" s="312" t="str">
        <f t="shared" si="108"/>
        <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t="str">
        <f t="shared" si="109"/>
        <v/>
      </c>
      <c r="E995" s="282" t="str" cm="1">
        <f t="array" ref="E995">IF($C995="","",INDEX(import_data,$C995,E$9))</f>
        <v/>
      </c>
      <c r="F995" s="280" t="str" cm="1">
        <f t="array" ref="F995">IF($C995="","",INDEX(import_data,$C995,F$9))</f>
        <v/>
      </c>
      <c r="G995" s="280" t="str" cm="1">
        <f t="array" ref="G995">IF($C995="","",INDEX(import_data,$C995,G$9))</f>
        <v/>
      </c>
      <c r="H995" s="280" t="str" cm="1">
        <f t="array" ref="H995">IF($C995="","",IF(INDEX(import_data,$C995,H$9)="","",INDEX(import_data,$C995,H$9)))</f>
        <v/>
      </c>
      <c r="I995" s="300" t="str" cm="1">
        <f t="array" ref="I995">IF($C995="","",IF(INDEX(import_data,$C995,I$9)="","",INDEX(import_data,$C995,I$9)))</f>
        <v/>
      </c>
      <c r="K995" s="312" t="str">
        <f t="shared" si="106"/>
        <v/>
      </c>
      <c r="L995" s="92" t="s">
        <v>0</v>
      </c>
      <c r="M995" s="312" t="str">
        <f t="shared" si="107"/>
        <v/>
      </c>
      <c r="N995" s="92" t="s">
        <v>0</v>
      </c>
      <c r="O995" s="312" t="str">
        <f t="shared" si="108"/>
        <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t="str">
        <f t="shared" si="109"/>
        <v/>
      </c>
      <c r="E996" s="282" t="str" cm="1">
        <f t="array" ref="E996">IF($C996="","",INDEX(import_data,$C996,E$9))</f>
        <v/>
      </c>
      <c r="F996" s="280" t="str" cm="1">
        <f t="array" ref="F996">IF($C996="","",INDEX(import_data,$C996,F$9))</f>
        <v/>
      </c>
      <c r="G996" s="280" t="str" cm="1">
        <f t="array" ref="G996">IF($C996="","",INDEX(import_data,$C996,G$9))</f>
        <v/>
      </c>
      <c r="H996" s="280" t="str" cm="1">
        <f t="array" ref="H996">IF($C996="","",IF(INDEX(import_data,$C996,H$9)="","",INDEX(import_data,$C996,H$9)))</f>
        <v/>
      </c>
      <c r="I996" s="300" t="str" cm="1">
        <f t="array" ref="I996">IF($C996="","",IF(INDEX(import_data,$C996,I$9)="","",INDEX(import_data,$C996,I$9)))</f>
        <v/>
      </c>
      <c r="K996" s="312" t="str">
        <f t="shared" si="106"/>
        <v/>
      </c>
      <c r="L996" s="92" t="s">
        <v>0</v>
      </c>
      <c r="M996" s="312" t="str">
        <f t="shared" si="107"/>
        <v/>
      </c>
      <c r="N996" s="92" t="s">
        <v>0</v>
      </c>
      <c r="O996" s="312" t="str">
        <f t="shared" si="108"/>
        <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t="str">
        <f t="shared" si="109"/>
        <v/>
      </c>
      <c r="E997" s="282" t="str" cm="1">
        <f t="array" ref="E997">IF($C997="","",INDEX(import_data,$C997,E$9))</f>
        <v/>
      </c>
      <c r="F997" s="280" t="str" cm="1">
        <f t="array" ref="F997">IF($C997="","",INDEX(import_data,$C997,F$9))</f>
        <v/>
      </c>
      <c r="G997" s="280" t="str" cm="1">
        <f t="array" ref="G997">IF($C997="","",INDEX(import_data,$C997,G$9))</f>
        <v/>
      </c>
      <c r="H997" s="280" t="str" cm="1">
        <f t="array" ref="H997">IF($C997="","",IF(INDEX(import_data,$C997,H$9)="","",INDEX(import_data,$C997,H$9)))</f>
        <v/>
      </c>
      <c r="I997" s="300" t="str" cm="1">
        <f t="array" ref="I997">IF($C997="","",IF(INDEX(import_data,$C997,I$9)="","",INDEX(import_data,$C997,I$9)))</f>
        <v/>
      </c>
      <c r="K997" s="312" t="str">
        <f t="shared" si="106"/>
        <v/>
      </c>
      <c r="L997" s="92" t="s">
        <v>0</v>
      </c>
      <c r="M997" s="312" t="str">
        <f t="shared" si="107"/>
        <v/>
      </c>
      <c r="N997" s="92" t="s">
        <v>0</v>
      </c>
      <c r="O997" s="312" t="str">
        <f t="shared" si="108"/>
        <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t="str">
        <f t="shared" si="109"/>
        <v/>
      </c>
      <c r="E998" s="282" t="str" cm="1">
        <f t="array" ref="E998">IF($C998="","",INDEX(import_data,$C998,E$9))</f>
        <v/>
      </c>
      <c r="F998" s="280" t="str" cm="1">
        <f t="array" ref="F998">IF($C998="","",INDEX(import_data,$C998,F$9))</f>
        <v/>
      </c>
      <c r="G998" s="280" t="str" cm="1">
        <f t="array" ref="G998">IF($C998="","",INDEX(import_data,$C998,G$9))</f>
        <v/>
      </c>
      <c r="H998" s="280" t="str" cm="1">
        <f t="array" ref="H998">IF($C998="","",IF(INDEX(import_data,$C998,H$9)="","",INDEX(import_data,$C998,H$9)))</f>
        <v/>
      </c>
      <c r="I998" s="300" t="str" cm="1">
        <f t="array" ref="I998">IF($C998="","",IF(INDEX(import_data,$C998,I$9)="","",INDEX(import_data,$C998,I$9)))</f>
        <v/>
      </c>
      <c r="K998" s="312" t="str">
        <f t="shared" si="106"/>
        <v/>
      </c>
      <c r="L998" s="92" t="s">
        <v>0</v>
      </c>
      <c r="M998" s="312" t="str">
        <f t="shared" si="107"/>
        <v/>
      </c>
      <c r="N998" s="92" t="s">
        <v>0</v>
      </c>
      <c r="O998" s="312" t="str">
        <f t="shared" si="108"/>
        <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t="str">
        <f t="shared" si="109"/>
        <v/>
      </c>
      <c r="E999" s="282" t="str" cm="1">
        <f t="array" ref="E999">IF($C999="","",INDEX(import_data,$C999,E$9))</f>
        <v/>
      </c>
      <c r="F999" s="280" t="str" cm="1">
        <f t="array" ref="F999">IF($C999="","",INDEX(import_data,$C999,F$9))</f>
        <v/>
      </c>
      <c r="G999" s="280" t="str" cm="1">
        <f t="array" ref="G999">IF($C999="","",INDEX(import_data,$C999,G$9))</f>
        <v/>
      </c>
      <c r="H999" s="280" t="str" cm="1">
        <f t="array" ref="H999">IF($C999="","",IF(INDEX(import_data,$C999,H$9)="","",INDEX(import_data,$C999,H$9)))</f>
        <v/>
      </c>
      <c r="I999" s="300" t="str" cm="1">
        <f t="array" ref="I999">IF($C999="","",IF(INDEX(import_data,$C999,I$9)="","",INDEX(import_data,$C999,I$9)))</f>
        <v/>
      </c>
      <c r="K999" s="312" t="str">
        <f t="shared" si="106"/>
        <v/>
      </c>
      <c r="L999" s="92" t="s">
        <v>0</v>
      </c>
      <c r="M999" s="312" t="str">
        <f t="shared" si="107"/>
        <v/>
      </c>
      <c r="N999" s="92" t="s">
        <v>0</v>
      </c>
      <c r="O999" s="312" t="str">
        <f t="shared" si="108"/>
        <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t="str">
        <f t="shared" si="109"/>
        <v/>
      </c>
      <c r="E1000" s="282" t="str" cm="1">
        <f t="array" ref="E1000">IF($C1000="","",INDEX(import_data,$C1000,E$9))</f>
        <v/>
      </c>
      <c r="F1000" s="280" t="str" cm="1">
        <f t="array" ref="F1000">IF($C1000="","",INDEX(import_data,$C1000,F$9))</f>
        <v/>
      </c>
      <c r="G1000" s="280" t="str" cm="1">
        <f t="array" ref="G1000">IF($C1000="","",INDEX(import_data,$C1000,G$9))</f>
        <v/>
      </c>
      <c r="H1000" s="280" t="str" cm="1">
        <f t="array" ref="H1000">IF($C1000="","",IF(INDEX(import_data,$C1000,H$9)="","",INDEX(import_data,$C1000,H$9)))</f>
        <v/>
      </c>
      <c r="I1000" s="300" t="str" cm="1">
        <f t="array" ref="I1000">IF($C1000="","",IF(INDEX(import_data,$C1000,I$9)="","",INDEX(import_data,$C1000,I$9)))</f>
        <v/>
      </c>
      <c r="K1000" s="312" t="str">
        <f t="shared" si="106"/>
        <v/>
      </c>
      <c r="L1000" s="92" t="s">
        <v>0</v>
      </c>
      <c r="M1000" s="312" t="str">
        <f t="shared" si="107"/>
        <v/>
      </c>
      <c r="N1000" s="92" t="s">
        <v>0</v>
      </c>
      <c r="O1000" s="312" t="str">
        <f t="shared" si="108"/>
        <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t="str">
        <f t="shared" si="109"/>
        <v/>
      </c>
      <c r="E1001" s="282" t="str" cm="1">
        <f t="array" ref="E1001">IF($C1001="","",INDEX(import_data,$C1001,E$9))</f>
        <v/>
      </c>
      <c r="F1001" s="280" t="str" cm="1">
        <f t="array" ref="F1001">IF($C1001="","",INDEX(import_data,$C1001,F$9))</f>
        <v/>
      </c>
      <c r="G1001" s="280" t="str" cm="1">
        <f t="array" ref="G1001">IF($C1001="","",INDEX(import_data,$C1001,G$9))</f>
        <v/>
      </c>
      <c r="H1001" s="280" t="str" cm="1">
        <f t="array" ref="H1001">IF($C1001="","",IF(INDEX(import_data,$C1001,H$9)="","",INDEX(import_data,$C1001,H$9)))</f>
        <v/>
      </c>
      <c r="I1001" s="300" t="str" cm="1">
        <f t="array" ref="I1001">IF($C1001="","",IF(INDEX(import_data,$C1001,I$9)="","",INDEX(import_data,$C1001,I$9)))</f>
        <v/>
      </c>
      <c r="K1001" s="312" t="str">
        <f t="shared" si="106"/>
        <v/>
      </c>
      <c r="L1001" s="92" t="s">
        <v>0</v>
      </c>
      <c r="M1001" s="312" t="str">
        <f t="shared" si="107"/>
        <v/>
      </c>
      <c r="N1001" s="92" t="s">
        <v>0</v>
      </c>
      <c r="O1001" s="312" t="str">
        <f t="shared" si="108"/>
        <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t="str">
        <f t="shared" si="109"/>
        <v/>
      </c>
      <c r="E1002" s="282" t="str" cm="1">
        <f t="array" ref="E1002">IF($C1002="","",INDEX(import_data,$C1002,E$9))</f>
        <v/>
      </c>
      <c r="F1002" s="280" t="str" cm="1">
        <f t="array" ref="F1002">IF($C1002="","",INDEX(import_data,$C1002,F$9))</f>
        <v/>
      </c>
      <c r="G1002" s="280" t="str" cm="1">
        <f t="array" ref="G1002">IF($C1002="","",INDEX(import_data,$C1002,G$9))</f>
        <v/>
      </c>
      <c r="H1002" s="280" t="str" cm="1">
        <f t="array" ref="H1002">IF($C1002="","",IF(INDEX(import_data,$C1002,H$9)="","",INDEX(import_data,$C1002,H$9)))</f>
        <v/>
      </c>
      <c r="I1002" s="300" t="str" cm="1">
        <f t="array" ref="I1002">IF($C1002="","",IF(INDEX(import_data,$C1002,I$9)="","",INDEX(import_data,$C1002,I$9)))</f>
        <v/>
      </c>
      <c r="K1002" s="312" t="str">
        <f t="shared" si="106"/>
        <v/>
      </c>
      <c r="L1002" s="92" t="s">
        <v>0</v>
      </c>
      <c r="M1002" s="312" t="str">
        <f t="shared" si="107"/>
        <v/>
      </c>
      <c r="N1002" s="92" t="s">
        <v>0</v>
      </c>
      <c r="O1002" s="312" t="str">
        <f t="shared" si="108"/>
        <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t="str">
        <f t="shared" si="109"/>
        <v/>
      </c>
      <c r="E1003" s="282" t="str" cm="1">
        <f t="array" ref="E1003">IF($C1003="","",INDEX(import_data,$C1003,E$9))</f>
        <v/>
      </c>
      <c r="F1003" s="280" t="str" cm="1">
        <f t="array" ref="F1003">IF($C1003="","",INDEX(import_data,$C1003,F$9))</f>
        <v/>
      </c>
      <c r="G1003" s="280" t="str" cm="1">
        <f t="array" ref="G1003">IF($C1003="","",INDEX(import_data,$C1003,G$9))</f>
        <v/>
      </c>
      <c r="H1003" s="280" t="str" cm="1">
        <f t="array" ref="H1003">IF($C1003="","",IF(INDEX(import_data,$C1003,H$9)="","",INDEX(import_data,$C1003,H$9)))</f>
        <v/>
      </c>
      <c r="I1003" s="300" t="str" cm="1">
        <f t="array" ref="I1003">IF($C1003="","",IF(INDEX(import_data,$C1003,I$9)="","",INDEX(import_data,$C1003,I$9)))</f>
        <v/>
      </c>
      <c r="K1003" s="312" t="str">
        <f t="shared" si="106"/>
        <v/>
      </c>
      <c r="L1003" s="92" t="s">
        <v>0</v>
      </c>
      <c r="M1003" s="312" t="str">
        <f t="shared" si="107"/>
        <v/>
      </c>
      <c r="N1003" s="92" t="s">
        <v>0</v>
      </c>
      <c r="O1003" s="312" t="str">
        <f t="shared" si="108"/>
        <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t="str">
        <f t="shared" si="109"/>
        <v/>
      </c>
      <c r="E1004" s="282" t="str" cm="1">
        <f t="array" ref="E1004">IF($C1004="","",INDEX(import_data,$C1004,E$9))</f>
        <v/>
      </c>
      <c r="F1004" s="280" t="str" cm="1">
        <f t="array" ref="F1004">IF($C1004="","",INDEX(import_data,$C1004,F$9))</f>
        <v/>
      </c>
      <c r="G1004" s="280" t="str" cm="1">
        <f t="array" ref="G1004">IF($C1004="","",INDEX(import_data,$C1004,G$9))</f>
        <v/>
      </c>
      <c r="H1004" s="280" t="str" cm="1">
        <f t="array" ref="H1004">IF($C1004="","",IF(INDEX(import_data,$C1004,H$9)="","",INDEX(import_data,$C1004,H$9)))</f>
        <v/>
      </c>
      <c r="I1004" s="300" t="str" cm="1">
        <f t="array" ref="I1004">IF($C1004="","",IF(INDEX(import_data,$C1004,I$9)="","",INDEX(import_data,$C1004,I$9)))</f>
        <v/>
      </c>
      <c r="K1004" s="312" t="str">
        <f t="shared" si="106"/>
        <v/>
      </c>
      <c r="L1004" s="92" t="s">
        <v>0</v>
      </c>
      <c r="M1004" s="312" t="str">
        <f t="shared" si="107"/>
        <v/>
      </c>
      <c r="N1004" s="92" t="s">
        <v>0</v>
      </c>
      <c r="O1004" s="312" t="str">
        <f t="shared" si="108"/>
        <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t="str">
        <f t="shared" si="109"/>
        <v/>
      </c>
      <c r="E1005" s="282" t="str" cm="1">
        <f t="array" ref="E1005">IF($C1005="","",INDEX(import_data,$C1005,E$9))</f>
        <v/>
      </c>
      <c r="F1005" s="280" t="str" cm="1">
        <f t="array" ref="F1005">IF($C1005="","",INDEX(import_data,$C1005,F$9))</f>
        <v/>
      </c>
      <c r="G1005" s="280" t="str" cm="1">
        <f t="array" ref="G1005">IF($C1005="","",INDEX(import_data,$C1005,G$9))</f>
        <v/>
      </c>
      <c r="H1005" s="280" t="str" cm="1">
        <f t="array" ref="H1005">IF($C1005="","",IF(INDEX(import_data,$C1005,H$9)="","",INDEX(import_data,$C1005,H$9)))</f>
        <v/>
      </c>
      <c r="I1005" s="300" t="str" cm="1">
        <f t="array" ref="I1005">IF($C1005="","",IF(INDEX(import_data,$C1005,I$9)="","",INDEX(import_data,$C1005,I$9)))</f>
        <v/>
      </c>
      <c r="K1005" s="312" t="str">
        <f t="shared" si="106"/>
        <v/>
      </c>
      <c r="L1005" s="92" t="s">
        <v>0</v>
      </c>
      <c r="M1005" s="312" t="str">
        <f t="shared" si="107"/>
        <v/>
      </c>
      <c r="N1005" s="92" t="s">
        <v>0</v>
      </c>
      <c r="O1005" s="312" t="str">
        <f t="shared" si="108"/>
        <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t="str">
        <f t="shared" si="109"/>
        <v/>
      </c>
      <c r="E1006" s="282" t="str" cm="1">
        <f t="array" ref="E1006">IF($C1006="","",INDEX(import_data,$C1006,E$9))</f>
        <v/>
      </c>
      <c r="F1006" s="280" t="str" cm="1">
        <f t="array" ref="F1006">IF($C1006="","",INDEX(import_data,$C1006,F$9))</f>
        <v/>
      </c>
      <c r="G1006" s="280" t="str" cm="1">
        <f t="array" ref="G1006">IF($C1006="","",INDEX(import_data,$C1006,G$9))</f>
        <v/>
      </c>
      <c r="H1006" s="280" t="str" cm="1">
        <f t="array" ref="H1006">IF($C1006="","",IF(INDEX(import_data,$C1006,H$9)="","",INDEX(import_data,$C1006,H$9)))</f>
        <v/>
      </c>
      <c r="I1006" s="300" t="str" cm="1">
        <f t="array" ref="I1006">IF($C1006="","",IF(INDEX(import_data,$C1006,I$9)="","",INDEX(import_data,$C1006,I$9)))</f>
        <v/>
      </c>
      <c r="K1006" s="312" t="str">
        <f t="shared" si="106"/>
        <v/>
      </c>
      <c r="L1006" s="92" t="s">
        <v>0</v>
      </c>
      <c r="M1006" s="312" t="str">
        <f t="shared" si="107"/>
        <v/>
      </c>
      <c r="N1006" s="92" t="s">
        <v>0</v>
      </c>
      <c r="O1006" s="312" t="str">
        <f t="shared" si="108"/>
        <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t="str">
        <f t="shared" si="109"/>
        <v/>
      </c>
      <c r="E1007" s="282" t="str" cm="1">
        <f t="array" ref="E1007">IF($C1007="","",INDEX(import_data,$C1007,E$9))</f>
        <v/>
      </c>
      <c r="F1007" s="280" t="str" cm="1">
        <f t="array" ref="F1007">IF($C1007="","",INDEX(import_data,$C1007,F$9))</f>
        <v/>
      </c>
      <c r="G1007" s="280" t="str" cm="1">
        <f t="array" ref="G1007">IF($C1007="","",INDEX(import_data,$C1007,G$9))</f>
        <v/>
      </c>
      <c r="H1007" s="280" t="str" cm="1">
        <f t="array" ref="H1007">IF($C1007="","",IF(INDEX(import_data,$C1007,H$9)="","",INDEX(import_data,$C1007,H$9)))</f>
        <v/>
      </c>
      <c r="I1007" s="300" t="str" cm="1">
        <f t="array" ref="I1007">IF($C1007="","",IF(INDEX(import_data,$C1007,I$9)="","",INDEX(import_data,$C1007,I$9)))</f>
        <v/>
      </c>
      <c r="K1007" s="312" t="str">
        <f t="shared" si="106"/>
        <v/>
      </c>
      <c r="L1007" s="92" t="s">
        <v>0</v>
      </c>
      <c r="M1007" s="312" t="str">
        <f t="shared" si="107"/>
        <v/>
      </c>
      <c r="N1007" s="92" t="s">
        <v>0</v>
      </c>
      <c r="O1007" s="312" t="str">
        <f t="shared" si="108"/>
        <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t="str">
        <f t="shared" si="109"/>
        <v/>
      </c>
      <c r="E1008" s="282" t="str" cm="1">
        <f t="array" ref="E1008">IF($C1008="","",INDEX(import_data,$C1008,E$9))</f>
        <v/>
      </c>
      <c r="F1008" s="280" t="str" cm="1">
        <f t="array" ref="F1008">IF($C1008="","",INDEX(import_data,$C1008,F$9))</f>
        <v/>
      </c>
      <c r="G1008" s="280" t="str" cm="1">
        <f t="array" ref="G1008">IF($C1008="","",INDEX(import_data,$C1008,G$9))</f>
        <v/>
      </c>
      <c r="H1008" s="280" t="str" cm="1">
        <f t="array" ref="H1008">IF($C1008="","",IF(INDEX(import_data,$C1008,H$9)="","",INDEX(import_data,$C1008,H$9)))</f>
        <v/>
      </c>
      <c r="I1008" s="300" t="str" cm="1">
        <f t="array" ref="I1008">IF($C1008="","",IF(INDEX(import_data,$C1008,I$9)="","",INDEX(import_data,$C1008,I$9)))</f>
        <v/>
      </c>
      <c r="K1008" s="312" t="str">
        <f t="shared" si="106"/>
        <v/>
      </c>
      <c r="L1008" s="92" t="s">
        <v>0</v>
      </c>
      <c r="M1008" s="312" t="str">
        <f t="shared" si="107"/>
        <v/>
      </c>
      <c r="N1008" s="92" t="s">
        <v>0</v>
      </c>
      <c r="O1008" s="312" t="str">
        <f t="shared" si="108"/>
        <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t="str">
        <f t="shared" si="109"/>
        <v/>
      </c>
      <c r="E1009" s="282" t="str" cm="1">
        <f t="array" ref="E1009">IF($C1009="","",INDEX(import_data,$C1009,E$9))</f>
        <v/>
      </c>
      <c r="F1009" s="280" t="str" cm="1">
        <f t="array" ref="F1009">IF($C1009="","",INDEX(import_data,$C1009,F$9))</f>
        <v/>
      </c>
      <c r="G1009" s="280" t="str" cm="1">
        <f t="array" ref="G1009">IF($C1009="","",INDEX(import_data,$C1009,G$9))</f>
        <v/>
      </c>
      <c r="H1009" s="280" t="str" cm="1">
        <f t="array" ref="H1009">IF($C1009="","",IF(INDEX(import_data,$C1009,H$9)="","",INDEX(import_data,$C1009,H$9)))</f>
        <v/>
      </c>
      <c r="I1009" s="300" t="str" cm="1">
        <f t="array" ref="I1009">IF($C1009="","",IF(INDEX(import_data,$C1009,I$9)="","",INDEX(import_data,$C1009,I$9)))</f>
        <v/>
      </c>
      <c r="K1009" s="312" t="str">
        <f t="shared" si="106"/>
        <v/>
      </c>
      <c r="L1009" s="92" t="s">
        <v>0</v>
      </c>
      <c r="M1009" s="312" t="str">
        <f t="shared" si="107"/>
        <v/>
      </c>
      <c r="N1009" s="92" t="s">
        <v>0</v>
      </c>
      <c r="O1009" s="312" t="str">
        <f t="shared" si="108"/>
        <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t="str">
        <f t="shared" si="109"/>
        <v/>
      </c>
      <c r="E1010" s="282" t="str" cm="1">
        <f t="array" ref="E1010">IF($C1010="","",INDEX(import_data,$C1010,E$9))</f>
        <v/>
      </c>
      <c r="F1010" s="280" t="str" cm="1">
        <f t="array" ref="F1010">IF($C1010="","",INDEX(import_data,$C1010,F$9))</f>
        <v/>
      </c>
      <c r="G1010" s="280" t="str" cm="1">
        <f t="array" ref="G1010">IF($C1010="","",INDEX(import_data,$C1010,G$9))</f>
        <v/>
      </c>
      <c r="H1010" s="280" t="str" cm="1">
        <f t="array" ref="H1010">IF($C1010="","",IF(INDEX(import_data,$C1010,H$9)="","",INDEX(import_data,$C1010,H$9)))</f>
        <v/>
      </c>
      <c r="I1010" s="300" t="str" cm="1">
        <f t="array" ref="I1010">IF($C1010="","",IF(INDEX(import_data,$C1010,I$9)="","",INDEX(import_data,$C1010,I$9)))</f>
        <v/>
      </c>
      <c r="K1010" s="312" t="str">
        <f t="shared" si="106"/>
        <v/>
      </c>
      <c r="L1010" s="92" t="s">
        <v>0</v>
      </c>
      <c r="M1010" s="312" t="str">
        <f t="shared" si="107"/>
        <v/>
      </c>
      <c r="N1010" s="92" t="s">
        <v>0</v>
      </c>
      <c r="O1010" s="312" t="str">
        <f t="shared" si="108"/>
        <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t="str">
        <f t="shared" si="109"/>
        <v/>
      </c>
      <c r="E1011" s="282" t="str" cm="1">
        <f t="array" ref="E1011">IF($C1011="","",INDEX(import_data,$C1011,E$9))</f>
        <v/>
      </c>
      <c r="F1011" s="280" t="str" cm="1">
        <f t="array" ref="F1011">IF($C1011="","",INDEX(import_data,$C1011,F$9))</f>
        <v/>
      </c>
      <c r="G1011" s="280" t="str" cm="1">
        <f t="array" ref="G1011">IF($C1011="","",INDEX(import_data,$C1011,G$9))</f>
        <v/>
      </c>
      <c r="H1011" s="280" t="str" cm="1">
        <f t="array" ref="H1011">IF($C1011="","",IF(INDEX(import_data,$C1011,H$9)="","",INDEX(import_data,$C1011,H$9)))</f>
        <v/>
      </c>
      <c r="I1011" s="300" t="str" cm="1">
        <f t="array" ref="I1011">IF($C1011="","",IF(INDEX(import_data,$C1011,I$9)="","",INDEX(import_data,$C1011,I$9)))</f>
        <v/>
      </c>
      <c r="K1011" s="312" t="str">
        <f t="shared" si="106"/>
        <v/>
      </c>
      <c r="L1011" s="92" t="s">
        <v>0</v>
      </c>
      <c r="M1011" s="312" t="str">
        <f t="shared" si="107"/>
        <v/>
      </c>
      <c r="N1011" s="92" t="s">
        <v>0</v>
      </c>
      <c r="O1011" s="312" t="str">
        <f t="shared" si="108"/>
        <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t="str">
        <f t="shared" si="109"/>
        <v/>
      </c>
      <c r="E1012" s="282" t="str" cm="1">
        <f t="array" ref="E1012">IF($C1012="","",INDEX(import_data,$C1012,E$9))</f>
        <v/>
      </c>
      <c r="F1012" s="280" t="str" cm="1">
        <f t="array" ref="F1012">IF($C1012="","",INDEX(import_data,$C1012,F$9))</f>
        <v/>
      </c>
      <c r="G1012" s="280" t="str" cm="1">
        <f t="array" ref="G1012">IF($C1012="","",INDEX(import_data,$C1012,G$9))</f>
        <v/>
      </c>
      <c r="H1012" s="280" t="str" cm="1">
        <f t="array" ref="H1012">IF($C1012="","",IF(INDEX(import_data,$C1012,H$9)="","",INDEX(import_data,$C1012,H$9)))</f>
        <v/>
      </c>
      <c r="I1012" s="300" t="str" cm="1">
        <f t="array" ref="I1012">IF($C1012="","",IF(INDEX(import_data,$C1012,I$9)="","",INDEX(import_data,$C1012,I$9)))</f>
        <v/>
      </c>
      <c r="K1012" s="312" t="str">
        <f t="shared" si="106"/>
        <v/>
      </c>
      <c r="L1012" s="92" t="s">
        <v>0</v>
      </c>
      <c r="M1012" s="312" t="str">
        <f t="shared" si="107"/>
        <v/>
      </c>
      <c r="N1012" s="92" t="s">
        <v>0</v>
      </c>
      <c r="O1012" s="312" t="str">
        <f t="shared" si="108"/>
        <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t="str">
        <f t="shared" si="109"/>
        <v/>
      </c>
      <c r="E1013" s="282" t="str" cm="1">
        <f t="array" ref="E1013">IF($C1013="","",INDEX(import_data,$C1013,E$9))</f>
        <v/>
      </c>
      <c r="F1013" s="280" t="str" cm="1">
        <f t="array" ref="F1013">IF($C1013="","",INDEX(import_data,$C1013,F$9))</f>
        <v/>
      </c>
      <c r="G1013" s="280" t="str" cm="1">
        <f t="array" ref="G1013">IF($C1013="","",INDEX(import_data,$C1013,G$9))</f>
        <v/>
      </c>
      <c r="H1013" s="280" t="str" cm="1">
        <f t="array" ref="H1013">IF($C1013="","",IF(INDEX(import_data,$C1013,H$9)="","",INDEX(import_data,$C1013,H$9)))</f>
        <v/>
      </c>
      <c r="I1013" s="300" t="str" cm="1">
        <f t="array" ref="I1013">IF($C1013="","",IF(INDEX(import_data,$C1013,I$9)="","",INDEX(import_data,$C1013,I$9)))</f>
        <v/>
      </c>
      <c r="K1013" s="312" t="str">
        <f t="shared" si="106"/>
        <v/>
      </c>
      <c r="L1013" s="92" t="s">
        <v>0</v>
      </c>
      <c r="M1013" s="312" t="str">
        <f t="shared" si="107"/>
        <v/>
      </c>
      <c r="N1013" s="92" t="s">
        <v>0</v>
      </c>
      <c r="O1013" s="312" t="str">
        <f t="shared" si="108"/>
        <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t="str">
        <f t="shared" si="109"/>
        <v/>
      </c>
      <c r="E1014" s="282" t="str" cm="1">
        <f t="array" ref="E1014">IF($C1014="","",INDEX(import_data,$C1014,E$9))</f>
        <v/>
      </c>
      <c r="F1014" s="280" t="str" cm="1">
        <f t="array" ref="F1014">IF($C1014="","",INDEX(import_data,$C1014,F$9))</f>
        <v/>
      </c>
      <c r="G1014" s="280" t="str" cm="1">
        <f t="array" ref="G1014">IF($C1014="","",INDEX(import_data,$C1014,G$9))</f>
        <v/>
      </c>
      <c r="H1014" s="280" t="str" cm="1">
        <f t="array" ref="H1014">IF($C1014="","",IF(INDEX(import_data,$C1014,H$9)="","",INDEX(import_data,$C1014,H$9)))</f>
        <v/>
      </c>
      <c r="I1014" s="300" t="str" cm="1">
        <f t="array" ref="I1014">IF($C1014="","",IF(INDEX(import_data,$C1014,I$9)="","",INDEX(import_data,$C1014,I$9)))</f>
        <v/>
      </c>
      <c r="K1014" s="312" t="str">
        <f t="shared" si="106"/>
        <v/>
      </c>
      <c r="L1014" s="92" t="s">
        <v>0</v>
      </c>
      <c r="M1014" s="312" t="str">
        <f t="shared" si="107"/>
        <v/>
      </c>
      <c r="N1014" s="92" t="s">
        <v>0</v>
      </c>
      <c r="O1014" s="312" t="str">
        <f t="shared" si="108"/>
        <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t="str">
        <f t="shared" si="109"/>
        <v/>
      </c>
      <c r="E1015" s="282" t="str" cm="1">
        <f t="array" ref="E1015">IF($C1015="","",INDEX(import_data,$C1015,E$9))</f>
        <v/>
      </c>
      <c r="F1015" s="280" t="str" cm="1">
        <f t="array" ref="F1015">IF($C1015="","",INDEX(import_data,$C1015,F$9))</f>
        <v/>
      </c>
      <c r="G1015" s="280" t="str" cm="1">
        <f t="array" ref="G1015">IF($C1015="","",INDEX(import_data,$C1015,G$9))</f>
        <v/>
      </c>
      <c r="H1015" s="280" t="str" cm="1">
        <f t="array" ref="H1015">IF($C1015="","",IF(INDEX(import_data,$C1015,H$9)="","",INDEX(import_data,$C1015,H$9)))</f>
        <v/>
      </c>
      <c r="I1015" s="300" t="str" cm="1">
        <f t="array" ref="I1015">IF($C1015="","",IF(INDEX(import_data,$C1015,I$9)="","",INDEX(import_data,$C1015,I$9)))</f>
        <v/>
      </c>
      <c r="K1015" s="312" t="str">
        <f t="shared" si="106"/>
        <v/>
      </c>
      <c r="L1015" s="92" t="s">
        <v>0</v>
      </c>
      <c r="M1015" s="312" t="str">
        <f t="shared" si="107"/>
        <v/>
      </c>
      <c r="N1015" s="92" t="s">
        <v>0</v>
      </c>
      <c r="O1015" s="312" t="str">
        <f t="shared" si="108"/>
        <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t="str">
        <f t="shared" si="109"/>
        <v/>
      </c>
      <c r="E1016" s="282" t="str" cm="1">
        <f t="array" ref="E1016">IF($C1016="","",INDEX(import_data,$C1016,E$9))</f>
        <v/>
      </c>
      <c r="F1016" s="280" t="str" cm="1">
        <f t="array" ref="F1016">IF($C1016="","",INDEX(import_data,$C1016,F$9))</f>
        <v/>
      </c>
      <c r="G1016" s="280" t="str" cm="1">
        <f t="array" ref="G1016">IF($C1016="","",INDEX(import_data,$C1016,G$9))</f>
        <v/>
      </c>
      <c r="H1016" s="280" t="str" cm="1">
        <f t="array" ref="H1016">IF($C1016="","",IF(INDEX(import_data,$C1016,H$9)="","",INDEX(import_data,$C1016,H$9)))</f>
        <v/>
      </c>
      <c r="I1016" s="300" t="str" cm="1">
        <f t="array" ref="I1016">IF($C1016="","",IF(INDEX(import_data,$C1016,I$9)="","",INDEX(import_data,$C1016,I$9)))</f>
        <v/>
      </c>
      <c r="K1016" s="312" t="str">
        <f t="shared" si="106"/>
        <v/>
      </c>
      <c r="L1016" s="92" t="s">
        <v>0</v>
      </c>
      <c r="M1016" s="312" t="str">
        <f t="shared" si="107"/>
        <v/>
      </c>
      <c r="N1016" s="92" t="s">
        <v>0</v>
      </c>
      <c r="O1016" s="312" t="str">
        <f t="shared" si="108"/>
        <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t="str">
        <f t="shared" si="109"/>
        <v/>
      </c>
      <c r="E1017" s="282" t="str" cm="1">
        <f t="array" ref="E1017">IF($C1017="","",INDEX(import_data,$C1017,E$9))</f>
        <v/>
      </c>
      <c r="F1017" s="280" t="str" cm="1">
        <f t="array" ref="F1017">IF($C1017="","",INDEX(import_data,$C1017,F$9))</f>
        <v/>
      </c>
      <c r="G1017" s="280" t="str" cm="1">
        <f t="array" ref="G1017">IF($C1017="","",INDEX(import_data,$C1017,G$9))</f>
        <v/>
      </c>
      <c r="H1017" s="280" t="str" cm="1">
        <f t="array" ref="H1017">IF($C1017="","",IF(INDEX(import_data,$C1017,H$9)="","",INDEX(import_data,$C1017,H$9)))</f>
        <v/>
      </c>
      <c r="I1017" s="300" t="str" cm="1">
        <f t="array" ref="I1017">IF($C1017="","",IF(INDEX(import_data,$C1017,I$9)="","",INDEX(import_data,$C1017,I$9)))</f>
        <v/>
      </c>
      <c r="K1017" s="312" t="str">
        <f t="shared" si="106"/>
        <v/>
      </c>
      <c r="L1017" s="92" t="s">
        <v>0</v>
      </c>
      <c r="M1017" s="312" t="str">
        <f t="shared" si="107"/>
        <v/>
      </c>
      <c r="N1017" s="92" t="s">
        <v>0</v>
      </c>
      <c r="O1017" s="312" t="str">
        <f t="shared" si="108"/>
        <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t="str">
        <f t="shared" si="109"/>
        <v/>
      </c>
      <c r="E1018" s="282" t="str" cm="1">
        <f t="array" ref="E1018">IF($C1018="","",INDEX(import_data,$C1018,E$9))</f>
        <v/>
      </c>
      <c r="F1018" s="280" t="str" cm="1">
        <f t="array" ref="F1018">IF($C1018="","",INDEX(import_data,$C1018,F$9))</f>
        <v/>
      </c>
      <c r="G1018" s="280" t="str" cm="1">
        <f t="array" ref="G1018">IF($C1018="","",INDEX(import_data,$C1018,G$9))</f>
        <v/>
      </c>
      <c r="H1018" s="280" t="str" cm="1">
        <f t="array" ref="H1018">IF($C1018="","",IF(INDEX(import_data,$C1018,H$9)="","",INDEX(import_data,$C1018,H$9)))</f>
        <v/>
      </c>
      <c r="I1018" s="300" t="str" cm="1">
        <f t="array" ref="I1018">IF($C1018="","",IF(INDEX(import_data,$C1018,I$9)="","",INDEX(import_data,$C1018,I$9)))</f>
        <v/>
      </c>
      <c r="K1018" s="312" t="str">
        <f t="shared" si="106"/>
        <v/>
      </c>
      <c r="L1018" s="92" t="s">
        <v>0</v>
      </c>
      <c r="M1018" s="312" t="str">
        <f t="shared" si="107"/>
        <v/>
      </c>
      <c r="N1018" s="92" t="s">
        <v>0</v>
      </c>
      <c r="O1018" s="312" t="str">
        <f t="shared" si="108"/>
        <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t="str">
        <f t="shared" si="109"/>
        <v/>
      </c>
      <c r="E1019" s="282" t="str" cm="1">
        <f t="array" ref="E1019">IF($C1019="","",INDEX(import_data,$C1019,E$9))</f>
        <v/>
      </c>
      <c r="F1019" s="280" t="str" cm="1">
        <f t="array" ref="F1019">IF($C1019="","",INDEX(import_data,$C1019,F$9))</f>
        <v/>
      </c>
      <c r="G1019" s="280" t="str" cm="1">
        <f t="array" ref="G1019">IF($C1019="","",INDEX(import_data,$C1019,G$9))</f>
        <v/>
      </c>
      <c r="H1019" s="280" t="str" cm="1">
        <f t="array" ref="H1019">IF($C1019="","",IF(INDEX(import_data,$C1019,H$9)="","",INDEX(import_data,$C1019,H$9)))</f>
        <v/>
      </c>
      <c r="I1019" s="300" t="str" cm="1">
        <f t="array" ref="I1019">IF($C1019="","",IF(INDEX(import_data,$C1019,I$9)="","",INDEX(import_data,$C1019,I$9)))</f>
        <v/>
      </c>
      <c r="K1019" s="312" t="str">
        <f t="shared" si="106"/>
        <v/>
      </c>
      <c r="L1019" s="92" t="s">
        <v>0</v>
      </c>
      <c r="M1019" s="312" t="str">
        <f t="shared" si="107"/>
        <v/>
      </c>
      <c r="N1019" s="92" t="s">
        <v>0</v>
      </c>
      <c r="O1019" s="312" t="str">
        <f t="shared" si="108"/>
        <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t="str">
        <f t="shared" si="109"/>
        <v/>
      </c>
      <c r="E1020" s="282" t="str" cm="1">
        <f t="array" ref="E1020">IF($C1020="","",INDEX(import_data,$C1020,E$9))</f>
        <v/>
      </c>
      <c r="F1020" s="280" t="str" cm="1">
        <f t="array" ref="F1020">IF($C1020="","",INDEX(import_data,$C1020,F$9))</f>
        <v/>
      </c>
      <c r="G1020" s="280" t="str" cm="1">
        <f t="array" ref="G1020">IF($C1020="","",INDEX(import_data,$C1020,G$9))</f>
        <v/>
      </c>
      <c r="H1020" s="280" t="str" cm="1">
        <f t="array" ref="H1020">IF($C1020="","",IF(INDEX(import_data,$C1020,H$9)="","",INDEX(import_data,$C1020,H$9)))</f>
        <v/>
      </c>
      <c r="I1020" s="300" t="str" cm="1">
        <f t="array" ref="I1020">IF($C1020="","",IF(INDEX(import_data,$C1020,I$9)="","",INDEX(import_data,$C1020,I$9)))</f>
        <v/>
      </c>
      <c r="K1020" s="312" t="str">
        <f t="shared" si="106"/>
        <v/>
      </c>
      <c r="L1020" s="92" t="s">
        <v>0</v>
      </c>
      <c r="M1020" s="312" t="str">
        <f t="shared" si="107"/>
        <v/>
      </c>
      <c r="N1020" s="92" t="s">
        <v>0</v>
      </c>
      <c r="O1020" s="312" t="str">
        <f t="shared" si="108"/>
        <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t="str">
        <f t="shared" si="109"/>
        <v/>
      </c>
      <c r="E1021" s="282" t="str" cm="1">
        <f t="array" ref="E1021">IF($C1021="","",INDEX(import_data,$C1021,E$9))</f>
        <v/>
      </c>
      <c r="F1021" s="280" t="str" cm="1">
        <f t="array" ref="F1021">IF($C1021="","",INDEX(import_data,$C1021,F$9))</f>
        <v/>
      </c>
      <c r="G1021" s="280" t="str" cm="1">
        <f t="array" ref="G1021">IF($C1021="","",INDEX(import_data,$C1021,G$9))</f>
        <v/>
      </c>
      <c r="H1021" s="280" t="str" cm="1">
        <f t="array" ref="H1021">IF($C1021="","",IF(INDEX(import_data,$C1021,H$9)="","",INDEX(import_data,$C1021,H$9)))</f>
        <v/>
      </c>
      <c r="I1021" s="300" t="str" cm="1">
        <f t="array" ref="I1021">IF($C1021="","",IF(INDEX(import_data,$C1021,I$9)="","",INDEX(import_data,$C1021,I$9)))</f>
        <v/>
      </c>
      <c r="K1021" s="312" t="str">
        <f t="shared" si="106"/>
        <v/>
      </c>
      <c r="L1021" s="92" t="s">
        <v>0</v>
      </c>
      <c r="M1021" s="312" t="str">
        <f t="shared" si="107"/>
        <v/>
      </c>
      <c r="N1021" s="92" t="s">
        <v>0</v>
      </c>
      <c r="O1021" s="312" t="str">
        <f t="shared" si="108"/>
        <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t="str">
        <f t="shared" si="109"/>
        <v/>
      </c>
      <c r="E1022" s="282" t="str" cm="1">
        <f t="array" ref="E1022">IF($C1022="","",INDEX(import_data,$C1022,E$9))</f>
        <v/>
      </c>
      <c r="F1022" s="280" t="str" cm="1">
        <f t="array" ref="F1022">IF($C1022="","",INDEX(import_data,$C1022,F$9))</f>
        <v/>
      </c>
      <c r="G1022" s="280" t="str" cm="1">
        <f t="array" ref="G1022">IF($C1022="","",INDEX(import_data,$C1022,G$9))</f>
        <v/>
      </c>
      <c r="H1022" s="280" t="str" cm="1">
        <f t="array" ref="H1022">IF($C1022="","",IF(INDEX(import_data,$C1022,H$9)="","",INDEX(import_data,$C1022,H$9)))</f>
        <v/>
      </c>
      <c r="I1022" s="300" t="str" cm="1">
        <f t="array" ref="I1022">IF($C1022="","",IF(INDEX(import_data,$C1022,I$9)="","",INDEX(import_data,$C1022,I$9)))</f>
        <v/>
      </c>
      <c r="K1022" s="312" t="str">
        <f t="shared" si="106"/>
        <v/>
      </c>
      <c r="L1022" s="92" t="s">
        <v>0</v>
      </c>
      <c r="M1022" s="312" t="str">
        <f t="shared" si="107"/>
        <v/>
      </c>
      <c r="N1022" s="92" t="s">
        <v>0</v>
      </c>
      <c r="O1022" s="312" t="str">
        <f t="shared" si="108"/>
        <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t="str">
        <f t="shared" si="109"/>
        <v/>
      </c>
      <c r="E1023" s="282" t="str" cm="1">
        <f t="array" ref="E1023">IF($C1023="","",INDEX(import_data,$C1023,E$9))</f>
        <v/>
      </c>
      <c r="F1023" s="280" t="str" cm="1">
        <f t="array" ref="F1023">IF($C1023="","",INDEX(import_data,$C1023,F$9))</f>
        <v/>
      </c>
      <c r="G1023" s="280" t="str" cm="1">
        <f t="array" ref="G1023">IF($C1023="","",INDEX(import_data,$C1023,G$9))</f>
        <v/>
      </c>
      <c r="H1023" s="280" t="str" cm="1">
        <f t="array" ref="H1023">IF($C1023="","",IF(INDEX(import_data,$C1023,H$9)="","",INDEX(import_data,$C1023,H$9)))</f>
        <v/>
      </c>
      <c r="I1023" s="300" t="str" cm="1">
        <f t="array" ref="I1023">IF($C1023="","",IF(INDEX(import_data,$C1023,I$9)="","",INDEX(import_data,$C1023,I$9)))</f>
        <v/>
      </c>
      <c r="K1023" s="312" t="str">
        <f t="shared" si="106"/>
        <v/>
      </c>
      <c r="L1023" s="92" t="s">
        <v>0</v>
      </c>
      <c r="M1023" s="312" t="str">
        <f t="shared" si="107"/>
        <v/>
      </c>
      <c r="N1023" s="92" t="s">
        <v>0</v>
      </c>
      <c r="O1023" s="312" t="str">
        <f t="shared" si="108"/>
        <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t="str">
        <f t="shared" si="109"/>
        <v/>
      </c>
      <c r="E1024" s="282" t="str" cm="1">
        <f t="array" ref="E1024">IF($C1024="","",INDEX(import_data,$C1024,E$9))</f>
        <v/>
      </c>
      <c r="F1024" s="280" t="str" cm="1">
        <f t="array" ref="F1024">IF($C1024="","",INDEX(import_data,$C1024,F$9))</f>
        <v/>
      </c>
      <c r="G1024" s="280" t="str" cm="1">
        <f t="array" ref="G1024">IF($C1024="","",INDEX(import_data,$C1024,G$9))</f>
        <v/>
      </c>
      <c r="H1024" s="280" t="str" cm="1">
        <f t="array" ref="H1024">IF($C1024="","",IF(INDEX(import_data,$C1024,H$9)="","",INDEX(import_data,$C1024,H$9)))</f>
        <v/>
      </c>
      <c r="I1024" s="300" t="str" cm="1">
        <f t="array" ref="I1024">IF($C1024="","",IF(INDEX(import_data,$C1024,I$9)="","",INDEX(import_data,$C1024,I$9)))</f>
        <v/>
      </c>
      <c r="K1024" s="312" t="str">
        <f t="shared" si="106"/>
        <v/>
      </c>
      <c r="L1024" s="92" t="s">
        <v>0</v>
      </c>
      <c r="M1024" s="312" t="str">
        <f t="shared" si="107"/>
        <v/>
      </c>
      <c r="N1024" s="92" t="s">
        <v>0</v>
      </c>
      <c r="O1024" s="312" t="str">
        <f t="shared" si="108"/>
        <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t="str">
        <f t="shared" si="109"/>
        <v/>
      </c>
      <c r="E1025" s="282" t="str" cm="1">
        <f t="array" ref="E1025">IF($C1025="","",INDEX(import_data,$C1025,E$9))</f>
        <v/>
      </c>
      <c r="F1025" s="280" t="str" cm="1">
        <f t="array" ref="F1025">IF($C1025="","",INDEX(import_data,$C1025,F$9))</f>
        <v/>
      </c>
      <c r="G1025" s="280" t="str" cm="1">
        <f t="array" ref="G1025">IF($C1025="","",INDEX(import_data,$C1025,G$9))</f>
        <v/>
      </c>
      <c r="H1025" s="280" t="str" cm="1">
        <f t="array" ref="H1025">IF($C1025="","",IF(INDEX(import_data,$C1025,H$9)="","",INDEX(import_data,$C1025,H$9)))</f>
        <v/>
      </c>
      <c r="I1025" s="300" t="str" cm="1">
        <f t="array" ref="I1025">IF($C1025="","",IF(INDEX(import_data,$C1025,I$9)="","",INDEX(import_data,$C1025,I$9)))</f>
        <v/>
      </c>
      <c r="K1025" s="312" t="str">
        <f t="shared" si="106"/>
        <v/>
      </c>
      <c r="L1025" s="92" t="s">
        <v>0</v>
      </c>
      <c r="M1025" s="312" t="str">
        <f t="shared" si="107"/>
        <v/>
      </c>
      <c r="N1025" s="92" t="s">
        <v>0</v>
      </c>
      <c r="O1025" s="312" t="str">
        <f t="shared" si="108"/>
        <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t="str">
        <f t="shared" si="109"/>
        <v/>
      </c>
      <c r="E1026" s="282" t="str" cm="1">
        <f t="array" ref="E1026">IF($C1026="","",INDEX(import_data,$C1026,E$9))</f>
        <v/>
      </c>
      <c r="F1026" s="280" t="str" cm="1">
        <f t="array" ref="F1026">IF($C1026="","",INDEX(import_data,$C1026,F$9))</f>
        <v/>
      </c>
      <c r="G1026" s="280" t="str" cm="1">
        <f t="array" ref="G1026">IF($C1026="","",INDEX(import_data,$C1026,G$9))</f>
        <v/>
      </c>
      <c r="H1026" s="280" t="str" cm="1">
        <f t="array" ref="H1026">IF($C1026="","",IF(INDEX(import_data,$C1026,H$9)="","",INDEX(import_data,$C1026,H$9)))</f>
        <v/>
      </c>
      <c r="I1026" s="300" t="str" cm="1">
        <f t="array" ref="I1026">IF($C1026="","",IF(INDEX(import_data,$C1026,I$9)="","",INDEX(import_data,$C1026,I$9)))</f>
        <v/>
      </c>
      <c r="K1026" s="312" t="str">
        <f t="shared" si="106"/>
        <v/>
      </c>
      <c r="L1026" s="92" t="s">
        <v>0</v>
      </c>
      <c r="M1026" s="312" t="str">
        <f t="shared" si="107"/>
        <v/>
      </c>
      <c r="N1026" s="92" t="s">
        <v>0</v>
      </c>
      <c r="O1026" s="312" t="str">
        <f t="shared" si="108"/>
        <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t="str">
        <f t="shared" si="109"/>
        <v/>
      </c>
      <c r="E1027" s="282" t="str" cm="1">
        <f t="array" ref="E1027">IF($C1027="","",INDEX(import_data,$C1027,E$9))</f>
        <v/>
      </c>
      <c r="F1027" s="280" t="str" cm="1">
        <f t="array" ref="F1027">IF($C1027="","",INDEX(import_data,$C1027,F$9))</f>
        <v/>
      </c>
      <c r="G1027" s="280" t="str" cm="1">
        <f t="array" ref="G1027">IF($C1027="","",INDEX(import_data,$C1027,G$9))</f>
        <v/>
      </c>
      <c r="H1027" s="280" t="str" cm="1">
        <f t="array" ref="H1027">IF($C1027="","",IF(INDEX(import_data,$C1027,H$9)="","",INDEX(import_data,$C1027,H$9)))</f>
        <v/>
      </c>
      <c r="I1027" s="300" t="str" cm="1">
        <f t="array" ref="I1027">IF($C1027="","",IF(INDEX(import_data,$C1027,I$9)="","",INDEX(import_data,$C1027,I$9)))</f>
        <v/>
      </c>
      <c r="K1027" s="312" t="str">
        <f t="shared" si="106"/>
        <v/>
      </c>
      <c r="L1027" s="92" t="s">
        <v>0</v>
      </c>
      <c r="M1027" s="312" t="str">
        <f t="shared" si="107"/>
        <v/>
      </c>
      <c r="N1027" s="92" t="s">
        <v>0</v>
      </c>
      <c r="O1027" s="312" t="str">
        <f t="shared" si="108"/>
        <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t="str">
        <f t="shared" si="109"/>
        <v/>
      </c>
      <c r="E1028" s="282" t="str" cm="1">
        <f t="array" ref="E1028">IF($C1028="","",INDEX(import_data,$C1028,E$9))</f>
        <v/>
      </c>
      <c r="F1028" s="280" t="str" cm="1">
        <f t="array" ref="F1028">IF($C1028="","",INDEX(import_data,$C1028,F$9))</f>
        <v/>
      </c>
      <c r="G1028" s="280" t="str" cm="1">
        <f t="array" ref="G1028">IF($C1028="","",INDEX(import_data,$C1028,G$9))</f>
        <v/>
      </c>
      <c r="H1028" s="280" t="str" cm="1">
        <f t="array" ref="H1028">IF($C1028="","",IF(INDEX(import_data,$C1028,H$9)="","",INDEX(import_data,$C1028,H$9)))</f>
        <v/>
      </c>
      <c r="I1028" s="300" t="str" cm="1">
        <f t="array" ref="I1028">IF($C1028="","",IF(INDEX(import_data,$C1028,I$9)="","",INDEX(import_data,$C1028,I$9)))</f>
        <v/>
      </c>
      <c r="K1028" s="312" t="str">
        <f t="shared" si="106"/>
        <v/>
      </c>
      <c r="L1028" s="92" t="s">
        <v>0</v>
      </c>
      <c r="M1028" s="312" t="str">
        <f t="shared" si="107"/>
        <v/>
      </c>
      <c r="N1028" s="92" t="s">
        <v>0</v>
      </c>
      <c r="O1028" s="312" t="str">
        <f t="shared" si="108"/>
        <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t="str">
        <f t="shared" si="109"/>
        <v/>
      </c>
      <c r="E1029" s="282" t="str" cm="1">
        <f t="array" ref="E1029">IF($C1029="","",INDEX(import_data,$C1029,E$9))</f>
        <v/>
      </c>
      <c r="F1029" s="280" t="str" cm="1">
        <f t="array" ref="F1029">IF($C1029="","",INDEX(import_data,$C1029,F$9))</f>
        <v/>
      </c>
      <c r="G1029" s="280" t="str" cm="1">
        <f t="array" ref="G1029">IF($C1029="","",INDEX(import_data,$C1029,G$9))</f>
        <v/>
      </c>
      <c r="H1029" s="280" t="str" cm="1">
        <f t="array" ref="H1029">IF($C1029="","",IF(INDEX(import_data,$C1029,H$9)="","",INDEX(import_data,$C1029,H$9)))</f>
        <v/>
      </c>
      <c r="I1029" s="300" t="str" cm="1">
        <f t="array" ref="I1029">IF($C1029="","",IF(INDEX(import_data,$C1029,I$9)="","",INDEX(import_data,$C1029,I$9)))</f>
        <v/>
      </c>
      <c r="K1029" s="312" t="str">
        <f t="shared" si="106"/>
        <v/>
      </c>
      <c r="L1029" s="92" t="s">
        <v>0</v>
      </c>
      <c r="M1029" s="312" t="str">
        <f t="shared" si="107"/>
        <v/>
      </c>
      <c r="N1029" s="92" t="s">
        <v>0</v>
      </c>
      <c r="O1029" s="312" t="str">
        <f t="shared" si="108"/>
        <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t="str">
        <f t="shared" si="109"/>
        <v/>
      </c>
      <c r="E1030" s="282" t="str" cm="1">
        <f t="array" ref="E1030">IF($C1030="","",INDEX(import_data,$C1030,E$9))</f>
        <v/>
      </c>
      <c r="F1030" s="280" t="str" cm="1">
        <f t="array" ref="F1030">IF($C1030="","",INDEX(import_data,$C1030,F$9))</f>
        <v/>
      </c>
      <c r="G1030" s="280" t="str" cm="1">
        <f t="array" ref="G1030">IF($C1030="","",INDEX(import_data,$C1030,G$9))</f>
        <v/>
      </c>
      <c r="H1030" s="280" t="str" cm="1">
        <f t="array" ref="H1030">IF($C1030="","",IF(INDEX(import_data,$C1030,H$9)="","",INDEX(import_data,$C1030,H$9)))</f>
        <v/>
      </c>
      <c r="I1030" s="300" t="str" cm="1">
        <f t="array" ref="I1030">IF($C1030="","",IF(INDEX(import_data,$C1030,I$9)="","",INDEX(import_data,$C1030,I$9)))</f>
        <v/>
      </c>
      <c r="K1030" s="312" t="str">
        <f t="shared" si="106"/>
        <v/>
      </c>
      <c r="L1030" s="92" t="s">
        <v>0</v>
      </c>
      <c r="M1030" s="312" t="str">
        <f t="shared" si="107"/>
        <v/>
      </c>
      <c r="N1030" s="92" t="s">
        <v>0</v>
      </c>
      <c r="O1030" s="312" t="str">
        <f t="shared" si="108"/>
        <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t="str">
        <f t="shared" si="109"/>
        <v/>
      </c>
      <c r="E1031" s="282" t="str" cm="1">
        <f t="array" ref="E1031">IF($C1031="","",INDEX(import_data,$C1031,E$9))</f>
        <v/>
      </c>
      <c r="F1031" s="280" t="str" cm="1">
        <f t="array" ref="F1031">IF($C1031="","",INDEX(import_data,$C1031,F$9))</f>
        <v/>
      </c>
      <c r="G1031" s="280" t="str" cm="1">
        <f t="array" ref="G1031">IF($C1031="","",INDEX(import_data,$C1031,G$9))</f>
        <v/>
      </c>
      <c r="H1031" s="280" t="str" cm="1">
        <f t="array" ref="H1031">IF($C1031="","",IF(INDEX(import_data,$C1031,H$9)="","",INDEX(import_data,$C1031,H$9)))</f>
        <v/>
      </c>
      <c r="I1031" s="300" t="str" cm="1">
        <f t="array" ref="I1031">IF($C1031="","",IF(INDEX(import_data,$C1031,I$9)="","",INDEX(import_data,$C1031,I$9)))</f>
        <v/>
      </c>
      <c r="K1031" s="312" t="str">
        <f t="shared" si="106"/>
        <v/>
      </c>
      <c r="L1031" s="92" t="s">
        <v>0</v>
      </c>
      <c r="M1031" s="312" t="str">
        <f t="shared" si="107"/>
        <v/>
      </c>
      <c r="N1031" s="92" t="s">
        <v>0</v>
      </c>
      <c r="O1031" s="312" t="str">
        <f t="shared" si="108"/>
        <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t="str">
        <f t="shared" si="109"/>
        <v/>
      </c>
      <c r="E1032" s="282" t="str" cm="1">
        <f t="array" ref="E1032">IF($C1032="","",INDEX(import_data,$C1032,E$9))</f>
        <v/>
      </c>
      <c r="F1032" s="280" t="str" cm="1">
        <f t="array" ref="F1032">IF($C1032="","",INDEX(import_data,$C1032,F$9))</f>
        <v/>
      </c>
      <c r="G1032" s="280" t="str" cm="1">
        <f t="array" ref="G1032">IF($C1032="","",INDEX(import_data,$C1032,G$9))</f>
        <v/>
      </c>
      <c r="H1032" s="280" t="str" cm="1">
        <f t="array" ref="H1032">IF($C1032="","",IF(INDEX(import_data,$C1032,H$9)="","",INDEX(import_data,$C1032,H$9)))</f>
        <v/>
      </c>
      <c r="I1032" s="300" t="str" cm="1">
        <f t="array" ref="I1032">IF($C1032="","",IF(INDEX(import_data,$C1032,I$9)="","",INDEX(import_data,$C1032,I$9)))</f>
        <v/>
      </c>
      <c r="K1032" s="312" t="str">
        <f t="shared" si="106"/>
        <v/>
      </c>
      <c r="L1032" s="92" t="s">
        <v>0</v>
      </c>
      <c r="M1032" s="312" t="str">
        <f t="shared" si="107"/>
        <v/>
      </c>
      <c r="N1032" s="92" t="s">
        <v>0</v>
      </c>
      <c r="O1032" s="312" t="str">
        <f t="shared" si="108"/>
        <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t="str">
        <f t="shared" si="109"/>
        <v/>
      </c>
      <c r="E1033" s="282" t="str" cm="1">
        <f t="array" ref="E1033">IF($C1033="","",INDEX(import_data,$C1033,E$9))</f>
        <v/>
      </c>
      <c r="F1033" s="280" t="str" cm="1">
        <f t="array" ref="F1033">IF($C1033="","",INDEX(import_data,$C1033,F$9))</f>
        <v/>
      </c>
      <c r="G1033" s="280" t="str" cm="1">
        <f t="array" ref="G1033">IF($C1033="","",INDEX(import_data,$C1033,G$9))</f>
        <v/>
      </c>
      <c r="H1033" s="280" t="str" cm="1">
        <f t="array" ref="H1033">IF($C1033="","",IF(INDEX(import_data,$C1033,H$9)="","",INDEX(import_data,$C1033,H$9)))</f>
        <v/>
      </c>
      <c r="I1033" s="300" t="str" cm="1">
        <f t="array" ref="I1033">IF($C1033="","",IF(INDEX(import_data,$C1033,I$9)="","",INDEX(import_data,$C1033,I$9)))</f>
        <v/>
      </c>
      <c r="K1033" s="312" t="str">
        <f t="shared" si="106"/>
        <v/>
      </c>
      <c r="L1033" s="92" t="s">
        <v>0</v>
      </c>
      <c r="M1033" s="312" t="str">
        <f t="shared" si="107"/>
        <v/>
      </c>
      <c r="N1033" s="92" t="s">
        <v>0</v>
      </c>
      <c r="O1033" s="312" t="str">
        <f t="shared" si="108"/>
        <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t="str">
        <f t="shared" si="109"/>
        <v/>
      </c>
      <c r="E1034" s="282" t="str" cm="1">
        <f t="array" ref="E1034">IF($C1034="","",INDEX(import_data,$C1034,E$9))</f>
        <v/>
      </c>
      <c r="F1034" s="280" t="str" cm="1">
        <f t="array" ref="F1034">IF($C1034="","",INDEX(import_data,$C1034,F$9))</f>
        <v/>
      </c>
      <c r="G1034" s="280" t="str" cm="1">
        <f t="array" ref="G1034">IF($C1034="","",INDEX(import_data,$C1034,G$9))</f>
        <v/>
      </c>
      <c r="H1034" s="280" t="str" cm="1">
        <f t="array" ref="H1034">IF($C1034="","",IF(INDEX(import_data,$C1034,H$9)="","",INDEX(import_data,$C1034,H$9)))</f>
        <v/>
      </c>
      <c r="I1034" s="300" t="str" cm="1">
        <f t="array" ref="I1034">IF($C1034="","",IF(INDEX(import_data,$C1034,I$9)="","",INDEX(import_data,$C1034,I$9)))</f>
        <v/>
      </c>
      <c r="K1034" s="312" t="str">
        <f t="shared" si="106"/>
        <v/>
      </c>
      <c r="L1034" s="92" t="s">
        <v>0</v>
      </c>
      <c r="M1034" s="312" t="str">
        <f t="shared" si="107"/>
        <v/>
      </c>
      <c r="N1034" s="92" t="s">
        <v>0</v>
      </c>
      <c r="O1034" s="312" t="str">
        <f t="shared" si="108"/>
        <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t="str">
        <f t="shared" si="109"/>
        <v/>
      </c>
      <c r="E1035" s="282" t="str" cm="1">
        <f t="array" ref="E1035">IF($C1035="","",INDEX(import_data,$C1035,E$9))</f>
        <v/>
      </c>
      <c r="F1035" s="280" t="str" cm="1">
        <f t="array" ref="F1035">IF($C1035="","",INDEX(import_data,$C1035,F$9))</f>
        <v/>
      </c>
      <c r="G1035" s="280" t="str" cm="1">
        <f t="array" ref="G1035">IF($C1035="","",INDEX(import_data,$C1035,G$9))</f>
        <v/>
      </c>
      <c r="H1035" s="280" t="str" cm="1">
        <f t="array" ref="H1035">IF($C1035="","",IF(INDEX(import_data,$C1035,H$9)="","",INDEX(import_data,$C1035,H$9)))</f>
        <v/>
      </c>
      <c r="I1035" s="300" t="str" cm="1">
        <f t="array" ref="I1035">IF($C1035="","",IF(INDEX(import_data,$C1035,I$9)="","",INDEX(import_data,$C1035,I$9)))</f>
        <v/>
      </c>
      <c r="K1035" s="312" t="str">
        <f t="shared" si="106"/>
        <v/>
      </c>
      <c r="L1035" s="92" t="s">
        <v>0</v>
      </c>
      <c r="M1035" s="312" t="str">
        <f t="shared" si="107"/>
        <v/>
      </c>
      <c r="N1035" s="92" t="s">
        <v>0</v>
      </c>
      <c r="O1035" s="312" t="str">
        <f t="shared" si="108"/>
        <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t="str">
        <f t="shared" si="109"/>
        <v/>
      </c>
      <c r="E1036" s="282" t="str" cm="1">
        <f t="array" ref="E1036">IF($C1036="","",INDEX(import_data,$C1036,E$9))</f>
        <v/>
      </c>
      <c r="F1036" s="280" t="str" cm="1">
        <f t="array" ref="F1036">IF($C1036="","",INDEX(import_data,$C1036,F$9))</f>
        <v/>
      </c>
      <c r="G1036" s="280" t="str" cm="1">
        <f t="array" ref="G1036">IF($C1036="","",INDEX(import_data,$C1036,G$9))</f>
        <v/>
      </c>
      <c r="H1036" s="280" t="str" cm="1">
        <f t="array" ref="H1036">IF($C1036="","",IF(INDEX(import_data,$C1036,H$9)="","",INDEX(import_data,$C1036,H$9)))</f>
        <v/>
      </c>
      <c r="I1036" s="300" t="str" cm="1">
        <f t="array" ref="I1036">IF($C1036="","",IF(INDEX(import_data,$C1036,I$9)="","",INDEX(import_data,$C1036,I$9)))</f>
        <v/>
      </c>
      <c r="K1036" s="312" t="str">
        <f t="shared" ref="K1036:K1099" si="113">IF(F1036="","",F1036) &amp; IF(G1036="",""," – " &amp; G1036) &amp; IF(H1036="",""," – " &amp; H1036) &amp; IF(I1036="",""," – " &amp; I1036)</f>
        <v/>
      </c>
      <c r="L1036" s="92" t="s">
        <v>0</v>
      </c>
      <c r="M1036" s="312" t="str">
        <f t="shared" ref="M1036:M1099" si="114">IF(F1036="","",F1036) &amp; IF(G1036="",""," – " &amp; G1036) &amp; IF(H1036="",""," – " &amp; H1036)</f>
        <v/>
      </c>
      <c r="N1036" s="92" t="s">
        <v>0</v>
      </c>
      <c r="O1036" s="312" t="str">
        <f t="shared" ref="O1036:O1099" si="115">IF(F1036="","",F1036) &amp; IF(G1036="",""," – " &amp; G1036)</f>
        <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t="str">
        <f t="shared" ref="C1037:C1100" si="116">IFERROR(MATCH($E$8&amp;"-"&amp;B1037,import_key,0),"")</f>
        <v/>
      </c>
      <c r="E1037" s="282" t="str" cm="1">
        <f t="array" ref="E1037">IF($C1037="","",INDEX(import_data,$C1037,E$9))</f>
        <v/>
      </c>
      <c r="F1037" s="280" t="str" cm="1">
        <f t="array" ref="F1037">IF($C1037="","",INDEX(import_data,$C1037,F$9))</f>
        <v/>
      </c>
      <c r="G1037" s="280" t="str" cm="1">
        <f t="array" ref="G1037">IF($C1037="","",INDEX(import_data,$C1037,G$9))</f>
        <v/>
      </c>
      <c r="H1037" s="280" t="str" cm="1">
        <f t="array" ref="H1037">IF($C1037="","",IF(INDEX(import_data,$C1037,H$9)="","",INDEX(import_data,$C1037,H$9)))</f>
        <v/>
      </c>
      <c r="I1037" s="300" t="str" cm="1">
        <f t="array" ref="I1037">IF($C1037="","",IF(INDEX(import_data,$C1037,I$9)="","",INDEX(import_data,$C1037,I$9)))</f>
        <v/>
      </c>
      <c r="K1037" s="312" t="str">
        <f t="shared" si="113"/>
        <v/>
      </c>
      <c r="L1037" s="92" t="s">
        <v>0</v>
      </c>
      <c r="M1037" s="312" t="str">
        <f t="shared" si="114"/>
        <v/>
      </c>
      <c r="N1037" s="92" t="s">
        <v>0</v>
      </c>
      <c r="O1037" s="312" t="str">
        <f t="shared" si="115"/>
        <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t="str">
        <f t="shared" si="116"/>
        <v/>
      </c>
      <c r="E1038" s="282" t="str" cm="1">
        <f t="array" ref="E1038">IF($C1038="","",INDEX(import_data,$C1038,E$9))</f>
        <v/>
      </c>
      <c r="F1038" s="280" t="str" cm="1">
        <f t="array" ref="F1038">IF($C1038="","",INDEX(import_data,$C1038,F$9))</f>
        <v/>
      </c>
      <c r="G1038" s="280" t="str" cm="1">
        <f t="array" ref="G1038">IF($C1038="","",INDEX(import_data,$C1038,G$9))</f>
        <v/>
      </c>
      <c r="H1038" s="280" t="str" cm="1">
        <f t="array" ref="H1038">IF($C1038="","",IF(INDEX(import_data,$C1038,H$9)="","",INDEX(import_data,$C1038,H$9)))</f>
        <v/>
      </c>
      <c r="I1038" s="300" t="str" cm="1">
        <f t="array" ref="I1038">IF($C1038="","",IF(INDEX(import_data,$C1038,I$9)="","",INDEX(import_data,$C1038,I$9)))</f>
        <v/>
      </c>
      <c r="K1038" s="312" t="str">
        <f t="shared" si="113"/>
        <v/>
      </c>
      <c r="L1038" s="92" t="s">
        <v>0</v>
      </c>
      <c r="M1038" s="312" t="str">
        <f t="shared" si="114"/>
        <v/>
      </c>
      <c r="N1038" s="92" t="s">
        <v>0</v>
      </c>
      <c r="O1038" s="312" t="str">
        <f t="shared" si="115"/>
        <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t="str">
        <f t="shared" si="116"/>
        <v/>
      </c>
      <c r="E1039" s="282" t="str" cm="1">
        <f t="array" ref="E1039">IF($C1039="","",INDEX(import_data,$C1039,E$9))</f>
        <v/>
      </c>
      <c r="F1039" s="280" t="str" cm="1">
        <f t="array" ref="F1039">IF($C1039="","",INDEX(import_data,$C1039,F$9))</f>
        <v/>
      </c>
      <c r="G1039" s="280" t="str" cm="1">
        <f t="array" ref="G1039">IF($C1039="","",INDEX(import_data,$C1039,G$9))</f>
        <v/>
      </c>
      <c r="H1039" s="280" t="str" cm="1">
        <f t="array" ref="H1039">IF($C1039="","",IF(INDEX(import_data,$C1039,H$9)="","",INDEX(import_data,$C1039,H$9)))</f>
        <v/>
      </c>
      <c r="I1039" s="300" t="str" cm="1">
        <f t="array" ref="I1039">IF($C1039="","",IF(INDEX(import_data,$C1039,I$9)="","",INDEX(import_data,$C1039,I$9)))</f>
        <v/>
      </c>
      <c r="K1039" s="312" t="str">
        <f t="shared" si="113"/>
        <v/>
      </c>
      <c r="L1039" s="92" t="s">
        <v>0</v>
      </c>
      <c r="M1039" s="312" t="str">
        <f t="shared" si="114"/>
        <v/>
      </c>
      <c r="N1039" s="92" t="s">
        <v>0</v>
      </c>
      <c r="O1039" s="312" t="str">
        <f t="shared" si="115"/>
        <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t="str">
        <f t="shared" si="116"/>
        <v/>
      </c>
      <c r="E1040" s="282" t="str" cm="1">
        <f t="array" ref="E1040">IF($C1040="","",INDEX(import_data,$C1040,E$9))</f>
        <v/>
      </c>
      <c r="F1040" s="280" t="str" cm="1">
        <f t="array" ref="F1040">IF($C1040="","",INDEX(import_data,$C1040,F$9))</f>
        <v/>
      </c>
      <c r="G1040" s="280" t="str" cm="1">
        <f t="array" ref="G1040">IF($C1040="","",INDEX(import_data,$C1040,G$9))</f>
        <v/>
      </c>
      <c r="H1040" s="280" t="str" cm="1">
        <f t="array" ref="H1040">IF($C1040="","",IF(INDEX(import_data,$C1040,H$9)="","",INDEX(import_data,$C1040,H$9)))</f>
        <v/>
      </c>
      <c r="I1040" s="300" t="str" cm="1">
        <f t="array" ref="I1040">IF($C1040="","",IF(INDEX(import_data,$C1040,I$9)="","",INDEX(import_data,$C1040,I$9)))</f>
        <v/>
      </c>
      <c r="K1040" s="312" t="str">
        <f t="shared" si="113"/>
        <v/>
      </c>
      <c r="L1040" s="92" t="s">
        <v>0</v>
      </c>
      <c r="M1040" s="312" t="str">
        <f t="shared" si="114"/>
        <v/>
      </c>
      <c r="N1040" s="92" t="s">
        <v>0</v>
      </c>
      <c r="O1040" s="312" t="str">
        <f t="shared" si="115"/>
        <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t="str">
        <f t="shared" si="116"/>
        <v/>
      </c>
      <c r="E1041" s="282" t="str" cm="1">
        <f t="array" ref="E1041">IF($C1041="","",INDEX(import_data,$C1041,E$9))</f>
        <v/>
      </c>
      <c r="F1041" s="280" t="str" cm="1">
        <f t="array" ref="F1041">IF($C1041="","",INDEX(import_data,$C1041,F$9))</f>
        <v/>
      </c>
      <c r="G1041" s="280" t="str" cm="1">
        <f t="array" ref="G1041">IF($C1041="","",INDEX(import_data,$C1041,G$9))</f>
        <v/>
      </c>
      <c r="H1041" s="280" t="str" cm="1">
        <f t="array" ref="H1041">IF($C1041="","",IF(INDEX(import_data,$C1041,H$9)="","",INDEX(import_data,$C1041,H$9)))</f>
        <v/>
      </c>
      <c r="I1041" s="300" t="str" cm="1">
        <f t="array" ref="I1041">IF($C1041="","",IF(INDEX(import_data,$C1041,I$9)="","",INDEX(import_data,$C1041,I$9)))</f>
        <v/>
      </c>
      <c r="K1041" s="312" t="str">
        <f t="shared" si="113"/>
        <v/>
      </c>
      <c r="L1041" s="92" t="s">
        <v>0</v>
      </c>
      <c r="M1041" s="312" t="str">
        <f t="shared" si="114"/>
        <v/>
      </c>
      <c r="N1041" s="92" t="s">
        <v>0</v>
      </c>
      <c r="O1041" s="312" t="str">
        <f t="shared" si="115"/>
        <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t="str">
        <f t="shared" si="116"/>
        <v/>
      </c>
      <c r="E1042" s="282" t="str" cm="1">
        <f t="array" ref="E1042">IF($C1042="","",INDEX(import_data,$C1042,E$9))</f>
        <v/>
      </c>
      <c r="F1042" s="280" t="str" cm="1">
        <f t="array" ref="F1042">IF($C1042="","",INDEX(import_data,$C1042,F$9))</f>
        <v/>
      </c>
      <c r="G1042" s="280" t="str" cm="1">
        <f t="array" ref="G1042">IF($C1042="","",INDEX(import_data,$C1042,G$9))</f>
        <v/>
      </c>
      <c r="H1042" s="280" t="str" cm="1">
        <f t="array" ref="H1042">IF($C1042="","",IF(INDEX(import_data,$C1042,H$9)="","",INDEX(import_data,$C1042,H$9)))</f>
        <v/>
      </c>
      <c r="I1042" s="300" t="str" cm="1">
        <f t="array" ref="I1042">IF($C1042="","",IF(INDEX(import_data,$C1042,I$9)="","",INDEX(import_data,$C1042,I$9)))</f>
        <v/>
      </c>
      <c r="K1042" s="312" t="str">
        <f t="shared" si="113"/>
        <v/>
      </c>
      <c r="L1042" s="92" t="s">
        <v>0</v>
      </c>
      <c r="M1042" s="312" t="str">
        <f t="shared" si="114"/>
        <v/>
      </c>
      <c r="N1042" s="92" t="s">
        <v>0</v>
      </c>
      <c r="O1042" s="312" t="str">
        <f t="shared" si="115"/>
        <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t="str">
        <f t="shared" si="116"/>
        <v/>
      </c>
      <c r="E1043" s="282" t="str" cm="1">
        <f t="array" ref="E1043">IF($C1043="","",INDEX(import_data,$C1043,E$9))</f>
        <v/>
      </c>
      <c r="F1043" s="280" t="str" cm="1">
        <f t="array" ref="F1043">IF($C1043="","",INDEX(import_data,$C1043,F$9))</f>
        <v/>
      </c>
      <c r="G1043" s="280" t="str" cm="1">
        <f t="array" ref="G1043">IF($C1043="","",INDEX(import_data,$C1043,G$9))</f>
        <v/>
      </c>
      <c r="H1043" s="280" t="str" cm="1">
        <f t="array" ref="H1043">IF($C1043="","",IF(INDEX(import_data,$C1043,H$9)="","",INDEX(import_data,$C1043,H$9)))</f>
        <v/>
      </c>
      <c r="I1043" s="300" t="str" cm="1">
        <f t="array" ref="I1043">IF($C1043="","",IF(INDEX(import_data,$C1043,I$9)="","",INDEX(import_data,$C1043,I$9)))</f>
        <v/>
      </c>
      <c r="K1043" s="312" t="str">
        <f t="shared" si="113"/>
        <v/>
      </c>
      <c r="L1043" s="92" t="s">
        <v>0</v>
      </c>
      <c r="M1043" s="312" t="str">
        <f t="shared" si="114"/>
        <v/>
      </c>
      <c r="N1043" s="92" t="s">
        <v>0</v>
      </c>
      <c r="O1043" s="312" t="str">
        <f t="shared" si="115"/>
        <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t="str">
        <f t="shared" si="116"/>
        <v/>
      </c>
      <c r="E1044" s="282" t="str" cm="1">
        <f t="array" ref="E1044">IF($C1044="","",INDEX(import_data,$C1044,E$9))</f>
        <v/>
      </c>
      <c r="F1044" s="280" t="str" cm="1">
        <f t="array" ref="F1044">IF($C1044="","",INDEX(import_data,$C1044,F$9))</f>
        <v/>
      </c>
      <c r="G1044" s="280" t="str" cm="1">
        <f t="array" ref="G1044">IF($C1044="","",INDEX(import_data,$C1044,G$9))</f>
        <v/>
      </c>
      <c r="H1044" s="280" t="str" cm="1">
        <f t="array" ref="H1044">IF($C1044="","",IF(INDEX(import_data,$C1044,H$9)="","",INDEX(import_data,$C1044,H$9)))</f>
        <v/>
      </c>
      <c r="I1044" s="300" t="str" cm="1">
        <f t="array" ref="I1044">IF($C1044="","",IF(INDEX(import_data,$C1044,I$9)="","",INDEX(import_data,$C1044,I$9)))</f>
        <v/>
      </c>
      <c r="K1044" s="312" t="str">
        <f t="shared" si="113"/>
        <v/>
      </c>
      <c r="L1044" s="92" t="s">
        <v>0</v>
      </c>
      <c r="M1044" s="312" t="str">
        <f t="shared" si="114"/>
        <v/>
      </c>
      <c r="N1044" s="92" t="s">
        <v>0</v>
      </c>
      <c r="O1044" s="312" t="str">
        <f t="shared" si="115"/>
        <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t="str">
        <f t="shared" si="116"/>
        <v/>
      </c>
      <c r="E1045" s="282" t="str" cm="1">
        <f t="array" ref="E1045">IF($C1045="","",INDEX(import_data,$C1045,E$9))</f>
        <v/>
      </c>
      <c r="F1045" s="280" t="str" cm="1">
        <f t="array" ref="F1045">IF($C1045="","",INDEX(import_data,$C1045,F$9))</f>
        <v/>
      </c>
      <c r="G1045" s="280" t="str" cm="1">
        <f t="array" ref="G1045">IF($C1045="","",INDEX(import_data,$C1045,G$9))</f>
        <v/>
      </c>
      <c r="H1045" s="280" t="str" cm="1">
        <f t="array" ref="H1045">IF($C1045="","",IF(INDEX(import_data,$C1045,H$9)="","",INDEX(import_data,$C1045,H$9)))</f>
        <v/>
      </c>
      <c r="I1045" s="300" t="str" cm="1">
        <f t="array" ref="I1045">IF($C1045="","",IF(INDEX(import_data,$C1045,I$9)="","",INDEX(import_data,$C1045,I$9)))</f>
        <v/>
      </c>
      <c r="K1045" s="312" t="str">
        <f t="shared" si="113"/>
        <v/>
      </c>
      <c r="L1045" s="92" t="s">
        <v>0</v>
      </c>
      <c r="M1045" s="312" t="str">
        <f t="shared" si="114"/>
        <v/>
      </c>
      <c r="N1045" s="92" t="s">
        <v>0</v>
      </c>
      <c r="O1045" s="312" t="str">
        <f t="shared" si="115"/>
        <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t="str">
        <f t="shared" si="116"/>
        <v/>
      </c>
      <c r="E1046" s="282" t="str" cm="1">
        <f t="array" ref="E1046">IF($C1046="","",INDEX(import_data,$C1046,E$9))</f>
        <v/>
      </c>
      <c r="F1046" s="280" t="str" cm="1">
        <f t="array" ref="F1046">IF($C1046="","",INDEX(import_data,$C1046,F$9))</f>
        <v/>
      </c>
      <c r="G1046" s="280" t="str" cm="1">
        <f t="array" ref="G1046">IF($C1046="","",INDEX(import_data,$C1046,G$9))</f>
        <v/>
      </c>
      <c r="H1046" s="280" t="str" cm="1">
        <f t="array" ref="H1046">IF($C1046="","",IF(INDEX(import_data,$C1046,H$9)="","",INDEX(import_data,$C1046,H$9)))</f>
        <v/>
      </c>
      <c r="I1046" s="300" t="str" cm="1">
        <f t="array" ref="I1046">IF($C1046="","",IF(INDEX(import_data,$C1046,I$9)="","",INDEX(import_data,$C1046,I$9)))</f>
        <v/>
      </c>
      <c r="K1046" s="312" t="str">
        <f t="shared" si="113"/>
        <v/>
      </c>
      <c r="L1046" s="92" t="s">
        <v>0</v>
      </c>
      <c r="M1046" s="312" t="str">
        <f t="shared" si="114"/>
        <v/>
      </c>
      <c r="N1046" s="92" t="s">
        <v>0</v>
      </c>
      <c r="O1046" s="312" t="str">
        <f t="shared" si="115"/>
        <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t="str">
        <f t="shared" si="116"/>
        <v/>
      </c>
      <c r="E1047" s="282" t="str" cm="1">
        <f t="array" ref="E1047">IF($C1047="","",INDEX(import_data,$C1047,E$9))</f>
        <v/>
      </c>
      <c r="F1047" s="280" t="str" cm="1">
        <f t="array" ref="F1047">IF($C1047="","",INDEX(import_data,$C1047,F$9))</f>
        <v/>
      </c>
      <c r="G1047" s="280" t="str" cm="1">
        <f t="array" ref="G1047">IF($C1047="","",INDEX(import_data,$C1047,G$9))</f>
        <v/>
      </c>
      <c r="H1047" s="280" t="str" cm="1">
        <f t="array" ref="H1047">IF($C1047="","",IF(INDEX(import_data,$C1047,H$9)="","",INDEX(import_data,$C1047,H$9)))</f>
        <v/>
      </c>
      <c r="I1047" s="300" t="str" cm="1">
        <f t="array" ref="I1047">IF($C1047="","",IF(INDEX(import_data,$C1047,I$9)="","",INDEX(import_data,$C1047,I$9)))</f>
        <v/>
      </c>
      <c r="K1047" s="312" t="str">
        <f t="shared" si="113"/>
        <v/>
      </c>
      <c r="L1047" s="92" t="s">
        <v>0</v>
      </c>
      <c r="M1047" s="312" t="str">
        <f t="shared" si="114"/>
        <v/>
      </c>
      <c r="N1047" s="92" t="s">
        <v>0</v>
      </c>
      <c r="O1047" s="312" t="str">
        <f t="shared" si="115"/>
        <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t="str">
        <f t="shared" si="116"/>
        <v/>
      </c>
      <c r="E1048" s="282" t="str" cm="1">
        <f t="array" ref="E1048">IF($C1048="","",INDEX(import_data,$C1048,E$9))</f>
        <v/>
      </c>
      <c r="F1048" s="280" t="str" cm="1">
        <f t="array" ref="F1048">IF($C1048="","",INDEX(import_data,$C1048,F$9))</f>
        <v/>
      </c>
      <c r="G1048" s="280" t="str" cm="1">
        <f t="array" ref="G1048">IF($C1048="","",INDEX(import_data,$C1048,G$9))</f>
        <v/>
      </c>
      <c r="H1048" s="280" t="str" cm="1">
        <f t="array" ref="H1048">IF($C1048="","",IF(INDEX(import_data,$C1048,H$9)="","",INDEX(import_data,$C1048,H$9)))</f>
        <v/>
      </c>
      <c r="I1048" s="300" t="str" cm="1">
        <f t="array" ref="I1048">IF($C1048="","",IF(INDEX(import_data,$C1048,I$9)="","",INDEX(import_data,$C1048,I$9)))</f>
        <v/>
      </c>
      <c r="K1048" s="312" t="str">
        <f t="shared" si="113"/>
        <v/>
      </c>
      <c r="L1048" s="92" t="s">
        <v>0</v>
      </c>
      <c r="M1048" s="312" t="str">
        <f t="shared" si="114"/>
        <v/>
      </c>
      <c r="N1048" s="92" t="s">
        <v>0</v>
      </c>
      <c r="O1048" s="312" t="str">
        <f t="shared" si="115"/>
        <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t="str">
        <f t="shared" si="116"/>
        <v/>
      </c>
      <c r="E1049" s="282" t="str" cm="1">
        <f t="array" ref="E1049">IF($C1049="","",INDEX(import_data,$C1049,E$9))</f>
        <v/>
      </c>
      <c r="F1049" s="280" t="str" cm="1">
        <f t="array" ref="F1049">IF($C1049="","",INDEX(import_data,$C1049,F$9))</f>
        <v/>
      </c>
      <c r="G1049" s="280" t="str" cm="1">
        <f t="array" ref="G1049">IF($C1049="","",INDEX(import_data,$C1049,G$9))</f>
        <v/>
      </c>
      <c r="H1049" s="280" t="str" cm="1">
        <f t="array" ref="H1049">IF($C1049="","",IF(INDEX(import_data,$C1049,H$9)="","",INDEX(import_data,$C1049,H$9)))</f>
        <v/>
      </c>
      <c r="I1049" s="300" t="str" cm="1">
        <f t="array" ref="I1049">IF($C1049="","",IF(INDEX(import_data,$C1049,I$9)="","",INDEX(import_data,$C1049,I$9)))</f>
        <v/>
      </c>
      <c r="K1049" s="312" t="str">
        <f t="shared" si="113"/>
        <v/>
      </c>
      <c r="L1049" s="92" t="s">
        <v>0</v>
      </c>
      <c r="M1049" s="312" t="str">
        <f t="shared" si="114"/>
        <v/>
      </c>
      <c r="N1049" s="92" t="s">
        <v>0</v>
      </c>
      <c r="O1049" s="312" t="str">
        <f t="shared" si="115"/>
        <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t="str">
        <f t="shared" si="116"/>
        <v/>
      </c>
      <c r="E1050" s="282" t="str" cm="1">
        <f t="array" ref="E1050">IF($C1050="","",INDEX(import_data,$C1050,E$9))</f>
        <v/>
      </c>
      <c r="F1050" s="280" t="str" cm="1">
        <f t="array" ref="F1050">IF($C1050="","",INDEX(import_data,$C1050,F$9))</f>
        <v/>
      </c>
      <c r="G1050" s="280" t="str" cm="1">
        <f t="array" ref="G1050">IF($C1050="","",INDEX(import_data,$C1050,G$9))</f>
        <v/>
      </c>
      <c r="H1050" s="280" t="str" cm="1">
        <f t="array" ref="H1050">IF($C1050="","",IF(INDEX(import_data,$C1050,H$9)="","",INDEX(import_data,$C1050,H$9)))</f>
        <v/>
      </c>
      <c r="I1050" s="300" t="str" cm="1">
        <f t="array" ref="I1050">IF($C1050="","",IF(INDEX(import_data,$C1050,I$9)="","",INDEX(import_data,$C1050,I$9)))</f>
        <v/>
      </c>
      <c r="K1050" s="312" t="str">
        <f t="shared" si="113"/>
        <v/>
      </c>
      <c r="L1050" s="92" t="s">
        <v>0</v>
      </c>
      <c r="M1050" s="312" t="str">
        <f t="shared" si="114"/>
        <v/>
      </c>
      <c r="N1050" s="92" t="s">
        <v>0</v>
      </c>
      <c r="O1050" s="312" t="str">
        <f t="shared" si="115"/>
        <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t="str">
        <f t="shared" si="116"/>
        <v/>
      </c>
      <c r="E1051" s="282" t="str" cm="1">
        <f t="array" ref="E1051">IF($C1051="","",INDEX(import_data,$C1051,E$9))</f>
        <v/>
      </c>
      <c r="F1051" s="280" t="str" cm="1">
        <f t="array" ref="F1051">IF($C1051="","",INDEX(import_data,$C1051,F$9))</f>
        <v/>
      </c>
      <c r="G1051" s="280" t="str" cm="1">
        <f t="array" ref="G1051">IF($C1051="","",INDEX(import_data,$C1051,G$9))</f>
        <v/>
      </c>
      <c r="H1051" s="280" t="str" cm="1">
        <f t="array" ref="H1051">IF($C1051="","",IF(INDEX(import_data,$C1051,H$9)="","",INDEX(import_data,$C1051,H$9)))</f>
        <v/>
      </c>
      <c r="I1051" s="300" t="str" cm="1">
        <f t="array" ref="I1051">IF($C1051="","",IF(INDEX(import_data,$C1051,I$9)="","",INDEX(import_data,$C1051,I$9)))</f>
        <v/>
      </c>
      <c r="K1051" s="312" t="str">
        <f t="shared" si="113"/>
        <v/>
      </c>
      <c r="L1051" s="92" t="s">
        <v>0</v>
      </c>
      <c r="M1051" s="312" t="str">
        <f t="shared" si="114"/>
        <v/>
      </c>
      <c r="N1051" s="92" t="s">
        <v>0</v>
      </c>
      <c r="O1051" s="312" t="str">
        <f t="shared" si="115"/>
        <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t="str">
        <f t="shared" si="116"/>
        <v/>
      </c>
      <c r="E1052" s="282" t="str" cm="1">
        <f t="array" ref="E1052">IF($C1052="","",INDEX(import_data,$C1052,E$9))</f>
        <v/>
      </c>
      <c r="F1052" s="280" t="str" cm="1">
        <f t="array" ref="F1052">IF($C1052="","",INDEX(import_data,$C1052,F$9))</f>
        <v/>
      </c>
      <c r="G1052" s="280" t="str" cm="1">
        <f t="array" ref="G1052">IF($C1052="","",INDEX(import_data,$C1052,G$9))</f>
        <v/>
      </c>
      <c r="H1052" s="280" t="str" cm="1">
        <f t="array" ref="H1052">IF($C1052="","",IF(INDEX(import_data,$C1052,H$9)="","",INDEX(import_data,$C1052,H$9)))</f>
        <v/>
      </c>
      <c r="I1052" s="300" t="str" cm="1">
        <f t="array" ref="I1052">IF($C1052="","",IF(INDEX(import_data,$C1052,I$9)="","",INDEX(import_data,$C1052,I$9)))</f>
        <v/>
      </c>
      <c r="K1052" s="312" t="str">
        <f t="shared" si="113"/>
        <v/>
      </c>
      <c r="L1052" s="92" t="s">
        <v>0</v>
      </c>
      <c r="M1052" s="312" t="str">
        <f t="shared" si="114"/>
        <v/>
      </c>
      <c r="N1052" s="92" t="s">
        <v>0</v>
      </c>
      <c r="O1052" s="312" t="str">
        <f t="shared" si="115"/>
        <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t="str">
        <f t="shared" si="116"/>
        <v/>
      </c>
      <c r="E1053" s="282" t="str" cm="1">
        <f t="array" ref="E1053">IF($C1053="","",INDEX(import_data,$C1053,E$9))</f>
        <v/>
      </c>
      <c r="F1053" s="280" t="str" cm="1">
        <f t="array" ref="F1053">IF($C1053="","",INDEX(import_data,$C1053,F$9))</f>
        <v/>
      </c>
      <c r="G1053" s="280" t="str" cm="1">
        <f t="array" ref="G1053">IF($C1053="","",INDEX(import_data,$C1053,G$9))</f>
        <v/>
      </c>
      <c r="H1053" s="280" t="str" cm="1">
        <f t="array" ref="H1053">IF($C1053="","",IF(INDEX(import_data,$C1053,H$9)="","",INDEX(import_data,$C1053,H$9)))</f>
        <v/>
      </c>
      <c r="I1053" s="300" t="str" cm="1">
        <f t="array" ref="I1053">IF($C1053="","",IF(INDEX(import_data,$C1053,I$9)="","",INDEX(import_data,$C1053,I$9)))</f>
        <v/>
      </c>
      <c r="K1053" s="312" t="str">
        <f t="shared" si="113"/>
        <v/>
      </c>
      <c r="L1053" s="92" t="s">
        <v>0</v>
      </c>
      <c r="M1053" s="312" t="str">
        <f t="shared" si="114"/>
        <v/>
      </c>
      <c r="N1053" s="92" t="s">
        <v>0</v>
      </c>
      <c r="O1053" s="312" t="str">
        <f t="shared" si="115"/>
        <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t="str">
        <f t="shared" si="116"/>
        <v/>
      </c>
      <c r="E1054" s="282" t="str" cm="1">
        <f t="array" ref="E1054">IF($C1054="","",INDEX(import_data,$C1054,E$9))</f>
        <v/>
      </c>
      <c r="F1054" s="280" t="str" cm="1">
        <f t="array" ref="F1054">IF($C1054="","",INDEX(import_data,$C1054,F$9))</f>
        <v/>
      </c>
      <c r="G1054" s="280" t="str" cm="1">
        <f t="array" ref="G1054">IF($C1054="","",INDEX(import_data,$C1054,G$9))</f>
        <v/>
      </c>
      <c r="H1054" s="280" t="str" cm="1">
        <f t="array" ref="H1054">IF($C1054="","",IF(INDEX(import_data,$C1054,H$9)="","",INDEX(import_data,$C1054,H$9)))</f>
        <v/>
      </c>
      <c r="I1054" s="300" t="str" cm="1">
        <f t="array" ref="I1054">IF($C1054="","",IF(INDEX(import_data,$C1054,I$9)="","",INDEX(import_data,$C1054,I$9)))</f>
        <v/>
      </c>
      <c r="K1054" s="312" t="str">
        <f t="shared" si="113"/>
        <v/>
      </c>
      <c r="L1054" s="92" t="s">
        <v>0</v>
      </c>
      <c r="M1054" s="312" t="str">
        <f t="shared" si="114"/>
        <v/>
      </c>
      <c r="N1054" s="92" t="s">
        <v>0</v>
      </c>
      <c r="O1054" s="312" t="str">
        <f t="shared" si="115"/>
        <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t="str">
        <f t="shared" si="116"/>
        <v/>
      </c>
      <c r="E1055" s="282" t="str" cm="1">
        <f t="array" ref="E1055">IF($C1055="","",INDEX(import_data,$C1055,E$9))</f>
        <v/>
      </c>
      <c r="F1055" s="280" t="str" cm="1">
        <f t="array" ref="F1055">IF($C1055="","",INDEX(import_data,$C1055,F$9))</f>
        <v/>
      </c>
      <c r="G1055" s="280" t="str" cm="1">
        <f t="array" ref="G1055">IF($C1055="","",INDEX(import_data,$C1055,G$9))</f>
        <v/>
      </c>
      <c r="H1055" s="280" t="str" cm="1">
        <f t="array" ref="H1055">IF($C1055="","",IF(INDEX(import_data,$C1055,H$9)="","",INDEX(import_data,$C1055,H$9)))</f>
        <v/>
      </c>
      <c r="I1055" s="300" t="str" cm="1">
        <f t="array" ref="I1055">IF($C1055="","",IF(INDEX(import_data,$C1055,I$9)="","",INDEX(import_data,$C1055,I$9)))</f>
        <v/>
      </c>
      <c r="K1055" s="312" t="str">
        <f t="shared" si="113"/>
        <v/>
      </c>
      <c r="L1055" s="92" t="s">
        <v>0</v>
      </c>
      <c r="M1055" s="312" t="str">
        <f t="shared" si="114"/>
        <v/>
      </c>
      <c r="N1055" s="92" t="s">
        <v>0</v>
      </c>
      <c r="O1055" s="312" t="str">
        <f t="shared" si="115"/>
        <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t="str">
        <f t="shared" si="116"/>
        <v/>
      </c>
      <c r="E1056" s="282" t="str" cm="1">
        <f t="array" ref="E1056">IF($C1056="","",INDEX(import_data,$C1056,E$9))</f>
        <v/>
      </c>
      <c r="F1056" s="280" t="str" cm="1">
        <f t="array" ref="F1056">IF($C1056="","",INDEX(import_data,$C1056,F$9))</f>
        <v/>
      </c>
      <c r="G1056" s="280" t="str" cm="1">
        <f t="array" ref="G1056">IF($C1056="","",INDEX(import_data,$C1056,G$9))</f>
        <v/>
      </c>
      <c r="H1056" s="280" t="str" cm="1">
        <f t="array" ref="H1056">IF($C1056="","",IF(INDEX(import_data,$C1056,H$9)="","",INDEX(import_data,$C1056,H$9)))</f>
        <v/>
      </c>
      <c r="I1056" s="300" t="str" cm="1">
        <f t="array" ref="I1056">IF($C1056="","",IF(INDEX(import_data,$C1056,I$9)="","",INDEX(import_data,$C1056,I$9)))</f>
        <v/>
      </c>
      <c r="K1056" s="312" t="str">
        <f t="shared" si="113"/>
        <v/>
      </c>
      <c r="L1056" s="92" t="s">
        <v>0</v>
      </c>
      <c r="M1056" s="312" t="str">
        <f t="shared" si="114"/>
        <v/>
      </c>
      <c r="N1056" s="92" t="s">
        <v>0</v>
      </c>
      <c r="O1056" s="312" t="str">
        <f t="shared" si="115"/>
        <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t="str">
        <f t="shared" si="116"/>
        <v/>
      </c>
      <c r="E1057" s="282" t="str" cm="1">
        <f t="array" ref="E1057">IF($C1057="","",INDEX(import_data,$C1057,E$9))</f>
        <v/>
      </c>
      <c r="F1057" s="280" t="str" cm="1">
        <f t="array" ref="F1057">IF($C1057="","",INDEX(import_data,$C1057,F$9))</f>
        <v/>
      </c>
      <c r="G1057" s="280" t="str" cm="1">
        <f t="array" ref="G1057">IF($C1057="","",INDEX(import_data,$C1057,G$9))</f>
        <v/>
      </c>
      <c r="H1057" s="280" t="str" cm="1">
        <f t="array" ref="H1057">IF($C1057="","",IF(INDEX(import_data,$C1057,H$9)="","",INDEX(import_data,$C1057,H$9)))</f>
        <v/>
      </c>
      <c r="I1057" s="300" t="str" cm="1">
        <f t="array" ref="I1057">IF($C1057="","",IF(INDEX(import_data,$C1057,I$9)="","",INDEX(import_data,$C1057,I$9)))</f>
        <v/>
      </c>
      <c r="K1057" s="312" t="str">
        <f t="shared" si="113"/>
        <v/>
      </c>
      <c r="L1057" s="92" t="s">
        <v>0</v>
      </c>
      <c r="M1057" s="312" t="str">
        <f t="shared" si="114"/>
        <v/>
      </c>
      <c r="N1057" s="92" t="s">
        <v>0</v>
      </c>
      <c r="O1057" s="312" t="str">
        <f t="shared" si="115"/>
        <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t="str">
        <f t="shared" si="116"/>
        <v/>
      </c>
      <c r="E1058" s="282" t="str" cm="1">
        <f t="array" ref="E1058">IF($C1058="","",INDEX(import_data,$C1058,E$9))</f>
        <v/>
      </c>
      <c r="F1058" s="280" t="str" cm="1">
        <f t="array" ref="F1058">IF($C1058="","",INDEX(import_data,$C1058,F$9))</f>
        <v/>
      </c>
      <c r="G1058" s="280" t="str" cm="1">
        <f t="array" ref="G1058">IF($C1058="","",INDEX(import_data,$C1058,G$9))</f>
        <v/>
      </c>
      <c r="H1058" s="280" t="str" cm="1">
        <f t="array" ref="H1058">IF($C1058="","",IF(INDEX(import_data,$C1058,H$9)="","",INDEX(import_data,$C1058,H$9)))</f>
        <v/>
      </c>
      <c r="I1058" s="300" t="str" cm="1">
        <f t="array" ref="I1058">IF($C1058="","",IF(INDEX(import_data,$C1058,I$9)="","",INDEX(import_data,$C1058,I$9)))</f>
        <v/>
      </c>
      <c r="K1058" s="312" t="str">
        <f t="shared" si="113"/>
        <v/>
      </c>
      <c r="L1058" s="92" t="s">
        <v>0</v>
      </c>
      <c r="M1058" s="312" t="str">
        <f t="shared" si="114"/>
        <v/>
      </c>
      <c r="N1058" s="92" t="s">
        <v>0</v>
      </c>
      <c r="O1058" s="312" t="str">
        <f t="shared" si="115"/>
        <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t="str">
        <f t="shared" si="116"/>
        <v/>
      </c>
      <c r="E1059" s="282" t="str" cm="1">
        <f t="array" ref="E1059">IF($C1059="","",INDEX(import_data,$C1059,E$9))</f>
        <v/>
      </c>
      <c r="F1059" s="280" t="str" cm="1">
        <f t="array" ref="F1059">IF($C1059="","",INDEX(import_data,$C1059,F$9))</f>
        <v/>
      </c>
      <c r="G1059" s="280" t="str" cm="1">
        <f t="array" ref="G1059">IF($C1059="","",INDEX(import_data,$C1059,G$9))</f>
        <v/>
      </c>
      <c r="H1059" s="280" t="str" cm="1">
        <f t="array" ref="H1059">IF($C1059="","",IF(INDEX(import_data,$C1059,H$9)="","",INDEX(import_data,$C1059,H$9)))</f>
        <v/>
      </c>
      <c r="I1059" s="300" t="str" cm="1">
        <f t="array" ref="I1059">IF($C1059="","",IF(INDEX(import_data,$C1059,I$9)="","",INDEX(import_data,$C1059,I$9)))</f>
        <v/>
      </c>
      <c r="K1059" s="312" t="str">
        <f t="shared" si="113"/>
        <v/>
      </c>
      <c r="L1059" s="92" t="s">
        <v>0</v>
      </c>
      <c r="M1059" s="312" t="str">
        <f t="shared" si="114"/>
        <v/>
      </c>
      <c r="N1059" s="92" t="s">
        <v>0</v>
      </c>
      <c r="O1059" s="312" t="str">
        <f t="shared" si="115"/>
        <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t="str">
        <f t="shared" si="116"/>
        <v/>
      </c>
      <c r="E1060" s="282" t="str" cm="1">
        <f t="array" ref="E1060">IF($C1060="","",INDEX(import_data,$C1060,E$9))</f>
        <v/>
      </c>
      <c r="F1060" s="280" t="str" cm="1">
        <f t="array" ref="F1060">IF($C1060="","",INDEX(import_data,$C1060,F$9))</f>
        <v/>
      </c>
      <c r="G1060" s="280" t="str" cm="1">
        <f t="array" ref="G1060">IF($C1060="","",INDEX(import_data,$C1060,G$9))</f>
        <v/>
      </c>
      <c r="H1060" s="280" t="str" cm="1">
        <f t="array" ref="H1060">IF($C1060="","",IF(INDEX(import_data,$C1060,H$9)="","",INDEX(import_data,$C1060,H$9)))</f>
        <v/>
      </c>
      <c r="I1060" s="300" t="str" cm="1">
        <f t="array" ref="I1060">IF($C1060="","",IF(INDEX(import_data,$C1060,I$9)="","",INDEX(import_data,$C1060,I$9)))</f>
        <v/>
      </c>
      <c r="K1060" s="312" t="str">
        <f t="shared" si="113"/>
        <v/>
      </c>
      <c r="L1060" s="92" t="s">
        <v>0</v>
      </c>
      <c r="M1060" s="312" t="str">
        <f t="shared" si="114"/>
        <v/>
      </c>
      <c r="N1060" s="92" t="s">
        <v>0</v>
      </c>
      <c r="O1060" s="312" t="str">
        <f t="shared" si="115"/>
        <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t="str">
        <f t="shared" si="116"/>
        <v/>
      </c>
      <c r="E1061" s="282" t="str" cm="1">
        <f t="array" ref="E1061">IF($C1061="","",INDEX(import_data,$C1061,E$9))</f>
        <v/>
      </c>
      <c r="F1061" s="280" t="str" cm="1">
        <f t="array" ref="F1061">IF($C1061="","",INDEX(import_data,$C1061,F$9))</f>
        <v/>
      </c>
      <c r="G1061" s="280" t="str" cm="1">
        <f t="array" ref="G1061">IF($C1061="","",INDEX(import_data,$C1061,G$9))</f>
        <v/>
      </c>
      <c r="H1061" s="280" t="str" cm="1">
        <f t="array" ref="H1061">IF($C1061="","",IF(INDEX(import_data,$C1061,H$9)="","",INDEX(import_data,$C1061,H$9)))</f>
        <v/>
      </c>
      <c r="I1061" s="300" t="str" cm="1">
        <f t="array" ref="I1061">IF($C1061="","",IF(INDEX(import_data,$C1061,I$9)="","",INDEX(import_data,$C1061,I$9)))</f>
        <v/>
      </c>
      <c r="K1061" s="312" t="str">
        <f t="shared" si="113"/>
        <v/>
      </c>
      <c r="L1061" s="92" t="s">
        <v>0</v>
      </c>
      <c r="M1061" s="312" t="str">
        <f t="shared" si="114"/>
        <v/>
      </c>
      <c r="N1061" s="92" t="s">
        <v>0</v>
      </c>
      <c r="O1061" s="312" t="str">
        <f t="shared" si="115"/>
        <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t="str">
        <f t="shared" si="116"/>
        <v/>
      </c>
      <c r="E1062" s="282" t="str" cm="1">
        <f t="array" ref="E1062">IF($C1062="","",INDEX(import_data,$C1062,E$9))</f>
        <v/>
      </c>
      <c r="F1062" s="280" t="str" cm="1">
        <f t="array" ref="F1062">IF($C1062="","",INDEX(import_data,$C1062,F$9))</f>
        <v/>
      </c>
      <c r="G1062" s="280" t="str" cm="1">
        <f t="array" ref="G1062">IF($C1062="","",INDEX(import_data,$C1062,G$9))</f>
        <v/>
      </c>
      <c r="H1062" s="280" t="str" cm="1">
        <f t="array" ref="H1062">IF($C1062="","",IF(INDEX(import_data,$C1062,H$9)="","",INDEX(import_data,$C1062,H$9)))</f>
        <v/>
      </c>
      <c r="I1062" s="300" t="str" cm="1">
        <f t="array" ref="I1062">IF($C1062="","",IF(INDEX(import_data,$C1062,I$9)="","",INDEX(import_data,$C1062,I$9)))</f>
        <v/>
      </c>
      <c r="K1062" s="312" t="str">
        <f t="shared" si="113"/>
        <v/>
      </c>
      <c r="L1062" s="92" t="s">
        <v>0</v>
      </c>
      <c r="M1062" s="312" t="str">
        <f t="shared" si="114"/>
        <v/>
      </c>
      <c r="N1062" s="92" t="s">
        <v>0</v>
      </c>
      <c r="O1062" s="312" t="str">
        <f t="shared" si="115"/>
        <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t="str">
        <f t="shared" si="116"/>
        <v/>
      </c>
      <c r="E1063" s="282" t="str" cm="1">
        <f t="array" ref="E1063">IF($C1063="","",INDEX(import_data,$C1063,E$9))</f>
        <v/>
      </c>
      <c r="F1063" s="280" t="str" cm="1">
        <f t="array" ref="F1063">IF($C1063="","",INDEX(import_data,$C1063,F$9))</f>
        <v/>
      </c>
      <c r="G1063" s="280" t="str" cm="1">
        <f t="array" ref="G1063">IF($C1063="","",INDEX(import_data,$C1063,G$9))</f>
        <v/>
      </c>
      <c r="H1063" s="280" t="str" cm="1">
        <f t="array" ref="H1063">IF($C1063="","",IF(INDEX(import_data,$C1063,H$9)="","",INDEX(import_data,$C1063,H$9)))</f>
        <v/>
      </c>
      <c r="I1063" s="300" t="str" cm="1">
        <f t="array" ref="I1063">IF($C1063="","",IF(INDEX(import_data,$C1063,I$9)="","",INDEX(import_data,$C1063,I$9)))</f>
        <v/>
      </c>
      <c r="K1063" s="312" t="str">
        <f t="shared" si="113"/>
        <v/>
      </c>
      <c r="L1063" s="92" t="s">
        <v>0</v>
      </c>
      <c r="M1063" s="312" t="str">
        <f t="shared" si="114"/>
        <v/>
      </c>
      <c r="N1063" s="92" t="s">
        <v>0</v>
      </c>
      <c r="O1063" s="312" t="str">
        <f t="shared" si="115"/>
        <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t="str">
        <f t="shared" si="116"/>
        <v/>
      </c>
      <c r="E1064" s="282" t="str" cm="1">
        <f t="array" ref="E1064">IF($C1064="","",INDEX(import_data,$C1064,E$9))</f>
        <v/>
      </c>
      <c r="F1064" s="280" t="str" cm="1">
        <f t="array" ref="F1064">IF($C1064="","",INDEX(import_data,$C1064,F$9))</f>
        <v/>
      </c>
      <c r="G1064" s="280" t="str" cm="1">
        <f t="array" ref="G1064">IF($C1064="","",INDEX(import_data,$C1064,G$9))</f>
        <v/>
      </c>
      <c r="H1064" s="280" t="str" cm="1">
        <f t="array" ref="H1064">IF($C1064="","",IF(INDEX(import_data,$C1064,H$9)="","",INDEX(import_data,$C1064,H$9)))</f>
        <v/>
      </c>
      <c r="I1064" s="300" t="str" cm="1">
        <f t="array" ref="I1064">IF($C1064="","",IF(INDEX(import_data,$C1064,I$9)="","",INDEX(import_data,$C1064,I$9)))</f>
        <v/>
      </c>
      <c r="K1064" s="312" t="str">
        <f t="shared" si="113"/>
        <v/>
      </c>
      <c r="L1064" s="92" t="s">
        <v>0</v>
      </c>
      <c r="M1064" s="312" t="str">
        <f t="shared" si="114"/>
        <v/>
      </c>
      <c r="N1064" s="92" t="s">
        <v>0</v>
      </c>
      <c r="O1064" s="312" t="str">
        <f t="shared" si="115"/>
        <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t="str">
        <f t="shared" si="116"/>
        <v/>
      </c>
      <c r="E1065" s="282" t="str" cm="1">
        <f t="array" ref="E1065">IF($C1065="","",INDEX(import_data,$C1065,E$9))</f>
        <v/>
      </c>
      <c r="F1065" s="280" t="str" cm="1">
        <f t="array" ref="F1065">IF($C1065="","",INDEX(import_data,$C1065,F$9))</f>
        <v/>
      </c>
      <c r="G1065" s="280" t="str" cm="1">
        <f t="array" ref="G1065">IF($C1065="","",INDEX(import_data,$C1065,G$9))</f>
        <v/>
      </c>
      <c r="H1065" s="280" t="str" cm="1">
        <f t="array" ref="H1065">IF($C1065="","",IF(INDEX(import_data,$C1065,H$9)="","",INDEX(import_data,$C1065,H$9)))</f>
        <v/>
      </c>
      <c r="I1065" s="300" t="str" cm="1">
        <f t="array" ref="I1065">IF($C1065="","",IF(INDEX(import_data,$C1065,I$9)="","",INDEX(import_data,$C1065,I$9)))</f>
        <v/>
      </c>
      <c r="K1065" s="312" t="str">
        <f t="shared" si="113"/>
        <v/>
      </c>
      <c r="L1065" s="92" t="s">
        <v>0</v>
      </c>
      <c r="M1065" s="312" t="str">
        <f t="shared" si="114"/>
        <v/>
      </c>
      <c r="N1065" s="92" t="s">
        <v>0</v>
      </c>
      <c r="O1065" s="312" t="str">
        <f t="shared" si="115"/>
        <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t="str">
        <f t="shared" si="116"/>
        <v/>
      </c>
      <c r="E1066" s="282" t="str" cm="1">
        <f t="array" ref="E1066">IF($C1066="","",INDEX(import_data,$C1066,E$9))</f>
        <v/>
      </c>
      <c r="F1066" s="280" t="str" cm="1">
        <f t="array" ref="F1066">IF($C1066="","",INDEX(import_data,$C1066,F$9))</f>
        <v/>
      </c>
      <c r="G1066" s="280" t="str" cm="1">
        <f t="array" ref="G1066">IF($C1066="","",INDEX(import_data,$C1066,G$9))</f>
        <v/>
      </c>
      <c r="H1066" s="280" t="str" cm="1">
        <f t="array" ref="H1066">IF($C1066="","",IF(INDEX(import_data,$C1066,H$9)="","",INDEX(import_data,$C1066,H$9)))</f>
        <v/>
      </c>
      <c r="I1066" s="300" t="str" cm="1">
        <f t="array" ref="I1066">IF($C1066="","",IF(INDEX(import_data,$C1066,I$9)="","",INDEX(import_data,$C1066,I$9)))</f>
        <v/>
      </c>
      <c r="K1066" s="312" t="str">
        <f t="shared" si="113"/>
        <v/>
      </c>
      <c r="L1066" s="92" t="s">
        <v>0</v>
      </c>
      <c r="M1066" s="312" t="str">
        <f t="shared" si="114"/>
        <v/>
      </c>
      <c r="N1066" s="92" t="s">
        <v>0</v>
      </c>
      <c r="O1066" s="312" t="str">
        <f t="shared" si="115"/>
        <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t="str">
        <f t="shared" si="116"/>
        <v/>
      </c>
      <c r="E1067" s="282" t="str" cm="1">
        <f t="array" ref="E1067">IF($C1067="","",INDEX(import_data,$C1067,E$9))</f>
        <v/>
      </c>
      <c r="F1067" s="280" t="str" cm="1">
        <f t="array" ref="F1067">IF($C1067="","",INDEX(import_data,$C1067,F$9))</f>
        <v/>
      </c>
      <c r="G1067" s="280" t="str" cm="1">
        <f t="array" ref="G1067">IF($C1067="","",INDEX(import_data,$C1067,G$9))</f>
        <v/>
      </c>
      <c r="H1067" s="280" t="str" cm="1">
        <f t="array" ref="H1067">IF($C1067="","",IF(INDEX(import_data,$C1067,H$9)="","",INDEX(import_data,$C1067,H$9)))</f>
        <v/>
      </c>
      <c r="I1067" s="300" t="str" cm="1">
        <f t="array" ref="I1067">IF($C1067="","",IF(INDEX(import_data,$C1067,I$9)="","",INDEX(import_data,$C1067,I$9)))</f>
        <v/>
      </c>
      <c r="K1067" s="312" t="str">
        <f t="shared" si="113"/>
        <v/>
      </c>
      <c r="L1067" s="92" t="s">
        <v>0</v>
      </c>
      <c r="M1067" s="312" t="str">
        <f t="shared" si="114"/>
        <v/>
      </c>
      <c r="N1067" s="92" t="s">
        <v>0</v>
      </c>
      <c r="O1067" s="312" t="str">
        <f t="shared" si="115"/>
        <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t="str">
        <f t="shared" si="116"/>
        <v/>
      </c>
      <c r="E1068" s="282" t="str" cm="1">
        <f t="array" ref="E1068">IF($C1068="","",INDEX(import_data,$C1068,E$9))</f>
        <v/>
      </c>
      <c r="F1068" s="280" t="str" cm="1">
        <f t="array" ref="F1068">IF($C1068="","",INDEX(import_data,$C1068,F$9))</f>
        <v/>
      </c>
      <c r="G1068" s="280" t="str" cm="1">
        <f t="array" ref="G1068">IF($C1068="","",INDEX(import_data,$C1068,G$9))</f>
        <v/>
      </c>
      <c r="H1068" s="280" t="str" cm="1">
        <f t="array" ref="H1068">IF($C1068="","",IF(INDEX(import_data,$C1068,H$9)="","",INDEX(import_data,$C1068,H$9)))</f>
        <v/>
      </c>
      <c r="I1068" s="300" t="str" cm="1">
        <f t="array" ref="I1068">IF($C1068="","",IF(INDEX(import_data,$C1068,I$9)="","",INDEX(import_data,$C1068,I$9)))</f>
        <v/>
      </c>
      <c r="K1068" s="312" t="str">
        <f t="shared" si="113"/>
        <v/>
      </c>
      <c r="L1068" s="92" t="s">
        <v>0</v>
      </c>
      <c r="M1068" s="312" t="str">
        <f t="shared" si="114"/>
        <v/>
      </c>
      <c r="N1068" s="92" t="s">
        <v>0</v>
      </c>
      <c r="O1068" s="312" t="str">
        <f t="shared" si="115"/>
        <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t="str">
        <f t="shared" si="116"/>
        <v/>
      </c>
      <c r="E1069" s="282" t="str" cm="1">
        <f t="array" ref="E1069">IF($C1069="","",INDEX(import_data,$C1069,E$9))</f>
        <v/>
      </c>
      <c r="F1069" s="280" t="str" cm="1">
        <f t="array" ref="F1069">IF($C1069="","",INDEX(import_data,$C1069,F$9))</f>
        <v/>
      </c>
      <c r="G1069" s="280" t="str" cm="1">
        <f t="array" ref="G1069">IF($C1069="","",INDEX(import_data,$C1069,G$9))</f>
        <v/>
      </c>
      <c r="H1069" s="280" t="str" cm="1">
        <f t="array" ref="H1069">IF($C1069="","",IF(INDEX(import_data,$C1069,H$9)="","",INDEX(import_data,$C1069,H$9)))</f>
        <v/>
      </c>
      <c r="I1069" s="300" t="str" cm="1">
        <f t="array" ref="I1069">IF($C1069="","",IF(INDEX(import_data,$C1069,I$9)="","",INDEX(import_data,$C1069,I$9)))</f>
        <v/>
      </c>
      <c r="K1069" s="312" t="str">
        <f t="shared" si="113"/>
        <v/>
      </c>
      <c r="L1069" s="92" t="s">
        <v>0</v>
      </c>
      <c r="M1069" s="312" t="str">
        <f t="shared" si="114"/>
        <v/>
      </c>
      <c r="N1069" s="92" t="s">
        <v>0</v>
      </c>
      <c r="O1069" s="312" t="str">
        <f t="shared" si="115"/>
        <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t="str">
        <f t="shared" si="116"/>
        <v/>
      </c>
      <c r="E1070" s="282" t="str" cm="1">
        <f t="array" ref="E1070">IF($C1070="","",INDEX(import_data,$C1070,E$9))</f>
        <v/>
      </c>
      <c r="F1070" s="280" t="str" cm="1">
        <f t="array" ref="F1070">IF($C1070="","",INDEX(import_data,$C1070,F$9))</f>
        <v/>
      </c>
      <c r="G1070" s="280" t="str" cm="1">
        <f t="array" ref="G1070">IF($C1070="","",INDEX(import_data,$C1070,G$9))</f>
        <v/>
      </c>
      <c r="H1070" s="280" t="str" cm="1">
        <f t="array" ref="H1070">IF($C1070="","",IF(INDEX(import_data,$C1070,H$9)="","",INDEX(import_data,$C1070,H$9)))</f>
        <v/>
      </c>
      <c r="I1070" s="300" t="str" cm="1">
        <f t="array" ref="I1070">IF($C1070="","",IF(INDEX(import_data,$C1070,I$9)="","",INDEX(import_data,$C1070,I$9)))</f>
        <v/>
      </c>
      <c r="K1070" s="312" t="str">
        <f t="shared" si="113"/>
        <v/>
      </c>
      <c r="L1070" s="92" t="s">
        <v>0</v>
      </c>
      <c r="M1070" s="312" t="str">
        <f t="shared" si="114"/>
        <v/>
      </c>
      <c r="N1070" s="92" t="s">
        <v>0</v>
      </c>
      <c r="O1070" s="312" t="str">
        <f t="shared" si="115"/>
        <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t="str">
        <f t="shared" si="116"/>
        <v/>
      </c>
      <c r="E1071" s="282" t="str" cm="1">
        <f t="array" ref="E1071">IF($C1071="","",INDEX(import_data,$C1071,E$9))</f>
        <v/>
      </c>
      <c r="F1071" s="280" t="str" cm="1">
        <f t="array" ref="F1071">IF($C1071="","",INDEX(import_data,$C1071,F$9))</f>
        <v/>
      </c>
      <c r="G1071" s="280" t="str" cm="1">
        <f t="array" ref="G1071">IF($C1071="","",INDEX(import_data,$C1071,G$9))</f>
        <v/>
      </c>
      <c r="H1071" s="280" t="str" cm="1">
        <f t="array" ref="H1071">IF($C1071="","",IF(INDEX(import_data,$C1071,H$9)="","",INDEX(import_data,$C1071,H$9)))</f>
        <v/>
      </c>
      <c r="I1071" s="300" t="str" cm="1">
        <f t="array" ref="I1071">IF($C1071="","",IF(INDEX(import_data,$C1071,I$9)="","",INDEX(import_data,$C1071,I$9)))</f>
        <v/>
      </c>
      <c r="K1071" s="312" t="str">
        <f t="shared" si="113"/>
        <v/>
      </c>
      <c r="L1071" s="92" t="s">
        <v>0</v>
      </c>
      <c r="M1071" s="312" t="str">
        <f t="shared" si="114"/>
        <v/>
      </c>
      <c r="N1071" s="92" t="s">
        <v>0</v>
      </c>
      <c r="O1071" s="312" t="str">
        <f t="shared" si="115"/>
        <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t="str">
        <f t="shared" si="116"/>
        <v/>
      </c>
      <c r="E1072" s="282" t="str" cm="1">
        <f t="array" ref="E1072">IF($C1072="","",INDEX(import_data,$C1072,E$9))</f>
        <v/>
      </c>
      <c r="F1072" s="280" t="str" cm="1">
        <f t="array" ref="F1072">IF($C1072="","",INDEX(import_data,$C1072,F$9))</f>
        <v/>
      </c>
      <c r="G1072" s="280" t="str" cm="1">
        <f t="array" ref="G1072">IF($C1072="","",INDEX(import_data,$C1072,G$9))</f>
        <v/>
      </c>
      <c r="H1072" s="280" t="str" cm="1">
        <f t="array" ref="H1072">IF($C1072="","",IF(INDEX(import_data,$C1072,H$9)="","",INDEX(import_data,$C1072,H$9)))</f>
        <v/>
      </c>
      <c r="I1072" s="300" t="str" cm="1">
        <f t="array" ref="I1072">IF($C1072="","",IF(INDEX(import_data,$C1072,I$9)="","",INDEX(import_data,$C1072,I$9)))</f>
        <v/>
      </c>
      <c r="K1072" s="312" t="str">
        <f t="shared" si="113"/>
        <v/>
      </c>
      <c r="L1072" s="92" t="s">
        <v>0</v>
      </c>
      <c r="M1072" s="312" t="str">
        <f t="shared" si="114"/>
        <v/>
      </c>
      <c r="N1072" s="92" t="s">
        <v>0</v>
      </c>
      <c r="O1072" s="312" t="str">
        <f t="shared" si="115"/>
        <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t="str">
        <f t="shared" si="116"/>
        <v/>
      </c>
      <c r="E1073" s="282" t="str" cm="1">
        <f t="array" ref="E1073">IF($C1073="","",INDEX(import_data,$C1073,E$9))</f>
        <v/>
      </c>
      <c r="F1073" s="280" t="str" cm="1">
        <f t="array" ref="F1073">IF($C1073="","",INDEX(import_data,$C1073,F$9))</f>
        <v/>
      </c>
      <c r="G1073" s="280" t="str" cm="1">
        <f t="array" ref="G1073">IF($C1073="","",INDEX(import_data,$C1073,G$9))</f>
        <v/>
      </c>
      <c r="H1073" s="280" t="str" cm="1">
        <f t="array" ref="H1073">IF($C1073="","",IF(INDEX(import_data,$C1073,H$9)="","",INDEX(import_data,$C1073,H$9)))</f>
        <v/>
      </c>
      <c r="I1073" s="300" t="str" cm="1">
        <f t="array" ref="I1073">IF($C1073="","",IF(INDEX(import_data,$C1073,I$9)="","",INDEX(import_data,$C1073,I$9)))</f>
        <v/>
      </c>
      <c r="K1073" s="312" t="str">
        <f t="shared" si="113"/>
        <v/>
      </c>
      <c r="L1073" s="92" t="s">
        <v>0</v>
      </c>
      <c r="M1073" s="312" t="str">
        <f t="shared" si="114"/>
        <v/>
      </c>
      <c r="N1073" s="92" t="s">
        <v>0</v>
      </c>
      <c r="O1073" s="312" t="str">
        <f t="shared" si="115"/>
        <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t="str">
        <f t="shared" si="116"/>
        <v/>
      </c>
      <c r="E1074" s="282" t="str" cm="1">
        <f t="array" ref="E1074">IF($C1074="","",INDEX(import_data,$C1074,E$9))</f>
        <v/>
      </c>
      <c r="F1074" s="280" t="str" cm="1">
        <f t="array" ref="F1074">IF($C1074="","",INDEX(import_data,$C1074,F$9))</f>
        <v/>
      </c>
      <c r="G1074" s="280" t="str" cm="1">
        <f t="array" ref="G1074">IF($C1074="","",INDEX(import_data,$C1074,G$9))</f>
        <v/>
      </c>
      <c r="H1074" s="280" t="str" cm="1">
        <f t="array" ref="H1074">IF($C1074="","",IF(INDEX(import_data,$C1074,H$9)="","",INDEX(import_data,$C1074,H$9)))</f>
        <v/>
      </c>
      <c r="I1074" s="300" t="str" cm="1">
        <f t="array" ref="I1074">IF($C1074="","",IF(INDEX(import_data,$C1074,I$9)="","",INDEX(import_data,$C1074,I$9)))</f>
        <v/>
      </c>
      <c r="K1074" s="312" t="str">
        <f t="shared" si="113"/>
        <v/>
      </c>
      <c r="L1074" s="92" t="s">
        <v>0</v>
      </c>
      <c r="M1074" s="312" t="str">
        <f t="shared" si="114"/>
        <v/>
      </c>
      <c r="N1074" s="92" t="s">
        <v>0</v>
      </c>
      <c r="O1074" s="312" t="str">
        <f t="shared" si="115"/>
        <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t="str">
        <f t="shared" si="116"/>
        <v/>
      </c>
      <c r="E1075" s="282" t="str" cm="1">
        <f t="array" ref="E1075">IF($C1075="","",INDEX(import_data,$C1075,E$9))</f>
        <v/>
      </c>
      <c r="F1075" s="280" t="str" cm="1">
        <f t="array" ref="F1075">IF($C1075="","",INDEX(import_data,$C1075,F$9))</f>
        <v/>
      </c>
      <c r="G1075" s="280" t="str" cm="1">
        <f t="array" ref="G1075">IF($C1075="","",INDEX(import_data,$C1075,G$9))</f>
        <v/>
      </c>
      <c r="H1075" s="280" t="str" cm="1">
        <f t="array" ref="H1075">IF($C1075="","",IF(INDEX(import_data,$C1075,H$9)="","",INDEX(import_data,$C1075,H$9)))</f>
        <v/>
      </c>
      <c r="I1075" s="300" t="str" cm="1">
        <f t="array" ref="I1075">IF($C1075="","",IF(INDEX(import_data,$C1075,I$9)="","",INDEX(import_data,$C1075,I$9)))</f>
        <v/>
      </c>
      <c r="K1075" s="312" t="str">
        <f t="shared" si="113"/>
        <v/>
      </c>
      <c r="L1075" s="92" t="s">
        <v>0</v>
      </c>
      <c r="M1075" s="312" t="str">
        <f t="shared" si="114"/>
        <v/>
      </c>
      <c r="N1075" s="92" t="s">
        <v>0</v>
      </c>
      <c r="O1075" s="312" t="str">
        <f t="shared" si="115"/>
        <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t="str">
        <f t="shared" si="116"/>
        <v/>
      </c>
      <c r="E1076" s="282" t="str" cm="1">
        <f t="array" ref="E1076">IF($C1076="","",INDEX(import_data,$C1076,E$9))</f>
        <v/>
      </c>
      <c r="F1076" s="280" t="str" cm="1">
        <f t="array" ref="F1076">IF($C1076="","",INDEX(import_data,$C1076,F$9))</f>
        <v/>
      </c>
      <c r="G1076" s="280" t="str" cm="1">
        <f t="array" ref="G1076">IF($C1076="","",INDEX(import_data,$C1076,G$9))</f>
        <v/>
      </c>
      <c r="H1076" s="280" t="str" cm="1">
        <f t="array" ref="H1076">IF($C1076="","",IF(INDEX(import_data,$C1076,H$9)="","",INDEX(import_data,$C1076,H$9)))</f>
        <v/>
      </c>
      <c r="I1076" s="300" t="str" cm="1">
        <f t="array" ref="I1076">IF($C1076="","",IF(INDEX(import_data,$C1076,I$9)="","",INDEX(import_data,$C1076,I$9)))</f>
        <v/>
      </c>
      <c r="K1076" s="312" t="str">
        <f t="shared" si="113"/>
        <v/>
      </c>
      <c r="L1076" s="92" t="s">
        <v>0</v>
      </c>
      <c r="M1076" s="312" t="str">
        <f t="shared" si="114"/>
        <v/>
      </c>
      <c r="N1076" s="92" t="s">
        <v>0</v>
      </c>
      <c r="O1076" s="312" t="str">
        <f t="shared" si="115"/>
        <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t="str">
        <f t="shared" si="116"/>
        <v/>
      </c>
      <c r="E1077" s="282" t="str" cm="1">
        <f t="array" ref="E1077">IF($C1077="","",INDEX(import_data,$C1077,E$9))</f>
        <v/>
      </c>
      <c r="F1077" s="280" t="str" cm="1">
        <f t="array" ref="F1077">IF($C1077="","",INDEX(import_data,$C1077,F$9))</f>
        <v/>
      </c>
      <c r="G1077" s="280" t="str" cm="1">
        <f t="array" ref="G1077">IF($C1077="","",INDEX(import_data,$C1077,G$9))</f>
        <v/>
      </c>
      <c r="H1077" s="280" t="str" cm="1">
        <f t="array" ref="H1077">IF($C1077="","",IF(INDEX(import_data,$C1077,H$9)="","",INDEX(import_data,$C1077,H$9)))</f>
        <v/>
      </c>
      <c r="I1077" s="300" t="str" cm="1">
        <f t="array" ref="I1077">IF($C1077="","",IF(INDEX(import_data,$C1077,I$9)="","",INDEX(import_data,$C1077,I$9)))</f>
        <v/>
      </c>
      <c r="K1077" s="312" t="str">
        <f t="shared" si="113"/>
        <v/>
      </c>
      <c r="L1077" s="92" t="s">
        <v>0</v>
      </c>
      <c r="M1077" s="312" t="str">
        <f t="shared" si="114"/>
        <v/>
      </c>
      <c r="N1077" s="92" t="s">
        <v>0</v>
      </c>
      <c r="O1077" s="312" t="str">
        <f t="shared" si="115"/>
        <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t="str">
        <f t="shared" si="116"/>
        <v/>
      </c>
      <c r="E1078" s="282" t="str" cm="1">
        <f t="array" ref="E1078">IF($C1078="","",INDEX(import_data,$C1078,E$9))</f>
        <v/>
      </c>
      <c r="F1078" s="280" t="str" cm="1">
        <f t="array" ref="F1078">IF($C1078="","",INDEX(import_data,$C1078,F$9))</f>
        <v/>
      </c>
      <c r="G1078" s="280" t="str" cm="1">
        <f t="array" ref="G1078">IF($C1078="","",INDEX(import_data,$C1078,G$9))</f>
        <v/>
      </c>
      <c r="H1078" s="280" t="str" cm="1">
        <f t="array" ref="H1078">IF($C1078="","",IF(INDEX(import_data,$C1078,H$9)="","",INDEX(import_data,$C1078,H$9)))</f>
        <v/>
      </c>
      <c r="I1078" s="300" t="str" cm="1">
        <f t="array" ref="I1078">IF($C1078="","",IF(INDEX(import_data,$C1078,I$9)="","",INDEX(import_data,$C1078,I$9)))</f>
        <v/>
      </c>
      <c r="K1078" s="312" t="str">
        <f t="shared" si="113"/>
        <v/>
      </c>
      <c r="L1078" s="92" t="s">
        <v>0</v>
      </c>
      <c r="M1078" s="312" t="str">
        <f t="shared" si="114"/>
        <v/>
      </c>
      <c r="N1078" s="92" t="s">
        <v>0</v>
      </c>
      <c r="O1078" s="312" t="str">
        <f t="shared" si="115"/>
        <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t="str">
        <f t="shared" si="116"/>
        <v/>
      </c>
      <c r="E1079" s="282" t="str" cm="1">
        <f t="array" ref="E1079">IF($C1079="","",INDEX(import_data,$C1079,E$9))</f>
        <v/>
      </c>
      <c r="F1079" s="280" t="str" cm="1">
        <f t="array" ref="F1079">IF($C1079="","",INDEX(import_data,$C1079,F$9))</f>
        <v/>
      </c>
      <c r="G1079" s="280" t="str" cm="1">
        <f t="array" ref="G1079">IF($C1079="","",INDEX(import_data,$C1079,G$9))</f>
        <v/>
      </c>
      <c r="H1079" s="280" t="str" cm="1">
        <f t="array" ref="H1079">IF($C1079="","",IF(INDEX(import_data,$C1079,H$9)="","",INDEX(import_data,$C1079,H$9)))</f>
        <v/>
      </c>
      <c r="I1079" s="300" t="str" cm="1">
        <f t="array" ref="I1079">IF($C1079="","",IF(INDEX(import_data,$C1079,I$9)="","",INDEX(import_data,$C1079,I$9)))</f>
        <v/>
      </c>
      <c r="K1079" s="312" t="str">
        <f t="shared" si="113"/>
        <v/>
      </c>
      <c r="L1079" s="92" t="s">
        <v>0</v>
      </c>
      <c r="M1079" s="312" t="str">
        <f t="shared" si="114"/>
        <v/>
      </c>
      <c r="N1079" s="92" t="s">
        <v>0</v>
      </c>
      <c r="O1079" s="312" t="str">
        <f t="shared" si="115"/>
        <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t="str">
        <f t="shared" si="116"/>
        <v/>
      </c>
      <c r="E1080" s="282" t="str" cm="1">
        <f t="array" ref="E1080">IF($C1080="","",INDEX(import_data,$C1080,E$9))</f>
        <v/>
      </c>
      <c r="F1080" s="280" t="str" cm="1">
        <f t="array" ref="F1080">IF($C1080="","",INDEX(import_data,$C1080,F$9))</f>
        <v/>
      </c>
      <c r="G1080" s="280" t="str" cm="1">
        <f t="array" ref="G1080">IF($C1080="","",INDEX(import_data,$C1080,G$9))</f>
        <v/>
      </c>
      <c r="H1080" s="280" t="str" cm="1">
        <f t="array" ref="H1080">IF($C1080="","",IF(INDEX(import_data,$C1080,H$9)="","",INDEX(import_data,$C1080,H$9)))</f>
        <v/>
      </c>
      <c r="I1080" s="300" t="str" cm="1">
        <f t="array" ref="I1080">IF($C1080="","",IF(INDEX(import_data,$C1080,I$9)="","",INDEX(import_data,$C1080,I$9)))</f>
        <v/>
      </c>
      <c r="K1080" s="312" t="str">
        <f t="shared" si="113"/>
        <v/>
      </c>
      <c r="L1080" s="92" t="s">
        <v>0</v>
      </c>
      <c r="M1080" s="312" t="str">
        <f t="shared" si="114"/>
        <v/>
      </c>
      <c r="N1080" s="92" t="s">
        <v>0</v>
      </c>
      <c r="O1080" s="312" t="str">
        <f t="shared" si="115"/>
        <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t="str">
        <f t="shared" si="116"/>
        <v/>
      </c>
      <c r="E1081" s="282" t="str" cm="1">
        <f t="array" ref="E1081">IF($C1081="","",INDEX(import_data,$C1081,E$9))</f>
        <v/>
      </c>
      <c r="F1081" s="280" t="str" cm="1">
        <f t="array" ref="F1081">IF($C1081="","",INDEX(import_data,$C1081,F$9))</f>
        <v/>
      </c>
      <c r="G1081" s="280" t="str" cm="1">
        <f t="array" ref="G1081">IF($C1081="","",INDEX(import_data,$C1081,G$9))</f>
        <v/>
      </c>
      <c r="H1081" s="280" t="str" cm="1">
        <f t="array" ref="H1081">IF($C1081="","",IF(INDEX(import_data,$C1081,H$9)="","",INDEX(import_data,$C1081,H$9)))</f>
        <v/>
      </c>
      <c r="I1081" s="300" t="str" cm="1">
        <f t="array" ref="I1081">IF($C1081="","",IF(INDEX(import_data,$C1081,I$9)="","",INDEX(import_data,$C1081,I$9)))</f>
        <v/>
      </c>
      <c r="K1081" s="312" t="str">
        <f t="shared" si="113"/>
        <v/>
      </c>
      <c r="L1081" s="92" t="s">
        <v>0</v>
      </c>
      <c r="M1081" s="312" t="str">
        <f t="shared" si="114"/>
        <v/>
      </c>
      <c r="N1081" s="92" t="s">
        <v>0</v>
      </c>
      <c r="O1081" s="312" t="str">
        <f t="shared" si="115"/>
        <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t="str">
        <f t="shared" si="116"/>
        <v/>
      </c>
      <c r="E1082" s="282" t="str" cm="1">
        <f t="array" ref="E1082">IF($C1082="","",INDEX(import_data,$C1082,E$9))</f>
        <v/>
      </c>
      <c r="F1082" s="280" t="str" cm="1">
        <f t="array" ref="F1082">IF($C1082="","",INDEX(import_data,$C1082,F$9))</f>
        <v/>
      </c>
      <c r="G1082" s="280" t="str" cm="1">
        <f t="array" ref="G1082">IF($C1082="","",INDEX(import_data,$C1082,G$9))</f>
        <v/>
      </c>
      <c r="H1082" s="280" t="str" cm="1">
        <f t="array" ref="H1082">IF($C1082="","",IF(INDEX(import_data,$C1082,H$9)="","",INDEX(import_data,$C1082,H$9)))</f>
        <v/>
      </c>
      <c r="I1082" s="300" t="str" cm="1">
        <f t="array" ref="I1082">IF($C1082="","",IF(INDEX(import_data,$C1082,I$9)="","",INDEX(import_data,$C1082,I$9)))</f>
        <v/>
      </c>
      <c r="K1082" s="312" t="str">
        <f t="shared" si="113"/>
        <v/>
      </c>
      <c r="L1082" s="92" t="s">
        <v>0</v>
      </c>
      <c r="M1082" s="312" t="str">
        <f t="shared" si="114"/>
        <v/>
      </c>
      <c r="N1082" s="92" t="s">
        <v>0</v>
      </c>
      <c r="O1082" s="312" t="str">
        <f t="shared" si="115"/>
        <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t="str">
        <f t="shared" si="116"/>
        <v/>
      </c>
      <c r="E1083" s="282" t="str" cm="1">
        <f t="array" ref="E1083">IF($C1083="","",INDEX(import_data,$C1083,E$9))</f>
        <v/>
      </c>
      <c r="F1083" s="280" t="str" cm="1">
        <f t="array" ref="F1083">IF($C1083="","",INDEX(import_data,$C1083,F$9))</f>
        <v/>
      </c>
      <c r="G1083" s="280" t="str" cm="1">
        <f t="array" ref="G1083">IF($C1083="","",INDEX(import_data,$C1083,G$9))</f>
        <v/>
      </c>
      <c r="H1083" s="280" t="str" cm="1">
        <f t="array" ref="H1083">IF($C1083="","",IF(INDEX(import_data,$C1083,H$9)="","",INDEX(import_data,$C1083,H$9)))</f>
        <v/>
      </c>
      <c r="I1083" s="300" t="str" cm="1">
        <f t="array" ref="I1083">IF($C1083="","",IF(INDEX(import_data,$C1083,I$9)="","",INDEX(import_data,$C1083,I$9)))</f>
        <v/>
      </c>
      <c r="K1083" s="312" t="str">
        <f t="shared" si="113"/>
        <v/>
      </c>
      <c r="L1083" s="92" t="s">
        <v>0</v>
      </c>
      <c r="M1083" s="312" t="str">
        <f t="shared" si="114"/>
        <v/>
      </c>
      <c r="N1083" s="92" t="s">
        <v>0</v>
      </c>
      <c r="O1083" s="312" t="str">
        <f t="shared" si="115"/>
        <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t="str">
        <f t="shared" si="116"/>
        <v/>
      </c>
      <c r="E1084" s="282" t="str" cm="1">
        <f t="array" ref="E1084">IF($C1084="","",INDEX(import_data,$C1084,E$9))</f>
        <v/>
      </c>
      <c r="F1084" s="280" t="str" cm="1">
        <f t="array" ref="F1084">IF($C1084="","",INDEX(import_data,$C1084,F$9))</f>
        <v/>
      </c>
      <c r="G1084" s="280" t="str" cm="1">
        <f t="array" ref="G1084">IF($C1084="","",INDEX(import_data,$C1084,G$9))</f>
        <v/>
      </c>
      <c r="H1084" s="280" t="str" cm="1">
        <f t="array" ref="H1084">IF($C1084="","",IF(INDEX(import_data,$C1084,H$9)="","",INDEX(import_data,$C1084,H$9)))</f>
        <v/>
      </c>
      <c r="I1084" s="300" t="str" cm="1">
        <f t="array" ref="I1084">IF($C1084="","",IF(INDEX(import_data,$C1084,I$9)="","",INDEX(import_data,$C1084,I$9)))</f>
        <v/>
      </c>
      <c r="K1084" s="312" t="str">
        <f t="shared" si="113"/>
        <v/>
      </c>
      <c r="L1084" s="92" t="s">
        <v>0</v>
      </c>
      <c r="M1084" s="312" t="str">
        <f t="shared" si="114"/>
        <v/>
      </c>
      <c r="N1084" s="92" t="s">
        <v>0</v>
      </c>
      <c r="O1084" s="312" t="str">
        <f t="shared" si="115"/>
        <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t="str">
        <f t="shared" si="116"/>
        <v/>
      </c>
      <c r="E1085" s="282" t="str" cm="1">
        <f t="array" ref="E1085">IF($C1085="","",INDEX(import_data,$C1085,E$9))</f>
        <v/>
      </c>
      <c r="F1085" s="280" t="str" cm="1">
        <f t="array" ref="F1085">IF($C1085="","",INDEX(import_data,$C1085,F$9))</f>
        <v/>
      </c>
      <c r="G1085" s="280" t="str" cm="1">
        <f t="array" ref="G1085">IF($C1085="","",INDEX(import_data,$C1085,G$9))</f>
        <v/>
      </c>
      <c r="H1085" s="280" t="str" cm="1">
        <f t="array" ref="H1085">IF($C1085="","",IF(INDEX(import_data,$C1085,H$9)="","",INDEX(import_data,$C1085,H$9)))</f>
        <v/>
      </c>
      <c r="I1085" s="300" t="str" cm="1">
        <f t="array" ref="I1085">IF($C1085="","",IF(INDEX(import_data,$C1085,I$9)="","",INDEX(import_data,$C1085,I$9)))</f>
        <v/>
      </c>
      <c r="K1085" s="312" t="str">
        <f t="shared" si="113"/>
        <v/>
      </c>
      <c r="L1085" s="92" t="s">
        <v>0</v>
      </c>
      <c r="M1085" s="312" t="str">
        <f t="shared" si="114"/>
        <v/>
      </c>
      <c r="N1085" s="92" t="s">
        <v>0</v>
      </c>
      <c r="O1085" s="312" t="str">
        <f t="shared" si="115"/>
        <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t="str">
        <f t="shared" si="116"/>
        <v/>
      </c>
      <c r="E1086" s="282" t="str" cm="1">
        <f t="array" ref="E1086">IF($C1086="","",INDEX(import_data,$C1086,E$9))</f>
        <v/>
      </c>
      <c r="F1086" s="280" t="str" cm="1">
        <f t="array" ref="F1086">IF($C1086="","",INDEX(import_data,$C1086,F$9))</f>
        <v/>
      </c>
      <c r="G1086" s="280" t="str" cm="1">
        <f t="array" ref="G1086">IF($C1086="","",INDEX(import_data,$C1086,G$9))</f>
        <v/>
      </c>
      <c r="H1086" s="280" t="str" cm="1">
        <f t="array" ref="H1086">IF($C1086="","",IF(INDEX(import_data,$C1086,H$9)="","",INDEX(import_data,$C1086,H$9)))</f>
        <v/>
      </c>
      <c r="I1086" s="300" t="str" cm="1">
        <f t="array" ref="I1086">IF($C1086="","",IF(INDEX(import_data,$C1086,I$9)="","",INDEX(import_data,$C1086,I$9)))</f>
        <v/>
      </c>
      <c r="K1086" s="312" t="str">
        <f t="shared" si="113"/>
        <v/>
      </c>
      <c r="L1086" s="92" t="s">
        <v>0</v>
      </c>
      <c r="M1086" s="312" t="str">
        <f t="shared" si="114"/>
        <v/>
      </c>
      <c r="N1086" s="92" t="s">
        <v>0</v>
      </c>
      <c r="O1086" s="312" t="str">
        <f t="shared" si="115"/>
        <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t="str">
        <f t="shared" si="116"/>
        <v/>
      </c>
      <c r="E1087" s="282" t="str" cm="1">
        <f t="array" ref="E1087">IF($C1087="","",INDEX(import_data,$C1087,E$9))</f>
        <v/>
      </c>
      <c r="F1087" s="280" t="str" cm="1">
        <f t="array" ref="F1087">IF($C1087="","",INDEX(import_data,$C1087,F$9))</f>
        <v/>
      </c>
      <c r="G1087" s="280" t="str" cm="1">
        <f t="array" ref="G1087">IF($C1087="","",INDEX(import_data,$C1087,G$9))</f>
        <v/>
      </c>
      <c r="H1087" s="280" t="str" cm="1">
        <f t="array" ref="H1087">IF($C1087="","",IF(INDEX(import_data,$C1087,H$9)="","",INDEX(import_data,$C1087,H$9)))</f>
        <v/>
      </c>
      <c r="I1087" s="300" t="str" cm="1">
        <f t="array" ref="I1087">IF($C1087="","",IF(INDEX(import_data,$C1087,I$9)="","",INDEX(import_data,$C1087,I$9)))</f>
        <v/>
      </c>
      <c r="K1087" s="312" t="str">
        <f t="shared" si="113"/>
        <v/>
      </c>
      <c r="L1087" s="92" t="s">
        <v>0</v>
      </c>
      <c r="M1087" s="312" t="str">
        <f t="shared" si="114"/>
        <v/>
      </c>
      <c r="N1087" s="92" t="s">
        <v>0</v>
      </c>
      <c r="O1087" s="312" t="str">
        <f t="shared" si="115"/>
        <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t="str">
        <f t="shared" si="116"/>
        <v/>
      </c>
      <c r="E1088" s="282" t="str" cm="1">
        <f t="array" ref="E1088">IF($C1088="","",INDEX(import_data,$C1088,E$9))</f>
        <v/>
      </c>
      <c r="F1088" s="280" t="str" cm="1">
        <f t="array" ref="F1088">IF($C1088="","",INDEX(import_data,$C1088,F$9))</f>
        <v/>
      </c>
      <c r="G1088" s="280" t="str" cm="1">
        <f t="array" ref="G1088">IF($C1088="","",INDEX(import_data,$C1088,G$9))</f>
        <v/>
      </c>
      <c r="H1088" s="280" t="str" cm="1">
        <f t="array" ref="H1088">IF($C1088="","",IF(INDEX(import_data,$C1088,H$9)="","",INDEX(import_data,$C1088,H$9)))</f>
        <v/>
      </c>
      <c r="I1088" s="300" t="str" cm="1">
        <f t="array" ref="I1088">IF($C1088="","",IF(INDEX(import_data,$C1088,I$9)="","",INDEX(import_data,$C1088,I$9)))</f>
        <v/>
      </c>
      <c r="K1088" s="312" t="str">
        <f t="shared" si="113"/>
        <v/>
      </c>
      <c r="L1088" s="92" t="s">
        <v>0</v>
      </c>
      <c r="M1088" s="312" t="str">
        <f t="shared" si="114"/>
        <v/>
      </c>
      <c r="N1088" s="92" t="s">
        <v>0</v>
      </c>
      <c r="O1088" s="312" t="str">
        <f t="shared" si="115"/>
        <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t="str">
        <f t="shared" si="116"/>
        <v/>
      </c>
      <c r="E1089" s="282" t="str" cm="1">
        <f t="array" ref="E1089">IF($C1089="","",INDEX(import_data,$C1089,E$9))</f>
        <v/>
      </c>
      <c r="F1089" s="280" t="str" cm="1">
        <f t="array" ref="F1089">IF($C1089="","",INDEX(import_data,$C1089,F$9))</f>
        <v/>
      </c>
      <c r="G1089" s="280" t="str" cm="1">
        <f t="array" ref="G1089">IF($C1089="","",INDEX(import_data,$C1089,G$9))</f>
        <v/>
      </c>
      <c r="H1089" s="280" t="str" cm="1">
        <f t="array" ref="H1089">IF($C1089="","",IF(INDEX(import_data,$C1089,H$9)="","",INDEX(import_data,$C1089,H$9)))</f>
        <v/>
      </c>
      <c r="I1089" s="300" t="str" cm="1">
        <f t="array" ref="I1089">IF($C1089="","",IF(INDEX(import_data,$C1089,I$9)="","",INDEX(import_data,$C1089,I$9)))</f>
        <v/>
      </c>
      <c r="K1089" s="312" t="str">
        <f t="shared" si="113"/>
        <v/>
      </c>
      <c r="L1089" s="92" t="s">
        <v>0</v>
      </c>
      <c r="M1089" s="312" t="str">
        <f t="shared" si="114"/>
        <v/>
      </c>
      <c r="N1089" s="92" t="s">
        <v>0</v>
      </c>
      <c r="O1089" s="312" t="str">
        <f t="shared" si="115"/>
        <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t="str">
        <f t="shared" si="116"/>
        <v/>
      </c>
      <c r="E1090" s="282" t="str" cm="1">
        <f t="array" ref="E1090">IF($C1090="","",INDEX(import_data,$C1090,E$9))</f>
        <v/>
      </c>
      <c r="F1090" s="280" t="str" cm="1">
        <f t="array" ref="F1090">IF($C1090="","",INDEX(import_data,$C1090,F$9))</f>
        <v/>
      </c>
      <c r="G1090" s="280" t="str" cm="1">
        <f t="array" ref="G1090">IF($C1090="","",INDEX(import_data,$C1090,G$9))</f>
        <v/>
      </c>
      <c r="H1090" s="280" t="str" cm="1">
        <f t="array" ref="H1090">IF($C1090="","",IF(INDEX(import_data,$C1090,H$9)="","",INDEX(import_data,$C1090,H$9)))</f>
        <v/>
      </c>
      <c r="I1090" s="300" t="str" cm="1">
        <f t="array" ref="I1090">IF($C1090="","",IF(INDEX(import_data,$C1090,I$9)="","",INDEX(import_data,$C1090,I$9)))</f>
        <v/>
      </c>
      <c r="K1090" s="312" t="str">
        <f t="shared" si="113"/>
        <v/>
      </c>
      <c r="L1090" s="92" t="s">
        <v>0</v>
      </c>
      <c r="M1090" s="312" t="str">
        <f t="shared" si="114"/>
        <v/>
      </c>
      <c r="N1090" s="92" t="s">
        <v>0</v>
      </c>
      <c r="O1090" s="312" t="str">
        <f t="shared" si="115"/>
        <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t="str">
        <f t="shared" si="116"/>
        <v/>
      </c>
      <c r="E1091" s="282" t="str" cm="1">
        <f t="array" ref="E1091">IF($C1091="","",INDEX(import_data,$C1091,E$9))</f>
        <v/>
      </c>
      <c r="F1091" s="280" t="str" cm="1">
        <f t="array" ref="F1091">IF($C1091="","",INDEX(import_data,$C1091,F$9))</f>
        <v/>
      </c>
      <c r="G1091" s="280" t="str" cm="1">
        <f t="array" ref="G1091">IF($C1091="","",INDEX(import_data,$C1091,G$9))</f>
        <v/>
      </c>
      <c r="H1091" s="280" t="str" cm="1">
        <f t="array" ref="H1091">IF($C1091="","",IF(INDEX(import_data,$C1091,H$9)="","",INDEX(import_data,$C1091,H$9)))</f>
        <v/>
      </c>
      <c r="I1091" s="300" t="str" cm="1">
        <f t="array" ref="I1091">IF($C1091="","",IF(INDEX(import_data,$C1091,I$9)="","",INDEX(import_data,$C1091,I$9)))</f>
        <v/>
      </c>
      <c r="K1091" s="312" t="str">
        <f t="shared" si="113"/>
        <v/>
      </c>
      <c r="L1091" s="92" t="s">
        <v>0</v>
      </c>
      <c r="M1091" s="312" t="str">
        <f t="shared" si="114"/>
        <v/>
      </c>
      <c r="N1091" s="92" t="s">
        <v>0</v>
      </c>
      <c r="O1091" s="312" t="str">
        <f t="shared" si="115"/>
        <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t="str">
        <f t="shared" si="116"/>
        <v/>
      </c>
      <c r="E1092" s="282" t="str" cm="1">
        <f t="array" ref="E1092">IF($C1092="","",INDEX(import_data,$C1092,E$9))</f>
        <v/>
      </c>
      <c r="F1092" s="280" t="str" cm="1">
        <f t="array" ref="F1092">IF($C1092="","",INDEX(import_data,$C1092,F$9))</f>
        <v/>
      </c>
      <c r="G1092" s="280" t="str" cm="1">
        <f t="array" ref="G1092">IF($C1092="","",INDEX(import_data,$C1092,G$9))</f>
        <v/>
      </c>
      <c r="H1092" s="280" t="str" cm="1">
        <f t="array" ref="H1092">IF($C1092="","",IF(INDEX(import_data,$C1092,H$9)="","",INDEX(import_data,$C1092,H$9)))</f>
        <v/>
      </c>
      <c r="I1092" s="300" t="str" cm="1">
        <f t="array" ref="I1092">IF($C1092="","",IF(INDEX(import_data,$C1092,I$9)="","",INDEX(import_data,$C1092,I$9)))</f>
        <v/>
      </c>
      <c r="K1092" s="312" t="str">
        <f t="shared" si="113"/>
        <v/>
      </c>
      <c r="L1092" s="92" t="s">
        <v>0</v>
      </c>
      <c r="M1092" s="312" t="str">
        <f t="shared" si="114"/>
        <v/>
      </c>
      <c r="N1092" s="92" t="s">
        <v>0</v>
      </c>
      <c r="O1092" s="312" t="str">
        <f t="shared" si="115"/>
        <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t="str">
        <f t="shared" si="116"/>
        <v/>
      </c>
      <c r="E1093" s="282" t="str" cm="1">
        <f t="array" ref="E1093">IF($C1093="","",INDEX(import_data,$C1093,E$9))</f>
        <v/>
      </c>
      <c r="F1093" s="280" t="str" cm="1">
        <f t="array" ref="F1093">IF($C1093="","",INDEX(import_data,$C1093,F$9))</f>
        <v/>
      </c>
      <c r="G1093" s="280" t="str" cm="1">
        <f t="array" ref="G1093">IF($C1093="","",INDEX(import_data,$C1093,G$9))</f>
        <v/>
      </c>
      <c r="H1093" s="280" t="str" cm="1">
        <f t="array" ref="H1093">IF($C1093="","",IF(INDEX(import_data,$C1093,H$9)="","",INDEX(import_data,$C1093,H$9)))</f>
        <v/>
      </c>
      <c r="I1093" s="300" t="str" cm="1">
        <f t="array" ref="I1093">IF($C1093="","",IF(INDEX(import_data,$C1093,I$9)="","",INDEX(import_data,$C1093,I$9)))</f>
        <v/>
      </c>
      <c r="K1093" s="312" t="str">
        <f t="shared" si="113"/>
        <v/>
      </c>
      <c r="L1093" s="92" t="s">
        <v>0</v>
      </c>
      <c r="M1093" s="312" t="str">
        <f t="shared" si="114"/>
        <v/>
      </c>
      <c r="N1093" s="92" t="s">
        <v>0</v>
      </c>
      <c r="O1093" s="312" t="str">
        <f t="shared" si="115"/>
        <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t="str">
        <f t="shared" si="116"/>
        <v/>
      </c>
      <c r="E1094" s="282" t="str" cm="1">
        <f t="array" ref="E1094">IF($C1094="","",INDEX(import_data,$C1094,E$9))</f>
        <v/>
      </c>
      <c r="F1094" s="280" t="str" cm="1">
        <f t="array" ref="F1094">IF($C1094="","",INDEX(import_data,$C1094,F$9))</f>
        <v/>
      </c>
      <c r="G1094" s="280" t="str" cm="1">
        <f t="array" ref="G1094">IF($C1094="","",INDEX(import_data,$C1094,G$9))</f>
        <v/>
      </c>
      <c r="H1094" s="280" t="str" cm="1">
        <f t="array" ref="H1094">IF($C1094="","",IF(INDEX(import_data,$C1094,H$9)="","",INDEX(import_data,$C1094,H$9)))</f>
        <v/>
      </c>
      <c r="I1094" s="300" t="str" cm="1">
        <f t="array" ref="I1094">IF($C1094="","",IF(INDEX(import_data,$C1094,I$9)="","",INDEX(import_data,$C1094,I$9)))</f>
        <v/>
      </c>
      <c r="K1094" s="312" t="str">
        <f t="shared" si="113"/>
        <v/>
      </c>
      <c r="L1094" s="92" t="s">
        <v>0</v>
      </c>
      <c r="M1094" s="312" t="str">
        <f t="shared" si="114"/>
        <v/>
      </c>
      <c r="N1094" s="92" t="s">
        <v>0</v>
      </c>
      <c r="O1094" s="312" t="str">
        <f t="shared" si="115"/>
        <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t="str">
        <f t="shared" si="116"/>
        <v/>
      </c>
      <c r="E1095" s="282" t="str" cm="1">
        <f t="array" ref="E1095">IF($C1095="","",INDEX(import_data,$C1095,E$9))</f>
        <v/>
      </c>
      <c r="F1095" s="280" t="str" cm="1">
        <f t="array" ref="F1095">IF($C1095="","",INDEX(import_data,$C1095,F$9))</f>
        <v/>
      </c>
      <c r="G1095" s="280" t="str" cm="1">
        <f t="array" ref="G1095">IF($C1095="","",INDEX(import_data,$C1095,G$9))</f>
        <v/>
      </c>
      <c r="H1095" s="280" t="str" cm="1">
        <f t="array" ref="H1095">IF($C1095="","",IF(INDEX(import_data,$C1095,H$9)="","",INDEX(import_data,$C1095,H$9)))</f>
        <v/>
      </c>
      <c r="I1095" s="300" t="str" cm="1">
        <f t="array" ref="I1095">IF($C1095="","",IF(INDEX(import_data,$C1095,I$9)="","",INDEX(import_data,$C1095,I$9)))</f>
        <v/>
      </c>
      <c r="K1095" s="312" t="str">
        <f t="shared" si="113"/>
        <v/>
      </c>
      <c r="L1095" s="92" t="s">
        <v>0</v>
      </c>
      <c r="M1095" s="312" t="str">
        <f t="shared" si="114"/>
        <v/>
      </c>
      <c r="N1095" s="92" t="s">
        <v>0</v>
      </c>
      <c r="O1095" s="312" t="str">
        <f t="shared" si="115"/>
        <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t="str">
        <f t="shared" si="116"/>
        <v/>
      </c>
      <c r="E1096" s="282" t="str" cm="1">
        <f t="array" ref="E1096">IF($C1096="","",INDEX(import_data,$C1096,E$9))</f>
        <v/>
      </c>
      <c r="F1096" s="280" t="str" cm="1">
        <f t="array" ref="F1096">IF($C1096="","",INDEX(import_data,$C1096,F$9))</f>
        <v/>
      </c>
      <c r="G1096" s="280" t="str" cm="1">
        <f t="array" ref="G1096">IF($C1096="","",INDEX(import_data,$C1096,G$9))</f>
        <v/>
      </c>
      <c r="H1096" s="280" t="str" cm="1">
        <f t="array" ref="H1096">IF($C1096="","",IF(INDEX(import_data,$C1096,H$9)="","",INDEX(import_data,$C1096,H$9)))</f>
        <v/>
      </c>
      <c r="I1096" s="300" t="str" cm="1">
        <f t="array" ref="I1096">IF($C1096="","",IF(INDEX(import_data,$C1096,I$9)="","",INDEX(import_data,$C1096,I$9)))</f>
        <v/>
      </c>
      <c r="K1096" s="312" t="str">
        <f t="shared" si="113"/>
        <v/>
      </c>
      <c r="L1096" s="92" t="s">
        <v>0</v>
      </c>
      <c r="M1096" s="312" t="str">
        <f t="shared" si="114"/>
        <v/>
      </c>
      <c r="N1096" s="92" t="s">
        <v>0</v>
      </c>
      <c r="O1096" s="312" t="str">
        <f t="shared" si="115"/>
        <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t="str">
        <f t="shared" si="116"/>
        <v/>
      </c>
      <c r="E1097" s="282" t="str" cm="1">
        <f t="array" ref="E1097">IF($C1097="","",INDEX(import_data,$C1097,E$9))</f>
        <v/>
      </c>
      <c r="F1097" s="280" t="str" cm="1">
        <f t="array" ref="F1097">IF($C1097="","",INDEX(import_data,$C1097,F$9))</f>
        <v/>
      </c>
      <c r="G1097" s="280" t="str" cm="1">
        <f t="array" ref="G1097">IF($C1097="","",INDEX(import_data,$C1097,G$9))</f>
        <v/>
      </c>
      <c r="H1097" s="280" t="str" cm="1">
        <f t="array" ref="H1097">IF($C1097="","",IF(INDEX(import_data,$C1097,H$9)="","",INDEX(import_data,$C1097,H$9)))</f>
        <v/>
      </c>
      <c r="I1097" s="300" t="str" cm="1">
        <f t="array" ref="I1097">IF($C1097="","",IF(INDEX(import_data,$C1097,I$9)="","",INDEX(import_data,$C1097,I$9)))</f>
        <v/>
      </c>
      <c r="K1097" s="312" t="str">
        <f t="shared" si="113"/>
        <v/>
      </c>
      <c r="L1097" s="92" t="s">
        <v>0</v>
      </c>
      <c r="M1097" s="312" t="str">
        <f t="shared" si="114"/>
        <v/>
      </c>
      <c r="N1097" s="92" t="s">
        <v>0</v>
      </c>
      <c r="O1097" s="312" t="str">
        <f t="shared" si="115"/>
        <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t="str">
        <f t="shared" si="116"/>
        <v/>
      </c>
      <c r="E1098" s="282" t="str" cm="1">
        <f t="array" ref="E1098">IF($C1098="","",INDEX(import_data,$C1098,E$9))</f>
        <v/>
      </c>
      <c r="F1098" s="280" t="str" cm="1">
        <f t="array" ref="F1098">IF($C1098="","",INDEX(import_data,$C1098,F$9))</f>
        <v/>
      </c>
      <c r="G1098" s="280" t="str" cm="1">
        <f t="array" ref="G1098">IF($C1098="","",INDEX(import_data,$C1098,G$9))</f>
        <v/>
      </c>
      <c r="H1098" s="280" t="str" cm="1">
        <f t="array" ref="H1098">IF($C1098="","",IF(INDEX(import_data,$C1098,H$9)="","",INDEX(import_data,$C1098,H$9)))</f>
        <v/>
      </c>
      <c r="I1098" s="300" t="str" cm="1">
        <f t="array" ref="I1098">IF($C1098="","",IF(INDEX(import_data,$C1098,I$9)="","",INDEX(import_data,$C1098,I$9)))</f>
        <v/>
      </c>
      <c r="K1098" s="312" t="str">
        <f t="shared" si="113"/>
        <v/>
      </c>
      <c r="L1098" s="92" t="s">
        <v>0</v>
      </c>
      <c r="M1098" s="312" t="str">
        <f t="shared" si="114"/>
        <v/>
      </c>
      <c r="N1098" s="92" t="s">
        <v>0</v>
      </c>
      <c r="O1098" s="312" t="str">
        <f t="shared" si="115"/>
        <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t="str">
        <f t="shared" si="116"/>
        <v/>
      </c>
      <c r="E1099" s="282" t="str" cm="1">
        <f t="array" ref="E1099">IF($C1099="","",INDEX(import_data,$C1099,E$9))</f>
        <v/>
      </c>
      <c r="F1099" s="280" t="str" cm="1">
        <f t="array" ref="F1099">IF($C1099="","",INDEX(import_data,$C1099,F$9))</f>
        <v/>
      </c>
      <c r="G1099" s="280" t="str" cm="1">
        <f t="array" ref="G1099">IF($C1099="","",INDEX(import_data,$C1099,G$9))</f>
        <v/>
      </c>
      <c r="H1099" s="280" t="str" cm="1">
        <f t="array" ref="H1099">IF($C1099="","",IF(INDEX(import_data,$C1099,H$9)="","",INDEX(import_data,$C1099,H$9)))</f>
        <v/>
      </c>
      <c r="I1099" s="300" t="str" cm="1">
        <f t="array" ref="I1099">IF($C1099="","",IF(INDEX(import_data,$C1099,I$9)="","",INDEX(import_data,$C1099,I$9)))</f>
        <v/>
      </c>
      <c r="K1099" s="312" t="str">
        <f t="shared" si="113"/>
        <v/>
      </c>
      <c r="L1099" s="92" t="s">
        <v>0</v>
      </c>
      <c r="M1099" s="312" t="str">
        <f t="shared" si="114"/>
        <v/>
      </c>
      <c r="N1099" s="92" t="s">
        <v>0</v>
      </c>
      <c r="O1099" s="312" t="str">
        <f t="shared" si="115"/>
        <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t="str">
        <f t="shared" si="116"/>
        <v/>
      </c>
      <c r="E1100" s="282" t="str" cm="1">
        <f t="array" ref="E1100">IF($C1100="","",INDEX(import_data,$C1100,E$9))</f>
        <v/>
      </c>
      <c r="F1100" s="280" t="str" cm="1">
        <f t="array" ref="F1100">IF($C1100="","",INDEX(import_data,$C1100,F$9))</f>
        <v/>
      </c>
      <c r="G1100" s="280" t="str" cm="1">
        <f t="array" ref="G1100">IF($C1100="","",INDEX(import_data,$C1100,G$9))</f>
        <v/>
      </c>
      <c r="H1100" s="280" t="str" cm="1">
        <f t="array" ref="H1100">IF($C1100="","",IF(INDEX(import_data,$C1100,H$9)="","",INDEX(import_data,$C1100,H$9)))</f>
        <v/>
      </c>
      <c r="I1100" s="300" t="str" cm="1">
        <f t="array" ref="I1100">IF($C1100="","",IF(INDEX(import_data,$C1100,I$9)="","",INDEX(import_data,$C1100,I$9)))</f>
        <v/>
      </c>
      <c r="K1100" s="312" t="str">
        <f t="shared" ref="K1100:K1163" si="120">IF(F1100="","",F1100) &amp; IF(G1100="",""," – " &amp; G1100) &amp; IF(H1100="",""," – " &amp; H1100) &amp; IF(I1100="",""," – " &amp; I1100)</f>
        <v/>
      </c>
      <c r="L1100" s="92" t="s">
        <v>0</v>
      </c>
      <c r="M1100" s="312" t="str">
        <f t="shared" ref="M1100:M1163" si="121">IF(F1100="","",F1100) &amp; IF(G1100="",""," – " &amp; G1100) &amp; IF(H1100="",""," – " &amp; H1100)</f>
        <v/>
      </c>
      <c r="N1100" s="92" t="s">
        <v>0</v>
      </c>
      <c r="O1100" s="312" t="str">
        <f t="shared" ref="O1100:O1163" si="122">IF(F1100="","",F1100) &amp; IF(G1100="",""," – " &amp; G1100)</f>
        <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t="str">
        <f t="shared" ref="C1101:C1164" si="123">IFERROR(MATCH($E$8&amp;"-"&amp;B1101,import_key,0),"")</f>
        <v/>
      </c>
      <c r="E1101" s="282" t="str" cm="1">
        <f t="array" ref="E1101">IF($C1101="","",INDEX(import_data,$C1101,E$9))</f>
        <v/>
      </c>
      <c r="F1101" s="280" t="str" cm="1">
        <f t="array" ref="F1101">IF($C1101="","",INDEX(import_data,$C1101,F$9))</f>
        <v/>
      </c>
      <c r="G1101" s="280" t="str" cm="1">
        <f t="array" ref="G1101">IF($C1101="","",INDEX(import_data,$C1101,G$9))</f>
        <v/>
      </c>
      <c r="H1101" s="280" t="str" cm="1">
        <f t="array" ref="H1101">IF($C1101="","",IF(INDEX(import_data,$C1101,H$9)="","",INDEX(import_data,$C1101,H$9)))</f>
        <v/>
      </c>
      <c r="I1101" s="300" t="str" cm="1">
        <f t="array" ref="I1101">IF($C1101="","",IF(INDEX(import_data,$C1101,I$9)="","",INDEX(import_data,$C1101,I$9)))</f>
        <v/>
      </c>
      <c r="K1101" s="312" t="str">
        <f t="shared" si="120"/>
        <v/>
      </c>
      <c r="L1101" s="92" t="s">
        <v>0</v>
      </c>
      <c r="M1101" s="312" t="str">
        <f t="shared" si="121"/>
        <v/>
      </c>
      <c r="N1101" s="92" t="s">
        <v>0</v>
      </c>
      <c r="O1101" s="312" t="str">
        <f t="shared" si="122"/>
        <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t="str">
        <f t="shared" si="123"/>
        <v/>
      </c>
      <c r="E1102" s="282" t="str" cm="1">
        <f t="array" ref="E1102">IF($C1102="","",INDEX(import_data,$C1102,E$9))</f>
        <v/>
      </c>
      <c r="F1102" s="280" t="str" cm="1">
        <f t="array" ref="F1102">IF($C1102="","",INDEX(import_data,$C1102,F$9))</f>
        <v/>
      </c>
      <c r="G1102" s="280" t="str" cm="1">
        <f t="array" ref="G1102">IF($C1102="","",INDEX(import_data,$C1102,G$9))</f>
        <v/>
      </c>
      <c r="H1102" s="280" t="str" cm="1">
        <f t="array" ref="H1102">IF($C1102="","",IF(INDEX(import_data,$C1102,H$9)="","",INDEX(import_data,$C1102,H$9)))</f>
        <v/>
      </c>
      <c r="I1102" s="300" t="str" cm="1">
        <f t="array" ref="I1102">IF($C1102="","",IF(INDEX(import_data,$C1102,I$9)="","",INDEX(import_data,$C1102,I$9)))</f>
        <v/>
      </c>
      <c r="K1102" s="312" t="str">
        <f t="shared" si="120"/>
        <v/>
      </c>
      <c r="L1102" s="92" t="s">
        <v>0</v>
      </c>
      <c r="M1102" s="312" t="str">
        <f t="shared" si="121"/>
        <v/>
      </c>
      <c r="N1102" s="92" t="s">
        <v>0</v>
      </c>
      <c r="O1102" s="312" t="str">
        <f t="shared" si="122"/>
        <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t="str">
        <f t="shared" si="123"/>
        <v/>
      </c>
      <c r="E1103" s="282" t="str" cm="1">
        <f t="array" ref="E1103">IF($C1103="","",INDEX(import_data,$C1103,E$9))</f>
        <v/>
      </c>
      <c r="F1103" s="280" t="str" cm="1">
        <f t="array" ref="F1103">IF($C1103="","",INDEX(import_data,$C1103,F$9))</f>
        <v/>
      </c>
      <c r="G1103" s="280" t="str" cm="1">
        <f t="array" ref="G1103">IF($C1103="","",INDEX(import_data,$C1103,G$9))</f>
        <v/>
      </c>
      <c r="H1103" s="280" t="str" cm="1">
        <f t="array" ref="H1103">IF($C1103="","",IF(INDEX(import_data,$C1103,H$9)="","",INDEX(import_data,$C1103,H$9)))</f>
        <v/>
      </c>
      <c r="I1103" s="300" t="str" cm="1">
        <f t="array" ref="I1103">IF($C1103="","",IF(INDEX(import_data,$C1103,I$9)="","",INDEX(import_data,$C1103,I$9)))</f>
        <v/>
      </c>
      <c r="K1103" s="312" t="str">
        <f t="shared" si="120"/>
        <v/>
      </c>
      <c r="L1103" s="92" t="s">
        <v>0</v>
      </c>
      <c r="M1103" s="312" t="str">
        <f t="shared" si="121"/>
        <v/>
      </c>
      <c r="N1103" s="92" t="s">
        <v>0</v>
      </c>
      <c r="O1103" s="312" t="str">
        <f t="shared" si="122"/>
        <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t="str">
        <f t="shared" si="123"/>
        <v/>
      </c>
      <c r="E1104" s="282" t="str" cm="1">
        <f t="array" ref="E1104">IF($C1104="","",INDEX(import_data,$C1104,E$9))</f>
        <v/>
      </c>
      <c r="F1104" s="280" t="str" cm="1">
        <f t="array" ref="F1104">IF($C1104="","",INDEX(import_data,$C1104,F$9))</f>
        <v/>
      </c>
      <c r="G1104" s="280" t="str" cm="1">
        <f t="array" ref="G1104">IF($C1104="","",INDEX(import_data,$C1104,G$9))</f>
        <v/>
      </c>
      <c r="H1104" s="280" t="str" cm="1">
        <f t="array" ref="H1104">IF($C1104="","",IF(INDEX(import_data,$C1104,H$9)="","",INDEX(import_data,$C1104,H$9)))</f>
        <v/>
      </c>
      <c r="I1104" s="300" t="str" cm="1">
        <f t="array" ref="I1104">IF($C1104="","",IF(INDEX(import_data,$C1104,I$9)="","",INDEX(import_data,$C1104,I$9)))</f>
        <v/>
      </c>
      <c r="K1104" s="312" t="str">
        <f t="shared" si="120"/>
        <v/>
      </c>
      <c r="L1104" s="92" t="s">
        <v>0</v>
      </c>
      <c r="M1104" s="312" t="str">
        <f t="shared" si="121"/>
        <v/>
      </c>
      <c r="N1104" s="92" t="s">
        <v>0</v>
      </c>
      <c r="O1104" s="312" t="str">
        <f t="shared" si="122"/>
        <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t="str">
        <f t="shared" si="123"/>
        <v/>
      </c>
      <c r="E1105" s="282" t="str" cm="1">
        <f t="array" ref="E1105">IF($C1105="","",INDEX(import_data,$C1105,E$9))</f>
        <v/>
      </c>
      <c r="F1105" s="280" t="str" cm="1">
        <f t="array" ref="F1105">IF($C1105="","",INDEX(import_data,$C1105,F$9))</f>
        <v/>
      </c>
      <c r="G1105" s="280" t="str" cm="1">
        <f t="array" ref="G1105">IF($C1105="","",INDEX(import_data,$C1105,G$9))</f>
        <v/>
      </c>
      <c r="H1105" s="280" t="str" cm="1">
        <f t="array" ref="H1105">IF($C1105="","",IF(INDEX(import_data,$C1105,H$9)="","",INDEX(import_data,$C1105,H$9)))</f>
        <v/>
      </c>
      <c r="I1105" s="300" t="str" cm="1">
        <f t="array" ref="I1105">IF($C1105="","",IF(INDEX(import_data,$C1105,I$9)="","",INDEX(import_data,$C1105,I$9)))</f>
        <v/>
      </c>
      <c r="K1105" s="312" t="str">
        <f t="shared" si="120"/>
        <v/>
      </c>
      <c r="L1105" s="92" t="s">
        <v>0</v>
      </c>
      <c r="M1105" s="312" t="str">
        <f t="shared" si="121"/>
        <v/>
      </c>
      <c r="N1105" s="92" t="s">
        <v>0</v>
      </c>
      <c r="O1105" s="312" t="str">
        <f t="shared" si="122"/>
        <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t="str">
        <f t="shared" si="123"/>
        <v/>
      </c>
      <c r="E1106" s="282" t="str" cm="1">
        <f t="array" ref="E1106">IF($C1106="","",INDEX(import_data,$C1106,E$9))</f>
        <v/>
      </c>
      <c r="F1106" s="280" t="str" cm="1">
        <f t="array" ref="F1106">IF($C1106="","",INDEX(import_data,$C1106,F$9))</f>
        <v/>
      </c>
      <c r="G1106" s="280" t="str" cm="1">
        <f t="array" ref="G1106">IF($C1106="","",INDEX(import_data,$C1106,G$9))</f>
        <v/>
      </c>
      <c r="H1106" s="280" t="str" cm="1">
        <f t="array" ref="H1106">IF($C1106="","",IF(INDEX(import_data,$C1106,H$9)="","",INDEX(import_data,$C1106,H$9)))</f>
        <v/>
      </c>
      <c r="I1106" s="300" t="str" cm="1">
        <f t="array" ref="I1106">IF($C1106="","",IF(INDEX(import_data,$C1106,I$9)="","",INDEX(import_data,$C1106,I$9)))</f>
        <v/>
      </c>
      <c r="K1106" s="312" t="str">
        <f t="shared" si="120"/>
        <v/>
      </c>
      <c r="L1106" s="92" t="s">
        <v>0</v>
      </c>
      <c r="M1106" s="312" t="str">
        <f t="shared" si="121"/>
        <v/>
      </c>
      <c r="N1106" s="92" t="s">
        <v>0</v>
      </c>
      <c r="O1106" s="312" t="str">
        <f t="shared" si="122"/>
        <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t="str">
        <f t="shared" si="123"/>
        <v/>
      </c>
      <c r="E1107" s="282" t="str" cm="1">
        <f t="array" ref="E1107">IF($C1107="","",INDEX(import_data,$C1107,E$9))</f>
        <v/>
      </c>
      <c r="F1107" s="280" t="str" cm="1">
        <f t="array" ref="F1107">IF($C1107="","",INDEX(import_data,$C1107,F$9))</f>
        <v/>
      </c>
      <c r="G1107" s="280" t="str" cm="1">
        <f t="array" ref="G1107">IF($C1107="","",INDEX(import_data,$C1107,G$9))</f>
        <v/>
      </c>
      <c r="H1107" s="280" t="str" cm="1">
        <f t="array" ref="H1107">IF($C1107="","",IF(INDEX(import_data,$C1107,H$9)="","",INDEX(import_data,$C1107,H$9)))</f>
        <v/>
      </c>
      <c r="I1107" s="300" t="str" cm="1">
        <f t="array" ref="I1107">IF($C1107="","",IF(INDEX(import_data,$C1107,I$9)="","",INDEX(import_data,$C1107,I$9)))</f>
        <v/>
      </c>
      <c r="K1107" s="312" t="str">
        <f t="shared" si="120"/>
        <v/>
      </c>
      <c r="L1107" s="92" t="s">
        <v>0</v>
      </c>
      <c r="M1107" s="312" t="str">
        <f t="shared" si="121"/>
        <v/>
      </c>
      <c r="N1107" s="92" t="s">
        <v>0</v>
      </c>
      <c r="O1107" s="312" t="str">
        <f t="shared" si="122"/>
        <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t="str">
        <f t="shared" si="123"/>
        <v/>
      </c>
      <c r="E1108" s="282" t="str" cm="1">
        <f t="array" ref="E1108">IF($C1108="","",INDEX(import_data,$C1108,E$9))</f>
        <v/>
      </c>
      <c r="F1108" s="280" t="str" cm="1">
        <f t="array" ref="F1108">IF($C1108="","",INDEX(import_data,$C1108,F$9))</f>
        <v/>
      </c>
      <c r="G1108" s="280" t="str" cm="1">
        <f t="array" ref="G1108">IF($C1108="","",INDEX(import_data,$C1108,G$9))</f>
        <v/>
      </c>
      <c r="H1108" s="280" t="str" cm="1">
        <f t="array" ref="H1108">IF($C1108="","",IF(INDEX(import_data,$C1108,H$9)="","",INDEX(import_data,$C1108,H$9)))</f>
        <v/>
      </c>
      <c r="I1108" s="300" t="str" cm="1">
        <f t="array" ref="I1108">IF($C1108="","",IF(INDEX(import_data,$C1108,I$9)="","",INDEX(import_data,$C1108,I$9)))</f>
        <v/>
      </c>
      <c r="K1108" s="312" t="str">
        <f t="shared" si="120"/>
        <v/>
      </c>
      <c r="L1108" s="92" t="s">
        <v>0</v>
      </c>
      <c r="M1108" s="312" t="str">
        <f t="shared" si="121"/>
        <v/>
      </c>
      <c r="N1108" s="92" t="s">
        <v>0</v>
      </c>
      <c r="O1108" s="312" t="str">
        <f t="shared" si="122"/>
        <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t="str">
        <f t="shared" si="123"/>
        <v/>
      </c>
      <c r="E1109" s="282" t="str" cm="1">
        <f t="array" ref="E1109">IF($C1109="","",INDEX(import_data,$C1109,E$9))</f>
        <v/>
      </c>
      <c r="F1109" s="280" t="str" cm="1">
        <f t="array" ref="F1109">IF($C1109="","",INDEX(import_data,$C1109,F$9))</f>
        <v/>
      </c>
      <c r="G1109" s="280" t="str" cm="1">
        <f t="array" ref="G1109">IF($C1109="","",INDEX(import_data,$C1109,G$9))</f>
        <v/>
      </c>
      <c r="H1109" s="280" t="str" cm="1">
        <f t="array" ref="H1109">IF($C1109="","",IF(INDEX(import_data,$C1109,H$9)="","",INDEX(import_data,$C1109,H$9)))</f>
        <v/>
      </c>
      <c r="I1109" s="300" t="str" cm="1">
        <f t="array" ref="I1109">IF($C1109="","",IF(INDEX(import_data,$C1109,I$9)="","",INDEX(import_data,$C1109,I$9)))</f>
        <v/>
      </c>
      <c r="K1109" s="312" t="str">
        <f t="shared" si="120"/>
        <v/>
      </c>
      <c r="L1109" s="92" t="s">
        <v>0</v>
      </c>
      <c r="M1109" s="312" t="str">
        <f t="shared" si="121"/>
        <v/>
      </c>
      <c r="N1109" s="92" t="s">
        <v>0</v>
      </c>
      <c r="O1109" s="312" t="str">
        <f t="shared" si="122"/>
        <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t="str">
        <f t="shared" si="123"/>
        <v/>
      </c>
      <c r="E1110" s="282" t="str" cm="1">
        <f t="array" ref="E1110">IF($C1110="","",INDEX(import_data,$C1110,E$9))</f>
        <v/>
      </c>
      <c r="F1110" s="280" t="str" cm="1">
        <f t="array" ref="F1110">IF($C1110="","",INDEX(import_data,$C1110,F$9))</f>
        <v/>
      </c>
      <c r="G1110" s="280" t="str" cm="1">
        <f t="array" ref="G1110">IF($C1110="","",INDEX(import_data,$C1110,G$9))</f>
        <v/>
      </c>
      <c r="H1110" s="280" t="str" cm="1">
        <f t="array" ref="H1110">IF($C1110="","",IF(INDEX(import_data,$C1110,H$9)="","",INDEX(import_data,$C1110,H$9)))</f>
        <v/>
      </c>
      <c r="I1110" s="300" t="str" cm="1">
        <f t="array" ref="I1110">IF($C1110="","",IF(INDEX(import_data,$C1110,I$9)="","",INDEX(import_data,$C1110,I$9)))</f>
        <v/>
      </c>
      <c r="K1110" s="312" t="str">
        <f t="shared" si="120"/>
        <v/>
      </c>
      <c r="L1110" s="92" t="s">
        <v>0</v>
      </c>
      <c r="M1110" s="312" t="str">
        <f t="shared" si="121"/>
        <v/>
      </c>
      <c r="N1110" s="92" t="s">
        <v>0</v>
      </c>
      <c r="O1110" s="312" t="str">
        <f t="shared" si="122"/>
        <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t="str">
        <f t="shared" si="123"/>
        <v/>
      </c>
      <c r="E1111" s="282" t="str" cm="1">
        <f t="array" ref="E1111">IF($C1111="","",INDEX(import_data,$C1111,E$9))</f>
        <v/>
      </c>
      <c r="F1111" s="280" t="str" cm="1">
        <f t="array" ref="F1111">IF($C1111="","",INDEX(import_data,$C1111,F$9))</f>
        <v/>
      </c>
      <c r="G1111" s="280" t="str" cm="1">
        <f t="array" ref="G1111">IF($C1111="","",INDEX(import_data,$C1111,G$9))</f>
        <v/>
      </c>
      <c r="H1111" s="280" t="str" cm="1">
        <f t="array" ref="H1111">IF($C1111="","",IF(INDEX(import_data,$C1111,H$9)="","",INDEX(import_data,$C1111,H$9)))</f>
        <v/>
      </c>
      <c r="I1111" s="300" t="str" cm="1">
        <f t="array" ref="I1111">IF($C1111="","",IF(INDEX(import_data,$C1111,I$9)="","",INDEX(import_data,$C1111,I$9)))</f>
        <v/>
      </c>
      <c r="K1111" s="312" t="str">
        <f t="shared" si="120"/>
        <v/>
      </c>
      <c r="L1111" s="92" t="s">
        <v>0</v>
      </c>
      <c r="M1111" s="312" t="str">
        <f t="shared" si="121"/>
        <v/>
      </c>
      <c r="N1111" s="92" t="s">
        <v>0</v>
      </c>
      <c r="O1111" s="312" t="str">
        <f t="shared" si="122"/>
        <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t="str">
        <f t="shared" si="123"/>
        <v/>
      </c>
      <c r="E1112" s="282" t="str" cm="1">
        <f t="array" ref="E1112">IF($C1112="","",INDEX(import_data,$C1112,E$9))</f>
        <v/>
      </c>
      <c r="F1112" s="280" t="str" cm="1">
        <f t="array" ref="F1112">IF($C1112="","",INDEX(import_data,$C1112,F$9))</f>
        <v/>
      </c>
      <c r="G1112" s="280" t="str" cm="1">
        <f t="array" ref="G1112">IF($C1112="","",INDEX(import_data,$C1112,G$9))</f>
        <v/>
      </c>
      <c r="H1112" s="280" t="str" cm="1">
        <f t="array" ref="H1112">IF($C1112="","",IF(INDEX(import_data,$C1112,H$9)="","",INDEX(import_data,$C1112,H$9)))</f>
        <v/>
      </c>
      <c r="I1112" s="300" t="str" cm="1">
        <f t="array" ref="I1112">IF($C1112="","",IF(INDEX(import_data,$C1112,I$9)="","",INDEX(import_data,$C1112,I$9)))</f>
        <v/>
      </c>
      <c r="K1112" s="312" t="str">
        <f t="shared" si="120"/>
        <v/>
      </c>
      <c r="L1112" s="92" t="s">
        <v>0</v>
      </c>
      <c r="M1112" s="312" t="str">
        <f t="shared" si="121"/>
        <v/>
      </c>
      <c r="N1112" s="92" t="s">
        <v>0</v>
      </c>
      <c r="O1112" s="312" t="str">
        <f t="shared" si="122"/>
        <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t="str">
        <f t="shared" si="123"/>
        <v/>
      </c>
      <c r="E1113" s="282" t="str" cm="1">
        <f t="array" ref="E1113">IF($C1113="","",INDEX(import_data,$C1113,E$9))</f>
        <v/>
      </c>
      <c r="F1113" s="280" t="str" cm="1">
        <f t="array" ref="F1113">IF($C1113="","",INDEX(import_data,$C1113,F$9))</f>
        <v/>
      </c>
      <c r="G1113" s="280" t="str" cm="1">
        <f t="array" ref="G1113">IF($C1113="","",INDEX(import_data,$C1113,G$9))</f>
        <v/>
      </c>
      <c r="H1113" s="280" t="str" cm="1">
        <f t="array" ref="H1113">IF($C1113="","",IF(INDEX(import_data,$C1113,H$9)="","",INDEX(import_data,$C1113,H$9)))</f>
        <v/>
      </c>
      <c r="I1113" s="300" t="str" cm="1">
        <f t="array" ref="I1113">IF($C1113="","",IF(INDEX(import_data,$C1113,I$9)="","",INDEX(import_data,$C1113,I$9)))</f>
        <v/>
      </c>
      <c r="K1113" s="312" t="str">
        <f t="shared" si="120"/>
        <v/>
      </c>
      <c r="L1113" s="92" t="s">
        <v>0</v>
      </c>
      <c r="M1113" s="312" t="str">
        <f t="shared" si="121"/>
        <v/>
      </c>
      <c r="N1113" s="92" t="s">
        <v>0</v>
      </c>
      <c r="O1113" s="312" t="str">
        <f t="shared" si="122"/>
        <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t="str">
        <f t="shared" si="123"/>
        <v/>
      </c>
      <c r="E1114" s="282" t="str" cm="1">
        <f t="array" ref="E1114">IF($C1114="","",INDEX(import_data,$C1114,E$9))</f>
        <v/>
      </c>
      <c r="F1114" s="280" t="str" cm="1">
        <f t="array" ref="F1114">IF($C1114="","",INDEX(import_data,$C1114,F$9))</f>
        <v/>
      </c>
      <c r="G1114" s="280" t="str" cm="1">
        <f t="array" ref="G1114">IF($C1114="","",INDEX(import_data,$C1114,G$9))</f>
        <v/>
      </c>
      <c r="H1114" s="280" t="str" cm="1">
        <f t="array" ref="H1114">IF($C1114="","",IF(INDEX(import_data,$C1114,H$9)="","",INDEX(import_data,$C1114,H$9)))</f>
        <v/>
      </c>
      <c r="I1114" s="300" t="str" cm="1">
        <f t="array" ref="I1114">IF($C1114="","",IF(INDEX(import_data,$C1114,I$9)="","",INDEX(import_data,$C1114,I$9)))</f>
        <v/>
      </c>
      <c r="K1114" s="312" t="str">
        <f t="shared" si="120"/>
        <v/>
      </c>
      <c r="L1114" s="92" t="s">
        <v>0</v>
      </c>
      <c r="M1114" s="312" t="str">
        <f t="shared" si="121"/>
        <v/>
      </c>
      <c r="N1114" s="92" t="s">
        <v>0</v>
      </c>
      <c r="O1114" s="312" t="str">
        <f t="shared" si="122"/>
        <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t="str">
        <f t="shared" si="123"/>
        <v/>
      </c>
      <c r="E1115" s="282" t="str" cm="1">
        <f t="array" ref="E1115">IF($C1115="","",INDEX(import_data,$C1115,E$9))</f>
        <v/>
      </c>
      <c r="F1115" s="280" t="str" cm="1">
        <f t="array" ref="F1115">IF($C1115="","",INDEX(import_data,$C1115,F$9))</f>
        <v/>
      </c>
      <c r="G1115" s="280" t="str" cm="1">
        <f t="array" ref="G1115">IF($C1115="","",INDEX(import_data,$C1115,G$9))</f>
        <v/>
      </c>
      <c r="H1115" s="280" t="str" cm="1">
        <f t="array" ref="H1115">IF($C1115="","",IF(INDEX(import_data,$C1115,H$9)="","",INDEX(import_data,$C1115,H$9)))</f>
        <v/>
      </c>
      <c r="I1115" s="300" t="str" cm="1">
        <f t="array" ref="I1115">IF($C1115="","",IF(INDEX(import_data,$C1115,I$9)="","",INDEX(import_data,$C1115,I$9)))</f>
        <v/>
      </c>
      <c r="K1115" s="312" t="str">
        <f t="shared" si="120"/>
        <v/>
      </c>
      <c r="L1115" s="92" t="s">
        <v>0</v>
      </c>
      <c r="M1115" s="312" t="str">
        <f t="shared" si="121"/>
        <v/>
      </c>
      <c r="N1115" s="92" t="s">
        <v>0</v>
      </c>
      <c r="O1115" s="312" t="str">
        <f t="shared" si="122"/>
        <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t="str">
        <f t="shared" si="123"/>
        <v/>
      </c>
      <c r="E1116" s="282" t="str" cm="1">
        <f t="array" ref="E1116">IF($C1116="","",INDEX(import_data,$C1116,E$9))</f>
        <v/>
      </c>
      <c r="F1116" s="280" t="str" cm="1">
        <f t="array" ref="F1116">IF($C1116="","",INDEX(import_data,$C1116,F$9))</f>
        <v/>
      </c>
      <c r="G1116" s="280" t="str" cm="1">
        <f t="array" ref="G1116">IF($C1116="","",INDEX(import_data,$C1116,G$9))</f>
        <v/>
      </c>
      <c r="H1116" s="280" t="str" cm="1">
        <f t="array" ref="H1116">IF($C1116="","",IF(INDEX(import_data,$C1116,H$9)="","",INDEX(import_data,$C1116,H$9)))</f>
        <v/>
      </c>
      <c r="I1116" s="300" t="str" cm="1">
        <f t="array" ref="I1116">IF($C1116="","",IF(INDEX(import_data,$C1116,I$9)="","",INDEX(import_data,$C1116,I$9)))</f>
        <v/>
      </c>
      <c r="K1116" s="312" t="str">
        <f t="shared" si="120"/>
        <v/>
      </c>
      <c r="L1116" s="92" t="s">
        <v>0</v>
      </c>
      <c r="M1116" s="312" t="str">
        <f t="shared" si="121"/>
        <v/>
      </c>
      <c r="N1116" s="92" t="s">
        <v>0</v>
      </c>
      <c r="O1116" s="312" t="str">
        <f t="shared" si="122"/>
        <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t="str">
        <f t="shared" si="123"/>
        <v/>
      </c>
      <c r="E1117" s="282" t="str" cm="1">
        <f t="array" ref="E1117">IF($C1117="","",INDEX(import_data,$C1117,E$9))</f>
        <v/>
      </c>
      <c r="F1117" s="280" t="str" cm="1">
        <f t="array" ref="F1117">IF($C1117="","",INDEX(import_data,$C1117,F$9))</f>
        <v/>
      </c>
      <c r="G1117" s="280" t="str" cm="1">
        <f t="array" ref="G1117">IF($C1117="","",INDEX(import_data,$C1117,G$9))</f>
        <v/>
      </c>
      <c r="H1117" s="280" t="str" cm="1">
        <f t="array" ref="H1117">IF($C1117="","",IF(INDEX(import_data,$C1117,H$9)="","",INDEX(import_data,$C1117,H$9)))</f>
        <v/>
      </c>
      <c r="I1117" s="300" t="str" cm="1">
        <f t="array" ref="I1117">IF($C1117="","",IF(INDEX(import_data,$C1117,I$9)="","",INDEX(import_data,$C1117,I$9)))</f>
        <v/>
      </c>
      <c r="K1117" s="312" t="str">
        <f t="shared" si="120"/>
        <v/>
      </c>
      <c r="L1117" s="92" t="s">
        <v>0</v>
      </c>
      <c r="M1117" s="312" t="str">
        <f t="shared" si="121"/>
        <v/>
      </c>
      <c r="N1117" s="92" t="s">
        <v>0</v>
      </c>
      <c r="O1117" s="312" t="str">
        <f t="shared" si="122"/>
        <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t="str">
        <f t="shared" si="123"/>
        <v/>
      </c>
      <c r="E1118" s="282" t="str" cm="1">
        <f t="array" ref="E1118">IF($C1118="","",INDEX(import_data,$C1118,E$9))</f>
        <v/>
      </c>
      <c r="F1118" s="280" t="str" cm="1">
        <f t="array" ref="F1118">IF($C1118="","",INDEX(import_data,$C1118,F$9))</f>
        <v/>
      </c>
      <c r="G1118" s="280" t="str" cm="1">
        <f t="array" ref="G1118">IF($C1118="","",INDEX(import_data,$C1118,G$9))</f>
        <v/>
      </c>
      <c r="H1118" s="280" t="str" cm="1">
        <f t="array" ref="H1118">IF($C1118="","",IF(INDEX(import_data,$C1118,H$9)="","",INDEX(import_data,$C1118,H$9)))</f>
        <v/>
      </c>
      <c r="I1118" s="300" t="str" cm="1">
        <f t="array" ref="I1118">IF($C1118="","",IF(INDEX(import_data,$C1118,I$9)="","",INDEX(import_data,$C1118,I$9)))</f>
        <v/>
      </c>
      <c r="K1118" s="312" t="str">
        <f t="shared" si="120"/>
        <v/>
      </c>
      <c r="L1118" s="92" t="s">
        <v>0</v>
      </c>
      <c r="M1118" s="312" t="str">
        <f t="shared" si="121"/>
        <v/>
      </c>
      <c r="N1118" s="92" t="s">
        <v>0</v>
      </c>
      <c r="O1118" s="312" t="str">
        <f t="shared" si="122"/>
        <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t="str">
        <f t="shared" si="123"/>
        <v/>
      </c>
      <c r="E1119" s="282" t="str" cm="1">
        <f t="array" ref="E1119">IF($C1119="","",INDEX(import_data,$C1119,E$9))</f>
        <v/>
      </c>
      <c r="F1119" s="280" t="str" cm="1">
        <f t="array" ref="F1119">IF($C1119="","",INDEX(import_data,$C1119,F$9))</f>
        <v/>
      </c>
      <c r="G1119" s="280" t="str" cm="1">
        <f t="array" ref="G1119">IF($C1119="","",INDEX(import_data,$C1119,G$9))</f>
        <v/>
      </c>
      <c r="H1119" s="280" t="str" cm="1">
        <f t="array" ref="H1119">IF($C1119="","",IF(INDEX(import_data,$C1119,H$9)="","",INDEX(import_data,$C1119,H$9)))</f>
        <v/>
      </c>
      <c r="I1119" s="300" t="str" cm="1">
        <f t="array" ref="I1119">IF($C1119="","",IF(INDEX(import_data,$C1119,I$9)="","",INDEX(import_data,$C1119,I$9)))</f>
        <v/>
      </c>
      <c r="K1119" s="312" t="str">
        <f t="shared" si="120"/>
        <v/>
      </c>
      <c r="L1119" s="92" t="s">
        <v>0</v>
      </c>
      <c r="M1119" s="312" t="str">
        <f t="shared" si="121"/>
        <v/>
      </c>
      <c r="N1119" s="92" t="s">
        <v>0</v>
      </c>
      <c r="O1119" s="312" t="str">
        <f t="shared" si="122"/>
        <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t="str">
        <f t="shared" si="123"/>
        <v/>
      </c>
      <c r="E1120" s="282" t="str" cm="1">
        <f t="array" ref="E1120">IF($C1120="","",INDEX(import_data,$C1120,E$9))</f>
        <v/>
      </c>
      <c r="F1120" s="280" t="str" cm="1">
        <f t="array" ref="F1120">IF($C1120="","",INDEX(import_data,$C1120,F$9))</f>
        <v/>
      </c>
      <c r="G1120" s="280" t="str" cm="1">
        <f t="array" ref="G1120">IF($C1120="","",INDEX(import_data,$C1120,G$9))</f>
        <v/>
      </c>
      <c r="H1120" s="280" t="str" cm="1">
        <f t="array" ref="H1120">IF($C1120="","",IF(INDEX(import_data,$C1120,H$9)="","",INDEX(import_data,$C1120,H$9)))</f>
        <v/>
      </c>
      <c r="I1120" s="300" t="str" cm="1">
        <f t="array" ref="I1120">IF($C1120="","",IF(INDEX(import_data,$C1120,I$9)="","",INDEX(import_data,$C1120,I$9)))</f>
        <v/>
      </c>
      <c r="K1120" s="312" t="str">
        <f t="shared" si="120"/>
        <v/>
      </c>
      <c r="L1120" s="92" t="s">
        <v>0</v>
      </c>
      <c r="M1120" s="312" t="str">
        <f t="shared" si="121"/>
        <v/>
      </c>
      <c r="N1120" s="92" t="s">
        <v>0</v>
      </c>
      <c r="O1120" s="312" t="str">
        <f t="shared" si="122"/>
        <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t="str">
        <f t="shared" si="123"/>
        <v/>
      </c>
      <c r="E1121" s="282" t="str" cm="1">
        <f t="array" ref="E1121">IF($C1121="","",INDEX(import_data,$C1121,E$9))</f>
        <v/>
      </c>
      <c r="F1121" s="280" t="str" cm="1">
        <f t="array" ref="F1121">IF($C1121="","",INDEX(import_data,$C1121,F$9))</f>
        <v/>
      </c>
      <c r="G1121" s="280" t="str" cm="1">
        <f t="array" ref="G1121">IF($C1121="","",INDEX(import_data,$C1121,G$9))</f>
        <v/>
      </c>
      <c r="H1121" s="280" t="str" cm="1">
        <f t="array" ref="H1121">IF($C1121="","",IF(INDEX(import_data,$C1121,H$9)="","",INDEX(import_data,$C1121,H$9)))</f>
        <v/>
      </c>
      <c r="I1121" s="300" t="str" cm="1">
        <f t="array" ref="I1121">IF($C1121="","",IF(INDEX(import_data,$C1121,I$9)="","",INDEX(import_data,$C1121,I$9)))</f>
        <v/>
      </c>
      <c r="K1121" s="312" t="str">
        <f t="shared" si="120"/>
        <v/>
      </c>
      <c r="L1121" s="92" t="s">
        <v>0</v>
      </c>
      <c r="M1121" s="312" t="str">
        <f t="shared" si="121"/>
        <v/>
      </c>
      <c r="N1121" s="92" t="s">
        <v>0</v>
      </c>
      <c r="O1121" s="312" t="str">
        <f t="shared" si="122"/>
        <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t="str">
        <f t="shared" si="123"/>
        <v/>
      </c>
      <c r="E1122" s="282" t="str" cm="1">
        <f t="array" ref="E1122">IF($C1122="","",INDEX(import_data,$C1122,E$9))</f>
        <v/>
      </c>
      <c r="F1122" s="280" t="str" cm="1">
        <f t="array" ref="F1122">IF($C1122="","",INDEX(import_data,$C1122,F$9))</f>
        <v/>
      </c>
      <c r="G1122" s="280" t="str" cm="1">
        <f t="array" ref="G1122">IF($C1122="","",INDEX(import_data,$C1122,G$9))</f>
        <v/>
      </c>
      <c r="H1122" s="280" t="str" cm="1">
        <f t="array" ref="H1122">IF($C1122="","",IF(INDEX(import_data,$C1122,H$9)="","",INDEX(import_data,$C1122,H$9)))</f>
        <v/>
      </c>
      <c r="I1122" s="300" t="str" cm="1">
        <f t="array" ref="I1122">IF($C1122="","",IF(INDEX(import_data,$C1122,I$9)="","",INDEX(import_data,$C1122,I$9)))</f>
        <v/>
      </c>
      <c r="K1122" s="312" t="str">
        <f t="shared" si="120"/>
        <v/>
      </c>
      <c r="L1122" s="92" t="s">
        <v>0</v>
      </c>
      <c r="M1122" s="312" t="str">
        <f t="shared" si="121"/>
        <v/>
      </c>
      <c r="N1122" s="92" t="s">
        <v>0</v>
      </c>
      <c r="O1122" s="312" t="str">
        <f t="shared" si="122"/>
        <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t="str">
        <f t="shared" si="123"/>
        <v/>
      </c>
      <c r="E1123" s="282" t="str" cm="1">
        <f t="array" ref="E1123">IF($C1123="","",INDEX(import_data,$C1123,E$9))</f>
        <v/>
      </c>
      <c r="F1123" s="280" t="str" cm="1">
        <f t="array" ref="F1123">IF($C1123="","",INDEX(import_data,$C1123,F$9))</f>
        <v/>
      </c>
      <c r="G1123" s="280" t="str" cm="1">
        <f t="array" ref="G1123">IF($C1123="","",INDEX(import_data,$C1123,G$9))</f>
        <v/>
      </c>
      <c r="H1123" s="280" t="str" cm="1">
        <f t="array" ref="H1123">IF($C1123="","",IF(INDEX(import_data,$C1123,H$9)="","",INDEX(import_data,$C1123,H$9)))</f>
        <v/>
      </c>
      <c r="I1123" s="300" t="str" cm="1">
        <f t="array" ref="I1123">IF($C1123="","",IF(INDEX(import_data,$C1123,I$9)="","",INDEX(import_data,$C1123,I$9)))</f>
        <v/>
      </c>
      <c r="K1123" s="312" t="str">
        <f t="shared" si="120"/>
        <v/>
      </c>
      <c r="L1123" s="92" t="s">
        <v>0</v>
      </c>
      <c r="M1123" s="312" t="str">
        <f t="shared" si="121"/>
        <v/>
      </c>
      <c r="N1123" s="92" t="s">
        <v>0</v>
      </c>
      <c r="O1123" s="312" t="str">
        <f t="shared" si="122"/>
        <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t="str">
        <f t="shared" si="123"/>
        <v/>
      </c>
      <c r="E1124" s="282" t="str" cm="1">
        <f t="array" ref="E1124">IF($C1124="","",INDEX(import_data,$C1124,E$9))</f>
        <v/>
      </c>
      <c r="F1124" s="280" t="str" cm="1">
        <f t="array" ref="F1124">IF($C1124="","",INDEX(import_data,$C1124,F$9))</f>
        <v/>
      </c>
      <c r="G1124" s="280" t="str" cm="1">
        <f t="array" ref="G1124">IF($C1124="","",INDEX(import_data,$C1124,G$9))</f>
        <v/>
      </c>
      <c r="H1124" s="280" t="str" cm="1">
        <f t="array" ref="H1124">IF($C1124="","",IF(INDEX(import_data,$C1124,H$9)="","",INDEX(import_data,$C1124,H$9)))</f>
        <v/>
      </c>
      <c r="I1124" s="300" t="str" cm="1">
        <f t="array" ref="I1124">IF($C1124="","",IF(INDEX(import_data,$C1124,I$9)="","",INDEX(import_data,$C1124,I$9)))</f>
        <v/>
      </c>
      <c r="K1124" s="312" t="str">
        <f t="shared" si="120"/>
        <v/>
      </c>
      <c r="L1124" s="92" t="s">
        <v>0</v>
      </c>
      <c r="M1124" s="312" t="str">
        <f t="shared" si="121"/>
        <v/>
      </c>
      <c r="N1124" s="92" t="s">
        <v>0</v>
      </c>
      <c r="O1124" s="312" t="str">
        <f t="shared" si="122"/>
        <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t="str">
        <f t="shared" si="123"/>
        <v/>
      </c>
      <c r="E1125" s="282" t="str" cm="1">
        <f t="array" ref="E1125">IF($C1125="","",INDEX(import_data,$C1125,E$9))</f>
        <v/>
      </c>
      <c r="F1125" s="280" t="str" cm="1">
        <f t="array" ref="F1125">IF($C1125="","",INDEX(import_data,$C1125,F$9))</f>
        <v/>
      </c>
      <c r="G1125" s="280" t="str" cm="1">
        <f t="array" ref="G1125">IF($C1125="","",INDEX(import_data,$C1125,G$9))</f>
        <v/>
      </c>
      <c r="H1125" s="280" t="str" cm="1">
        <f t="array" ref="H1125">IF($C1125="","",IF(INDEX(import_data,$C1125,H$9)="","",INDEX(import_data,$C1125,H$9)))</f>
        <v/>
      </c>
      <c r="I1125" s="300" t="str" cm="1">
        <f t="array" ref="I1125">IF($C1125="","",IF(INDEX(import_data,$C1125,I$9)="","",INDEX(import_data,$C1125,I$9)))</f>
        <v/>
      </c>
      <c r="K1125" s="312" t="str">
        <f t="shared" si="120"/>
        <v/>
      </c>
      <c r="L1125" s="92" t="s">
        <v>0</v>
      </c>
      <c r="M1125" s="312" t="str">
        <f t="shared" si="121"/>
        <v/>
      </c>
      <c r="N1125" s="92" t="s">
        <v>0</v>
      </c>
      <c r="O1125" s="312" t="str">
        <f t="shared" si="122"/>
        <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t="str">
        <f t="shared" si="123"/>
        <v/>
      </c>
      <c r="E1126" s="282" t="str" cm="1">
        <f t="array" ref="E1126">IF($C1126="","",INDEX(import_data,$C1126,E$9))</f>
        <v/>
      </c>
      <c r="F1126" s="280" t="str" cm="1">
        <f t="array" ref="F1126">IF($C1126="","",INDEX(import_data,$C1126,F$9))</f>
        <v/>
      </c>
      <c r="G1126" s="280" t="str" cm="1">
        <f t="array" ref="G1126">IF($C1126="","",INDEX(import_data,$C1126,G$9))</f>
        <v/>
      </c>
      <c r="H1126" s="280" t="str" cm="1">
        <f t="array" ref="H1126">IF($C1126="","",IF(INDEX(import_data,$C1126,H$9)="","",INDEX(import_data,$C1126,H$9)))</f>
        <v/>
      </c>
      <c r="I1126" s="300" t="str" cm="1">
        <f t="array" ref="I1126">IF($C1126="","",IF(INDEX(import_data,$C1126,I$9)="","",INDEX(import_data,$C1126,I$9)))</f>
        <v/>
      </c>
      <c r="K1126" s="312" t="str">
        <f t="shared" si="120"/>
        <v/>
      </c>
      <c r="L1126" s="92" t="s">
        <v>0</v>
      </c>
      <c r="M1126" s="312" t="str">
        <f t="shared" si="121"/>
        <v/>
      </c>
      <c r="N1126" s="92" t="s">
        <v>0</v>
      </c>
      <c r="O1126" s="312" t="str">
        <f t="shared" si="122"/>
        <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t="str">
        <f t="shared" si="123"/>
        <v/>
      </c>
      <c r="E1127" s="282" t="str" cm="1">
        <f t="array" ref="E1127">IF($C1127="","",INDEX(import_data,$C1127,E$9))</f>
        <v/>
      </c>
      <c r="F1127" s="280" t="str" cm="1">
        <f t="array" ref="F1127">IF($C1127="","",INDEX(import_data,$C1127,F$9))</f>
        <v/>
      </c>
      <c r="G1127" s="280" t="str" cm="1">
        <f t="array" ref="G1127">IF($C1127="","",INDEX(import_data,$C1127,G$9))</f>
        <v/>
      </c>
      <c r="H1127" s="280" t="str" cm="1">
        <f t="array" ref="H1127">IF($C1127="","",IF(INDEX(import_data,$C1127,H$9)="","",INDEX(import_data,$C1127,H$9)))</f>
        <v/>
      </c>
      <c r="I1127" s="300" t="str" cm="1">
        <f t="array" ref="I1127">IF($C1127="","",IF(INDEX(import_data,$C1127,I$9)="","",INDEX(import_data,$C1127,I$9)))</f>
        <v/>
      </c>
      <c r="K1127" s="312" t="str">
        <f t="shared" si="120"/>
        <v/>
      </c>
      <c r="L1127" s="92" t="s">
        <v>0</v>
      </c>
      <c r="M1127" s="312" t="str">
        <f t="shared" si="121"/>
        <v/>
      </c>
      <c r="N1127" s="92" t="s">
        <v>0</v>
      </c>
      <c r="O1127" s="312" t="str">
        <f t="shared" si="122"/>
        <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t="str">
        <f t="shared" si="123"/>
        <v/>
      </c>
      <c r="E1128" s="282" t="str" cm="1">
        <f t="array" ref="E1128">IF($C1128="","",INDEX(import_data,$C1128,E$9))</f>
        <v/>
      </c>
      <c r="F1128" s="280" t="str" cm="1">
        <f t="array" ref="F1128">IF($C1128="","",INDEX(import_data,$C1128,F$9))</f>
        <v/>
      </c>
      <c r="G1128" s="280" t="str" cm="1">
        <f t="array" ref="G1128">IF($C1128="","",INDEX(import_data,$C1128,G$9))</f>
        <v/>
      </c>
      <c r="H1128" s="280" t="str" cm="1">
        <f t="array" ref="H1128">IF($C1128="","",IF(INDEX(import_data,$C1128,H$9)="","",INDEX(import_data,$C1128,H$9)))</f>
        <v/>
      </c>
      <c r="I1128" s="300" t="str" cm="1">
        <f t="array" ref="I1128">IF($C1128="","",IF(INDEX(import_data,$C1128,I$9)="","",INDEX(import_data,$C1128,I$9)))</f>
        <v/>
      </c>
      <c r="K1128" s="312" t="str">
        <f t="shared" si="120"/>
        <v/>
      </c>
      <c r="L1128" s="92" t="s">
        <v>0</v>
      </c>
      <c r="M1128" s="312" t="str">
        <f t="shared" si="121"/>
        <v/>
      </c>
      <c r="N1128" s="92" t="s">
        <v>0</v>
      </c>
      <c r="O1128" s="312" t="str">
        <f t="shared" si="122"/>
        <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t="str">
        <f t="shared" si="123"/>
        <v/>
      </c>
      <c r="E1129" s="282" t="str" cm="1">
        <f t="array" ref="E1129">IF($C1129="","",INDEX(import_data,$C1129,E$9))</f>
        <v/>
      </c>
      <c r="F1129" s="280" t="str" cm="1">
        <f t="array" ref="F1129">IF($C1129="","",INDEX(import_data,$C1129,F$9))</f>
        <v/>
      </c>
      <c r="G1129" s="280" t="str" cm="1">
        <f t="array" ref="G1129">IF($C1129="","",INDEX(import_data,$C1129,G$9))</f>
        <v/>
      </c>
      <c r="H1129" s="280" t="str" cm="1">
        <f t="array" ref="H1129">IF($C1129="","",IF(INDEX(import_data,$C1129,H$9)="","",INDEX(import_data,$C1129,H$9)))</f>
        <v/>
      </c>
      <c r="I1129" s="300" t="str" cm="1">
        <f t="array" ref="I1129">IF($C1129="","",IF(INDEX(import_data,$C1129,I$9)="","",INDEX(import_data,$C1129,I$9)))</f>
        <v/>
      </c>
      <c r="K1129" s="312" t="str">
        <f t="shared" si="120"/>
        <v/>
      </c>
      <c r="L1129" s="92" t="s">
        <v>0</v>
      </c>
      <c r="M1129" s="312" t="str">
        <f t="shared" si="121"/>
        <v/>
      </c>
      <c r="N1129" s="92" t="s">
        <v>0</v>
      </c>
      <c r="O1129" s="312" t="str">
        <f t="shared" si="122"/>
        <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t="str">
        <f t="shared" si="123"/>
        <v/>
      </c>
      <c r="E1130" s="282" t="str" cm="1">
        <f t="array" ref="E1130">IF($C1130="","",INDEX(import_data,$C1130,E$9))</f>
        <v/>
      </c>
      <c r="F1130" s="280" t="str" cm="1">
        <f t="array" ref="F1130">IF($C1130="","",INDEX(import_data,$C1130,F$9))</f>
        <v/>
      </c>
      <c r="G1130" s="280" t="str" cm="1">
        <f t="array" ref="G1130">IF($C1130="","",INDEX(import_data,$C1130,G$9))</f>
        <v/>
      </c>
      <c r="H1130" s="280" t="str" cm="1">
        <f t="array" ref="H1130">IF($C1130="","",IF(INDEX(import_data,$C1130,H$9)="","",INDEX(import_data,$C1130,H$9)))</f>
        <v/>
      </c>
      <c r="I1130" s="300" t="str" cm="1">
        <f t="array" ref="I1130">IF($C1130="","",IF(INDEX(import_data,$C1130,I$9)="","",INDEX(import_data,$C1130,I$9)))</f>
        <v/>
      </c>
      <c r="K1130" s="312" t="str">
        <f t="shared" si="120"/>
        <v/>
      </c>
      <c r="L1130" s="92" t="s">
        <v>0</v>
      </c>
      <c r="M1130" s="312" t="str">
        <f t="shared" si="121"/>
        <v/>
      </c>
      <c r="N1130" s="92" t="s">
        <v>0</v>
      </c>
      <c r="O1130" s="312" t="str">
        <f t="shared" si="122"/>
        <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t="str">
        <f t="shared" si="123"/>
        <v/>
      </c>
      <c r="E1131" s="282" t="str" cm="1">
        <f t="array" ref="E1131">IF($C1131="","",INDEX(import_data,$C1131,E$9))</f>
        <v/>
      </c>
      <c r="F1131" s="280" t="str" cm="1">
        <f t="array" ref="F1131">IF($C1131="","",INDEX(import_data,$C1131,F$9))</f>
        <v/>
      </c>
      <c r="G1131" s="280" t="str" cm="1">
        <f t="array" ref="G1131">IF($C1131="","",INDEX(import_data,$C1131,G$9))</f>
        <v/>
      </c>
      <c r="H1131" s="280" t="str" cm="1">
        <f t="array" ref="H1131">IF($C1131="","",IF(INDEX(import_data,$C1131,H$9)="","",INDEX(import_data,$C1131,H$9)))</f>
        <v/>
      </c>
      <c r="I1131" s="300" t="str" cm="1">
        <f t="array" ref="I1131">IF($C1131="","",IF(INDEX(import_data,$C1131,I$9)="","",INDEX(import_data,$C1131,I$9)))</f>
        <v/>
      </c>
      <c r="K1131" s="312" t="str">
        <f t="shared" si="120"/>
        <v/>
      </c>
      <c r="L1131" s="92" t="s">
        <v>0</v>
      </c>
      <c r="M1131" s="312" t="str">
        <f t="shared" si="121"/>
        <v/>
      </c>
      <c r="N1131" s="92" t="s">
        <v>0</v>
      </c>
      <c r="O1131" s="312" t="str">
        <f t="shared" si="122"/>
        <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t="str">
        <f t="shared" si="123"/>
        <v/>
      </c>
      <c r="E1132" s="282" t="str" cm="1">
        <f t="array" ref="E1132">IF($C1132="","",INDEX(import_data,$C1132,E$9))</f>
        <v/>
      </c>
      <c r="F1132" s="280" t="str" cm="1">
        <f t="array" ref="F1132">IF($C1132="","",INDEX(import_data,$C1132,F$9))</f>
        <v/>
      </c>
      <c r="G1132" s="280" t="str" cm="1">
        <f t="array" ref="G1132">IF($C1132="","",INDEX(import_data,$C1132,G$9))</f>
        <v/>
      </c>
      <c r="H1132" s="280" t="str" cm="1">
        <f t="array" ref="H1132">IF($C1132="","",IF(INDEX(import_data,$C1132,H$9)="","",INDEX(import_data,$C1132,H$9)))</f>
        <v/>
      </c>
      <c r="I1132" s="300" t="str" cm="1">
        <f t="array" ref="I1132">IF($C1132="","",IF(INDEX(import_data,$C1132,I$9)="","",INDEX(import_data,$C1132,I$9)))</f>
        <v/>
      </c>
      <c r="K1132" s="312" t="str">
        <f t="shared" si="120"/>
        <v/>
      </c>
      <c r="L1132" s="92" t="s">
        <v>0</v>
      </c>
      <c r="M1132" s="312" t="str">
        <f t="shared" si="121"/>
        <v/>
      </c>
      <c r="N1132" s="92" t="s">
        <v>0</v>
      </c>
      <c r="O1132" s="312" t="str">
        <f t="shared" si="122"/>
        <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t="str">
        <f t="shared" si="123"/>
        <v/>
      </c>
      <c r="E1133" s="282" t="str" cm="1">
        <f t="array" ref="E1133">IF($C1133="","",INDEX(import_data,$C1133,E$9))</f>
        <v/>
      </c>
      <c r="F1133" s="280" t="str" cm="1">
        <f t="array" ref="F1133">IF($C1133="","",INDEX(import_data,$C1133,F$9))</f>
        <v/>
      </c>
      <c r="G1133" s="280" t="str" cm="1">
        <f t="array" ref="G1133">IF($C1133="","",INDEX(import_data,$C1133,G$9))</f>
        <v/>
      </c>
      <c r="H1133" s="280" t="str" cm="1">
        <f t="array" ref="H1133">IF($C1133="","",IF(INDEX(import_data,$C1133,H$9)="","",INDEX(import_data,$C1133,H$9)))</f>
        <v/>
      </c>
      <c r="I1133" s="300" t="str" cm="1">
        <f t="array" ref="I1133">IF($C1133="","",IF(INDEX(import_data,$C1133,I$9)="","",INDEX(import_data,$C1133,I$9)))</f>
        <v/>
      </c>
      <c r="K1133" s="312" t="str">
        <f t="shared" si="120"/>
        <v/>
      </c>
      <c r="L1133" s="92" t="s">
        <v>0</v>
      </c>
      <c r="M1133" s="312" t="str">
        <f t="shared" si="121"/>
        <v/>
      </c>
      <c r="N1133" s="92" t="s">
        <v>0</v>
      </c>
      <c r="O1133" s="312" t="str">
        <f t="shared" si="122"/>
        <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t="str">
        <f t="shared" si="123"/>
        <v/>
      </c>
      <c r="E1134" s="282" t="str" cm="1">
        <f t="array" ref="E1134">IF($C1134="","",INDEX(import_data,$C1134,E$9))</f>
        <v/>
      </c>
      <c r="F1134" s="280" t="str" cm="1">
        <f t="array" ref="F1134">IF($C1134="","",INDEX(import_data,$C1134,F$9))</f>
        <v/>
      </c>
      <c r="G1134" s="280" t="str" cm="1">
        <f t="array" ref="G1134">IF($C1134="","",INDEX(import_data,$C1134,G$9))</f>
        <v/>
      </c>
      <c r="H1134" s="280" t="str" cm="1">
        <f t="array" ref="H1134">IF($C1134="","",IF(INDEX(import_data,$C1134,H$9)="","",INDEX(import_data,$C1134,H$9)))</f>
        <v/>
      </c>
      <c r="I1134" s="300" t="str" cm="1">
        <f t="array" ref="I1134">IF($C1134="","",IF(INDEX(import_data,$C1134,I$9)="","",INDEX(import_data,$C1134,I$9)))</f>
        <v/>
      </c>
      <c r="K1134" s="312" t="str">
        <f t="shared" si="120"/>
        <v/>
      </c>
      <c r="L1134" s="92" t="s">
        <v>0</v>
      </c>
      <c r="M1134" s="312" t="str">
        <f t="shared" si="121"/>
        <v/>
      </c>
      <c r="N1134" s="92" t="s">
        <v>0</v>
      </c>
      <c r="O1134" s="312" t="str">
        <f t="shared" si="122"/>
        <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t="str">
        <f t="shared" si="123"/>
        <v/>
      </c>
      <c r="E1135" s="282" t="str" cm="1">
        <f t="array" ref="E1135">IF($C1135="","",INDEX(import_data,$C1135,E$9))</f>
        <v/>
      </c>
      <c r="F1135" s="280" t="str" cm="1">
        <f t="array" ref="F1135">IF($C1135="","",INDEX(import_data,$C1135,F$9))</f>
        <v/>
      </c>
      <c r="G1135" s="280" t="str" cm="1">
        <f t="array" ref="G1135">IF($C1135="","",INDEX(import_data,$C1135,G$9))</f>
        <v/>
      </c>
      <c r="H1135" s="280" t="str" cm="1">
        <f t="array" ref="H1135">IF($C1135="","",IF(INDEX(import_data,$C1135,H$9)="","",INDEX(import_data,$C1135,H$9)))</f>
        <v/>
      </c>
      <c r="I1135" s="300" t="str" cm="1">
        <f t="array" ref="I1135">IF($C1135="","",IF(INDEX(import_data,$C1135,I$9)="","",INDEX(import_data,$C1135,I$9)))</f>
        <v/>
      </c>
      <c r="K1135" s="312" t="str">
        <f t="shared" si="120"/>
        <v/>
      </c>
      <c r="L1135" s="92" t="s">
        <v>0</v>
      </c>
      <c r="M1135" s="312" t="str">
        <f t="shared" si="121"/>
        <v/>
      </c>
      <c r="N1135" s="92" t="s">
        <v>0</v>
      </c>
      <c r="O1135" s="312" t="str">
        <f t="shared" si="122"/>
        <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t="str">
        <f t="shared" si="123"/>
        <v/>
      </c>
      <c r="E1136" s="282" t="str" cm="1">
        <f t="array" ref="E1136">IF($C1136="","",INDEX(import_data,$C1136,E$9))</f>
        <v/>
      </c>
      <c r="F1136" s="280" t="str" cm="1">
        <f t="array" ref="F1136">IF($C1136="","",INDEX(import_data,$C1136,F$9))</f>
        <v/>
      </c>
      <c r="G1136" s="280" t="str" cm="1">
        <f t="array" ref="G1136">IF($C1136="","",INDEX(import_data,$C1136,G$9))</f>
        <v/>
      </c>
      <c r="H1136" s="280" t="str" cm="1">
        <f t="array" ref="H1136">IF($C1136="","",IF(INDEX(import_data,$C1136,H$9)="","",INDEX(import_data,$C1136,H$9)))</f>
        <v/>
      </c>
      <c r="I1136" s="300" t="str" cm="1">
        <f t="array" ref="I1136">IF($C1136="","",IF(INDEX(import_data,$C1136,I$9)="","",INDEX(import_data,$C1136,I$9)))</f>
        <v/>
      </c>
      <c r="K1136" s="312" t="str">
        <f t="shared" si="120"/>
        <v/>
      </c>
      <c r="L1136" s="92" t="s">
        <v>0</v>
      </c>
      <c r="M1136" s="312" t="str">
        <f t="shared" si="121"/>
        <v/>
      </c>
      <c r="N1136" s="92" t="s">
        <v>0</v>
      </c>
      <c r="O1136" s="312" t="str">
        <f t="shared" si="122"/>
        <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t="str">
        <f t="shared" si="123"/>
        <v/>
      </c>
      <c r="E1137" s="282" t="str" cm="1">
        <f t="array" ref="E1137">IF($C1137="","",INDEX(import_data,$C1137,E$9))</f>
        <v/>
      </c>
      <c r="F1137" s="280" t="str" cm="1">
        <f t="array" ref="F1137">IF($C1137="","",INDEX(import_data,$C1137,F$9))</f>
        <v/>
      </c>
      <c r="G1137" s="280" t="str" cm="1">
        <f t="array" ref="G1137">IF($C1137="","",INDEX(import_data,$C1137,G$9))</f>
        <v/>
      </c>
      <c r="H1137" s="280" t="str" cm="1">
        <f t="array" ref="H1137">IF($C1137="","",IF(INDEX(import_data,$C1137,H$9)="","",INDEX(import_data,$C1137,H$9)))</f>
        <v/>
      </c>
      <c r="I1137" s="300" t="str" cm="1">
        <f t="array" ref="I1137">IF($C1137="","",IF(INDEX(import_data,$C1137,I$9)="","",INDEX(import_data,$C1137,I$9)))</f>
        <v/>
      </c>
      <c r="K1137" s="312" t="str">
        <f t="shared" si="120"/>
        <v/>
      </c>
      <c r="L1137" s="92" t="s">
        <v>0</v>
      </c>
      <c r="M1137" s="312" t="str">
        <f t="shared" si="121"/>
        <v/>
      </c>
      <c r="N1137" s="92" t="s">
        <v>0</v>
      </c>
      <c r="O1137" s="312" t="str">
        <f t="shared" si="122"/>
        <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t="str">
        <f t="shared" si="123"/>
        <v/>
      </c>
      <c r="E1138" s="282" t="str" cm="1">
        <f t="array" ref="E1138">IF($C1138="","",INDEX(import_data,$C1138,E$9))</f>
        <v/>
      </c>
      <c r="F1138" s="280" t="str" cm="1">
        <f t="array" ref="F1138">IF($C1138="","",INDEX(import_data,$C1138,F$9))</f>
        <v/>
      </c>
      <c r="G1138" s="280" t="str" cm="1">
        <f t="array" ref="G1138">IF($C1138="","",INDEX(import_data,$C1138,G$9))</f>
        <v/>
      </c>
      <c r="H1138" s="280" t="str" cm="1">
        <f t="array" ref="H1138">IF($C1138="","",IF(INDEX(import_data,$C1138,H$9)="","",INDEX(import_data,$C1138,H$9)))</f>
        <v/>
      </c>
      <c r="I1138" s="300" t="str" cm="1">
        <f t="array" ref="I1138">IF($C1138="","",IF(INDEX(import_data,$C1138,I$9)="","",INDEX(import_data,$C1138,I$9)))</f>
        <v/>
      </c>
      <c r="K1138" s="312" t="str">
        <f t="shared" si="120"/>
        <v/>
      </c>
      <c r="L1138" s="92" t="s">
        <v>0</v>
      </c>
      <c r="M1138" s="312" t="str">
        <f t="shared" si="121"/>
        <v/>
      </c>
      <c r="N1138" s="92" t="s">
        <v>0</v>
      </c>
      <c r="O1138" s="312" t="str">
        <f t="shared" si="122"/>
        <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t="str">
        <f t="shared" si="123"/>
        <v/>
      </c>
      <c r="E1139" s="282" t="str" cm="1">
        <f t="array" ref="E1139">IF($C1139="","",INDEX(import_data,$C1139,E$9))</f>
        <v/>
      </c>
      <c r="F1139" s="280" t="str" cm="1">
        <f t="array" ref="F1139">IF($C1139="","",INDEX(import_data,$C1139,F$9))</f>
        <v/>
      </c>
      <c r="G1139" s="280" t="str" cm="1">
        <f t="array" ref="G1139">IF($C1139="","",INDEX(import_data,$C1139,G$9))</f>
        <v/>
      </c>
      <c r="H1139" s="280" t="str" cm="1">
        <f t="array" ref="H1139">IF($C1139="","",IF(INDEX(import_data,$C1139,H$9)="","",INDEX(import_data,$C1139,H$9)))</f>
        <v/>
      </c>
      <c r="I1139" s="300" t="str" cm="1">
        <f t="array" ref="I1139">IF($C1139="","",IF(INDEX(import_data,$C1139,I$9)="","",INDEX(import_data,$C1139,I$9)))</f>
        <v/>
      </c>
      <c r="K1139" s="312" t="str">
        <f t="shared" si="120"/>
        <v/>
      </c>
      <c r="L1139" s="92" t="s">
        <v>0</v>
      </c>
      <c r="M1139" s="312" t="str">
        <f t="shared" si="121"/>
        <v/>
      </c>
      <c r="N1139" s="92" t="s">
        <v>0</v>
      </c>
      <c r="O1139" s="312" t="str">
        <f t="shared" si="122"/>
        <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t="str">
        <f t="shared" si="123"/>
        <v/>
      </c>
      <c r="E1140" s="282" t="str" cm="1">
        <f t="array" ref="E1140">IF($C1140="","",INDEX(import_data,$C1140,E$9))</f>
        <v/>
      </c>
      <c r="F1140" s="280" t="str" cm="1">
        <f t="array" ref="F1140">IF($C1140="","",INDEX(import_data,$C1140,F$9))</f>
        <v/>
      </c>
      <c r="G1140" s="280" t="str" cm="1">
        <f t="array" ref="G1140">IF($C1140="","",INDEX(import_data,$C1140,G$9))</f>
        <v/>
      </c>
      <c r="H1140" s="280" t="str" cm="1">
        <f t="array" ref="H1140">IF($C1140="","",IF(INDEX(import_data,$C1140,H$9)="","",INDEX(import_data,$C1140,H$9)))</f>
        <v/>
      </c>
      <c r="I1140" s="300" t="str" cm="1">
        <f t="array" ref="I1140">IF($C1140="","",IF(INDEX(import_data,$C1140,I$9)="","",INDEX(import_data,$C1140,I$9)))</f>
        <v/>
      </c>
      <c r="K1140" s="312" t="str">
        <f t="shared" si="120"/>
        <v/>
      </c>
      <c r="L1140" s="92" t="s">
        <v>0</v>
      </c>
      <c r="M1140" s="312" t="str">
        <f t="shared" si="121"/>
        <v/>
      </c>
      <c r="N1140" s="92" t="s">
        <v>0</v>
      </c>
      <c r="O1140" s="312" t="str">
        <f t="shared" si="122"/>
        <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t="str">
        <f t="shared" si="123"/>
        <v/>
      </c>
      <c r="E1141" s="282" t="str" cm="1">
        <f t="array" ref="E1141">IF($C1141="","",INDEX(import_data,$C1141,E$9))</f>
        <v/>
      </c>
      <c r="F1141" s="280" t="str" cm="1">
        <f t="array" ref="F1141">IF($C1141="","",INDEX(import_data,$C1141,F$9))</f>
        <v/>
      </c>
      <c r="G1141" s="280" t="str" cm="1">
        <f t="array" ref="G1141">IF($C1141="","",INDEX(import_data,$C1141,G$9))</f>
        <v/>
      </c>
      <c r="H1141" s="280" t="str" cm="1">
        <f t="array" ref="H1141">IF($C1141="","",IF(INDEX(import_data,$C1141,H$9)="","",INDEX(import_data,$C1141,H$9)))</f>
        <v/>
      </c>
      <c r="I1141" s="300" t="str" cm="1">
        <f t="array" ref="I1141">IF($C1141="","",IF(INDEX(import_data,$C1141,I$9)="","",INDEX(import_data,$C1141,I$9)))</f>
        <v/>
      </c>
      <c r="K1141" s="312" t="str">
        <f t="shared" si="120"/>
        <v/>
      </c>
      <c r="L1141" s="92" t="s">
        <v>0</v>
      </c>
      <c r="M1141" s="312" t="str">
        <f t="shared" si="121"/>
        <v/>
      </c>
      <c r="N1141" s="92" t="s">
        <v>0</v>
      </c>
      <c r="O1141" s="312" t="str">
        <f t="shared" si="122"/>
        <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t="str">
        <f t="shared" si="123"/>
        <v/>
      </c>
      <c r="E1142" s="282" t="str" cm="1">
        <f t="array" ref="E1142">IF($C1142="","",INDEX(import_data,$C1142,E$9))</f>
        <v/>
      </c>
      <c r="F1142" s="280" t="str" cm="1">
        <f t="array" ref="F1142">IF($C1142="","",INDEX(import_data,$C1142,F$9))</f>
        <v/>
      </c>
      <c r="G1142" s="280" t="str" cm="1">
        <f t="array" ref="G1142">IF($C1142="","",INDEX(import_data,$C1142,G$9))</f>
        <v/>
      </c>
      <c r="H1142" s="280" t="str" cm="1">
        <f t="array" ref="H1142">IF($C1142="","",IF(INDEX(import_data,$C1142,H$9)="","",INDEX(import_data,$C1142,H$9)))</f>
        <v/>
      </c>
      <c r="I1142" s="300" t="str" cm="1">
        <f t="array" ref="I1142">IF($C1142="","",IF(INDEX(import_data,$C1142,I$9)="","",INDEX(import_data,$C1142,I$9)))</f>
        <v/>
      </c>
      <c r="K1142" s="312" t="str">
        <f t="shared" si="120"/>
        <v/>
      </c>
      <c r="L1142" s="92" t="s">
        <v>0</v>
      </c>
      <c r="M1142" s="312" t="str">
        <f t="shared" si="121"/>
        <v/>
      </c>
      <c r="N1142" s="92" t="s">
        <v>0</v>
      </c>
      <c r="O1142" s="312" t="str">
        <f t="shared" si="122"/>
        <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t="str">
        <f t="shared" si="123"/>
        <v/>
      </c>
      <c r="E1143" s="282" t="str" cm="1">
        <f t="array" ref="E1143">IF($C1143="","",INDEX(import_data,$C1143,E$9))</f>
        <v/>
      </c>
      <c r="F1143" s="280" t="str" cm="1">
        <f t="array" ref="F1143">IF($C1143="","",INDEX(import_data,$C1143,F$9))</f>
        <v/>
      </c>
      <c r="G1143" s="280" t="str" cm="1">
        <f t="array" ref="G1143">IF($C1143="","",INDEX(import_data,$C1143,G$9))</f>
        <v/>
      </c>
      <c r="H1143" s="280" t="str" cm="1">
        <f t="array" ref="H1143">IF($C1143="","",IF(INDEX(import_data,$C1143,H$9)="","",INDEX(import_data,$C1143,H$9)))</f>
        <v/>
      </c>
      <c r="I1143" s="300" t="str" cm="1">
        <f t="array" ref="I1143">IF($C1143="","",IF(INDEX(import_data,$C1143,I$9)="","",INDEX(import_data,$C1143,I$9)))</f>
        <v/>
      </c>
      <c r="K1143" s="312" t="str">
        <f t="shared" si="120"/>
        <v/>
      </c>
      <c r="L1143" s="92" t="s">
        <v>0</v>
      </c>
      <c r="M1143" s="312" t="str">
        <f t="shared" si="121"/>
        <v/>
      </c>
      <c r="N1143" s="92" t="s">
        <v>0</v>
      </c>
      <c r="O1143" s="312" t="str">
        <f t="shared" si="122"/>
        <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t="str">
        <f t="shared" si="123"/>
        <v/>
      </c>
      <c r="E1144" s="282" t="str" cm="1">
        <f t="array" ref="E1144">IF($C1144="","",INDEX(import_data,$C1144,E$9))</f>
        <v/>
      </c>
      <c r="F1144" s="280" t="str" cm="1">
        <f t="array" ref="F1144">IF($C1144="","",INDEX(import_data,$C1144,F$9))</f>
        <v/>
      </c>
      <c r="G1144" s="280" t="str" cm="1">
        <f t="array" ref="G1144">IF($C1144="","",INDEX(import_data,$C1144,G$9))</f>
        <v/>
      </c>
      <c r="H1144" s="280" t="str" cm="1">
        <f t="array" ref="H1144">IF($C1144="","",IF(INDEX(import_data,$C1144,H$9)="","",INDEX(import_data,$C1144,H$9)))</f>
        <v/>
      </c>
      <c r="I1144" s="300" t="str" cm="1">
        <f t="array" ref="I1144">IF($C1144="","",IF(INDEX(import_data,$C1144,I$9)="","",INDEX(import_data,$C1144,I$9)))</f>
        <v/>
      </c>
      <c r="K1144" s="312" t="str">
        <f t="shared" si="120"/>
        <v/>
      </c>
      <c r="L1144" s="92" t="s">
        <v>0</v>
      </c>
      <c r="M1144" s="312" t="str">
        <f t="shared" si="121"/>
        <v/>
      </c>
      <c r="N1144" s="92" t="s">
        <v>0</v>
      </c>
      <c r="O1144" s="312" t="str">
        <f t="shared" si="122"/>
        <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t="str">
        <f t="shared" si="123"/>
        <v/>
      </c>
      <c r="E1145" s="282" t="str" cm="1">
        <f t="array" ref="E1145">IF($C1145="","",INDEX(import_data,$C1145,E$9))</f>
        <v/>
      </c>
      <c r="F1145" s="280" t="str" cm="1">
        <f t="array" ref="F1145">IF($C1145="","",INDEX(import_data,$C1145,F$9))</f>
        <v/>
      </c>
      <c r="G1145" s="280" t="str" cm="1">
        <f t="array" ref="G1145">IF($C1145="","",INDEX(import_data,$C1145,G$9))</f>
        <v/>
      </c>
      <c r="H1145" s="280" t="str" cm="1">
        <f t="array" ref="H1145">IF($C1145="","",IF(INDEX(import_data,$C1145,H$9)="","",INDEX(import_data,$C1145,H$9)))</f>
        <v/>
      </c>
      <c r="I1145" s="300" t="str" cm="1">
        <f t="array" ref="I1145">IF($C1145="","",IF(INDEX(import_data,$C1145,I$9)="","",INDEX(import_data,$C1145,I$9)))</f>
        <v/>
      </c>
      <c r="K1145" s="312" t="str">
        <f t="shared" si="120"/>
        <v/>
      </c>
      <c r="L1145" s="92" t="s">
        <v>0</v>
      </c>
      <c r="M1145" s="312" t="str">
        <f t="shared" si="121"/>
        <v/>
      </c>
      <c r="N1145" s="92" t="s">
        <v>0</v>
      </c>
      <c r="O1145" s="312" t="str">
        <f t="shared" si="122"/>
        <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t="str">
        <f t="shared" si="123"/>
        <v/>
      </c>
      <c r="E1146" s="282" t="str" cm="1">
        <f t="array" ref="E1146">IF($C1146="","",INDEX(import_data,$C1146,E$9))</f>
        <v/>
      </c>
      <c r="F1146" s="280" t="str" cm="1">
        <f t="array" ref="F1146">IF($C1146="","",INDEX(import_data,$C1146,F$9))</f>
        <v/>
      </c>
      <c r="G1146" s="280" t="str" cm="1">
        <f t="array" ref="G1146">IF($C1146="","",INDEX(import_data,$C1146,G$9))</f>
        <v/>
      </c>
      <c r="H1146" s="280" t="str" cm="1">
        <f t="array" ref="H1146">IF($C1146="","",IF(INDEX(import_data,$C1146,H$9)="","",INDEX(import_data,$C1146,H$9)))</f>
        <v/>
      </c>
      <c r="I1146" s="300" t="str" cm="1">
        <f t="array" ref="I1146">IF($C1146="","",IF(INDEX(import_data,$C1146,I$9)="","",INDEX(import_data,$C1146,I$9)))</f>
        <v/>
      </c>
      <c r="K1146" s="312" t="str">
        <f t="shared" si="120"/>
        <v/>
      </c>
      <c r="L1146" s="92" t="s">
        <v>0</v>
      </c>
      <c r="M1146" s="312" t="str">
        <f t="shared" si="121"/>
        <v/>
      </c>
      <c r="N1146" s="92" t="s">
        <v>0</v>
      </c>
      <c r="O1146" s="312" t="str">
        <f t="shared" si="122"/>
        <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t="str">
        <f t="shared" si="123"/>
        <v/>
      </c>
      <c r="E1147" s="282" t="str" cm="1">
        <f t="array" ref="E1147">IF($C1147="","",INDEX(import_data,$C1147,E$9))</f>
        <v/>
      </c>
      <c r="F1147" s="280" t="str" cm="1">
        <f t="array" ref="F1147">IF($C1147="","",INDEX(import_data,$C1147,F$9))</f>
        <v/>
      </c>
      <c r="G1147" s="280" t="str" cm="1">
        <f t="array" ref="G1147">IF($C1147="","",INDEX(import_data,$C1147,G$9))</f>
        <v/>
      </c>
      <c r="H1147" s="280" t="str" cm="1">
        <f t="array" ref="H1147">IF($C1147="","",IF(INDEX(import_data,$C1147,H$9)="","",INDEX(import_data,$C1147,H$9)))</f>
        <v/>
      </c>
      <c r="I1147" s="300" t="str" cm="1">
        <f t="array" ref="I1147">IF($C1147="","",IF(INDEX(import_data,$C1147,I$9)="","",INDEX(import_data,$C1147,I$9)))</f>
        <v/>
      </c>
      <c r="K1147" s="312" t="str">
        <f t="shared" si="120"/>
        <v/>
      </c>
      <c r="L1147" s="92" t="s">
        <v>0</v>
      </c>
      <c r="M1147" s="312" t="str">
        <f t="shared" si="121"/>
        <v/>
      </c>
      <c r="N1147" s="92" t="s">
        <v>0</v>
      </c>
      <c r="O1147" s="312" t="str">
        <f t="shared" si="122"/>
        <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t="str">
        <f t="shared" si="123"/>
        <v/>
      </c>
      <c r="E1148" s="282" t="str" cm="1">
        <f t="array" ref="E1148">IF($C1148="","",INDEX(import_data,$C1148,E$9))</f>
        <v/>
      </c>
      <c r="F1148" s="280" t="str" cm="1">
        <f t="array" ref="F1148">IF($C1148="","",INDEX(import_data,$C1148,F$9))</f>
        <v/>
      </c>
      <c r="G1148" s="280" t="str" cm="1">
        <f t="array" ref="G1148">IF($C1148="","",INDEX(import_data,$C1148,G$9))</f>
        <v/>
      </c>
      <c r="H1148" s="280" t="str" cm="1">
        <f t="array" ref="H1148">IF($C1148="","",IF(INDEX(import_data,$C1148,H$9)="","",INDEX(import_data,$C1148,H$9)))</f>
        <v/>
      </c>
      <c r="I1148" s="300" t="str" cm="1">
        <f t="array" ref="I1148">IF($C1148="","",IF(INDEX(import_data,$C1148,I$9)="","",INDEX(import_data,$C1148,I$9)))</f>
        <v/>
      </c>
      <c r="K1148" s="312" t="str">
        <f t="shared" si="120"/>
        <v/>
      </c>
      <c r="L1148" s="92" t="s">
        <v>0</v>
      </c>
      <c r="M1148" s="312" t="str">
        <f t="shared" si="121"/>
        <v/>
      </c>
      <c r="N1148" s="92" t="s">
        <v>0</v>
      </c>
      <c r="O1148" s="312" t="str">
        <f t="shared" si="122"/>
        <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t="str">
        <f t="shared" si="123"/>
        <v/>
      </c>
      <c r="E1149" s="282" t="str" cm="1">
        <f t="array" ref="E1149">IF($C1149="","",INDEX(import_data,$C1149,E$9))</f>
        <v/>
      </c>
      <c r="F1149" s="280" t="str" cm="1">
        <f t="array" ref="F1149">IF($C1149="","",INDEX(import_data,$C1149,F$9))</f>
        <v/>
      </c>
      <c r="G1149" s="280" t="str" cm="1">
        <f t="array" ref="G1149">IF($C1149="","",INDEX(import_data,$C1149,G$9))</f>
        <v/>
      </c>
      <c r="H1149" s="280" t="str" cm="1">
        <f t="array" ref="H1149">IF($C1149="","",IF(INDEX(import_data,$C1149,H$9)="","",INDEX(import_data,$C1149,H$9)))</f>
        <v/>
      </c>
      <c r="I1149" s="300" t="str" cm="1">
        <f t="array" ref="I1149">IF($C1149="","",IF(INDEX(import_data,$C1149,I$9)="","",INDEX(import_data,$C1149,I$9)))</f>
        <v/>
      </c>
      <c r="K1149" s="312" t="str">
        <f t="shared" si="120"/>
        <v/>
      </c>
      <c r="L1149" s="92" t="s">
        <v>0</v>
      </c>
      <c r="M1149" s="312" t="str">
        <f t="shared" si="121"/>
        <v/>
      </c>
      <c r="N1149" s="92" t="s">
        <v>0</v>
      </c>
      <c r="O1149" s="312" t="str">
        <f t="shared" si="122"/>
        <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t="str">
        <f t="shared" si="123"/>
        <v/>
      </c>
      <c r="E1150" s="282" t="str" cm="1">
        <f t="array" ref="E1150">IF($C1150="","",INDEX(import_data,$C1150,E$9))</f>
        <v/>
      </c>
      <c r="F1150" s="280" t="str" cm="1">
        <f t="array" ref="F1150">IF($C1150="","",INDEX(import_data,$C1150,F$9))</f>
        <v/>
      </c>
      <c r="G1150" s="280" t="str" cm="1">
        <f t="array" ref="G1150">IF($C1150="","",INDEX(import_data,$C1150,G$9))</f>
        <v/>
      </c>
      <c r="H1150" s="280" t="str" cm="1">
        <f t="array" ref="H1150">IF($C1150="","",IF(INDEX(import_data,$C1150,H$9)="","",INDEX(import_data,$C1150,H$9)))</f>
        <v/>
      </c>
      <c r="I1150" s="300" t="str" cm="1">
        <f t="array" ref="I1150">IF($C1150="","",IF(INDEX(import_data,$C1150,I$9)="","",INDEX(import_data,$C1150,I$9)))</f>
        <v/>
      </c>
      <c r="K1150" s="312" t="str">
        <f t="shared" si="120"/>
        <v/>
      </c>
      <c r="L1150" s="92" t="s">
        <v>0</v>
      </c>
      <c r="M1150" s="312" t="str">
        <f t="shared" si="121"/>
        <v/>
      </c>
      <c r="N1150" s="92" t="s">
        <v>0</v>
      </c>
      <c r="O1150" s="312" t="str">
        <f t="shared" si="122"/>
        <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t="str">
        <f t="shared" si="123"/>
        <v/>
      </c>
      <c r="E1151" s="282" t="str" cm="1">
        <f t="array" ref="E1151">IF($C1151="","",INDEX(import_data,$C1151,E$9))</f>
        <v/>
      </c>
      <c r="F1151" s="280" t="str" cm="1">
        <f t="array" ref="F1151">IF($C1151="","",INDEX(import_data,$C1151,F$9))</f>
        <v/>
      </c>
      <c r="G1151" s="280" t="str" cm="1">
        <f t="array" ref="G1151">IF($C1151="","",INDEX(import_data,$C1151,G$9))</f>
        <v/>
      </c>
      <c r="H1151" s="280" t="str" cm="1">
        <f t="array" ref="H1151">IF($C1151="","",IF(INDEX(import_data,$C1151,H$9)="","",INDEX(import_data,$C1151,H$9)))</f>
        <v/>
      </c>
      <c r="I1151" s="300" t="str" cm="1">
        <f t="array" ref="I1151">IF($C1151="","",IF(INDEX(import_data,$C1151,I$9)="","",INDEX(import_data,$C1151,I$9)))</f>
        <v/>
      </c>
      <c r="K1151" s="312" t="str">
        <f t="shared" si="120"/>
        <v/>
      </c>
      <c r="L1151" s="92" t="s">
        <v>0</v>
      </c>
      <c r="M1151" s="312" t="str">
        <f t="shared" si="121"/>
        <v/>
      </c>
      <c r="N1151" s="92" t="s">
        <v>0</v>
      </c>
      <c r="O1151" s="312" t="str">
        <f t="shared" si="122"/>
        <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t="str">
        <f t="shared" si="123"/>
        <v/>
      </c>
      <c r="E1152" s="282" t="str" cm="1">
        <f t="array" ref="E1152">IF($C1152="","",INDEX(import_data,$C1152,E$9))</f>
        <v/>
      </c>
      <c r="F1152" s="280" t="str" cm="1">
        <f t="array" ref="F1152">IF($C1152="","",INDEX(import_data,$C1152,F$9))</f>
        <v/>
      </c>
      <c r="G1152" s="280" t="str" cm="1">
        <f t="array" ref="G1152">IF($C1152="","",INDEX(import_data,$C1152,G$9))</f>
        <v/>
      </c>
      <c r="H1152" s="280" t="str" cm="1">
        <f t="array" ref="H1152">IF($C1152="","",IF(INDEX(import_data,$C1152,H$9)="","",INDEX(import_data,$C1152,H$9)))</f>
        <v/>
      </c>
      <c r="I1152" s="300" t="str" cm="1">
        <f t="array" ref="I1152">IF($C1152="","",IF(INDEX(import_data,$C1152,I$9)="","",INDEX(import_data,$C1152,I$9)))</f>
        <v/>
      </c>
      <c r="K1152" s="312" t="str">
        <f t="shared" si="120"/>
        <v/>
      </c>
      <c r="L1152" s="92" t="s">
        <v>0</v>
      </c>
      <c r="M1152" s="312" t="str">
        <f t="shared" si="121"/>
        <v/>
      </c>
      <c r="N1152" s="92" t="s">
        <v>0</v>
      </c>
      <c r="O1152" s="312" t="str">
        <f t="shared" si="122"/>
        <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t="str">
        <f t="shared" si="123"/>
        <v/>
      </c>
      <c r="E1153" s="282" t="str" cm="1">
        <f t="array" ref="E1153">IF($C1153="","",INDEX(import_data,$C1153,E$9))</f>
        <v/>
      </c>
      <c r="F1153" s="280" t="str" cm="1">
        <f t="array" ref="F1153">IF($C1153="","",INDEX(import_data,$C1153,F$9))</f>
        <v/>
      </c>
      <c r="G1153" s="280" t="str" cm="1">
        <f t="array" ref="G1153">IF($C1153="","",INDEX(import_data,$C1153,G$9))</f>
        <v/>
      </c>
      <c r="H1153" s="280" t="str" cm="1">
        <f t="array" ref="H1153">IF($C1153="","",IF(INDEX(import_data,$C1153,H$9)="","",INDEX(import_data,$C1153,H$9)))</f>
        <v/>
      </c>
      <c r="I1153" s="300" t="str" cm="1">
        <f t="array" ref="I1153">IF($C1153="","",IF(INDEX(import_data,$C1153,I$9)="","",INDEX(import_data,$C1153,I$9)))</f>
        <v/>
      </c>
      <c r="K1153" s="312" t="str">
        <f t="shared" si="120"/>
        <v/>
      </c>
      <c r="L1153" s="92" t="s">
        <v>0</v>
      </c>
      <c r="M1153" s="312" t="str">
        <f t="shared" si="121"/>
        <v/>
      </c>
      <c r="N1153" s="92" t="s">
        <v>0</v>
      </c>
      <c r="O1153" s="312" t="str">
        <f t="shared" si="122"/>
        <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t="str">
        <f t="shared" si="123"/>
        <v/>
      </c>
      <c r="E1154" s="282" t="str" cm="1">
        <f t="array" ref="E1154">IF($C1154="","",INDEX(import_data,$C1154,E$9))</f>
        <v/>
      </c>
      <c r="F1154" s="280" t="str" cm="1">
        <f t="array" ref="F1154">IF($C1154="","",INDEX(import_data,$C1154,F$9))</f>
        <v/>
      </c>
      <c r="G1154" s="280" t="str" cm="1">
        <f t="array" ref="G1154">IF($C1154="","",INDEX(import_data,$C1154,G$9))</f>
        <v/>
      </c>
      <c r="H1154" s="280" t="str" cm="1">
        <f t="array" ref="H1154">IF($C1154="","",IF(INDEX(import_data,$C1154,H$9)="","",INDEX(import_data,$C1154,H$9)))</f>
        <v/>
      </c>
      <c r="I1154" s="300" t="str" cm="1">
        <f t="array" ref="I1154">IF($C1154="","",IF(INDEX(import_data,$C1154,I$9)="","",INDEX(import_data,$C1154,I$9)))</f>
        <v/>
      </c>
      <c r="K1154" s="312" t="str">
        <f t="shared" si="120"/>
        <v/>
      </c>
      <c r="L1154" s="92" t="s">
        <v>0</v>
      </c>
      <c r="M1154" s="312" t="str">
        <f t="shared" si="121"/>
        <v/>
      </c>
      <c r="N1154" s="92" t="s">
        <v>0</v>
      </c>
      <c r="O1154" s="312" t="str">
        <f t="shared" si="122"/>
        <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t="str">
        <f t="shared" si="123"/>
        <v/>
      </c>
      <c r="E1155" s="282" t="str" cm="1">
        <f t="array" ref="E1155">IF($C1155="","",INDEX(import_data,$C1155,E$9))</f>
        <v/>
      </c>
      <c r="F1155" s="280" t="str" cm="1">
        <f t="array" ref="F1155">IF($C1155="","",INDEX(import_data,$C1155,F$9))</f>
        <v/>
      </c>
      <c r="G1155" s="280" t="str" cm="1">
        <f t="array" ref="G1155">IF($C1155="","",INDEX(import_data,$C1155,G$9))</f>
        <v/>
      </c>
      <c r="H1155" s="280" t="str" cm="1">
        <f t="array" ref="H1155">IF($C1155="","",IF(INDEX(import_data,$C1155,H$9)="","",INDEX(import_data,$C1155,H$9)))</f>
        <v/>
      </c>
      <c r="I1155" s="300" t="str" cm="1">
        <f t="array" ref="I1155">IF($C1155="","",IF(INDEX(import_data,$C1155,I$9)="","",INDEX(import_data,$C1155,I$9)))</f>
        <v/>
      </c>
      <c r="K1155" s="312" t="str">
        <f t="shared" si="120"/>
        <v/>
      </c>
      <c r="L1155" s="92" t="s">
        <v>0</v>
      </c>
      <c r="M1155" s="312" t="str">
        <f t="shared" si="121"/>
        <v/>
      </c>
      <c r="N1155" s="92" t="s">
        <v>0</v>
      </c>
      <c r="O1155" s="312" t="str">
        <f t="shared" si="122"/>
        <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t="str">
        <f t="shared" si="123"/>
        <v/>
      </c>
      <c r="E1156" s="282" t="str" cm="1">
        <f t="array" ref="E1156">IF($C1156="","",INDEX(import_data,$C1156,E$9))</f>
        <v/>
      </c>
      <c r="F1156" s="280" t="str" cm="1">
        <f t="array" ref="F1156">IF($C1156="","",INDEX(import_data,$C1156,F$9))</f>
        <v/>
      </c>
      <c r="G1156" s="280" t="str" cm="1">
        <f t="array" ref="G1156">IF($C1156="","",INDEX(import_data,$C1156,G$9))</f>
        <v/>
      </c>
      <c r="H1156" s="280" t="str" cm="1">
        <f t="array" ref="H1156">IF($C1156="","",IF(INDEX(import_data,$C1156,H$9)="","",INDEX(import_data,$C1156,H$9)))</f>
        <v/>
      </c>
      <c r="I1156" s="300" t="str" cm="1">
        <f t="array" ref="I1156">IF($C1156="","",IF(INDEX(import_data,$C1156,I$9)="","",INDEX(import_data,$C1156,I$9)))</f>
        <v/>
      </c>
      <c r="K1156" s="312" t="str">
        <f t="shared" si="120"/>
        <v/>
      </c>
      <c r="L1156" s="92" t="s">
        <v>0</v>
      </c>
      <c r="M1156" s="312" t="str">
        <f t="shared" si="121"/>
        <v/>
      </c>
      <c r="N1156" s="92" t="s">
        <v>0</v>
      </c>
      <c r="O1156" s="312" t="str">
        <f t="shared" si="122"/>
        <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t="str">
        <f t="shared" si="123"/>
        <v/>
      </c>
      <c r="E1157" s="282" t="str" cm="1">
        <f t="array" ref="E1157">IF($C1157="","",INDEX(import_data,$C1157,E$9))</f>
        <v/>
      </c>
      <c r="F1157" s="280" t="str" cm="1">
        <f t="array" ref="F1157">IF($C1157="","",INDEX(import_data,$C1157,F$9))</f>
        <v/>
      </c>
      <c r="G1157" s="280" t="str" cm="1">
        <f t="array" ref="G1157">IF($C1157="","",INDEX(import_data,$C1157,G$9))</f>
        <v/>
      </c>
      <c r="H1157" s="280" t="str" cm="1">
        <f t="array" ref="H1157">IF($C1157="","",IF(INDEX(import_data,$C1157,H$9)="","",INDEX(import_data,$C1157,H$9)))</f>
        <v/>
      </c>
      <c r="I1157" s="300" t="str" cm="1">
        <f t="array" ref="I1157">IF($C1157="","",IF(INDEX(import_data,$C1157,I$9)="","",INDEX(import_data,$C1157,I$9)))</f>
        <v/>
      </c>
      <c r="K1157" s="312" t="str">
        <f t="shared" si="120"/>
        <v/>
      </c>
      <c r="L1157" s="92" t="s">
        <v>0</v>
      </c>
      <c r="M1157" s="312" t="str">
        <f t="shared" si="121"/>
        <v/>
      </c>
      <c r="N1157" s="92" t="s">
        <v>0</v>
      </c>
      <c r="O1157" s="312" t="str">
        <f t="shared" si="122"/>
        <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t="str">
        <f t="shared" si="123"/>
        <v/>
      </c>
      <c r="E1158" s="282" t="str" cm="1">
        <f t="array" ref="E1158">IF($C1158="","",INDEX(import_data,$C1158,E$9))</f>
        <v/>
      </c>
      <c r="F1158" s="280" t="str" cm="1">
        <f t="array" ref="F1158">IF($C1158="","",INDEX(import_data,$C1158,F$9))</f>
        <v/>
      </c>
      <c r="G1158" s="280" t="str" cm="1">
        <f t="array" ref="G1158">IF($C1158="","",INDEX(import_data,$C1158,G$9))</f>
        <v/>
      </c>
      <c r="H1158" s="280" t="str" cm="1">
        <f t="array" ref="H1158">IF($C1158="","",IF(INDEX(import_data,$C1158,H$9)="","",INDEX(import_data,$C1158,H$9)))</f>
        <v/>
      </c>
      <c r="I1158" s="300" t="str" cm="1">
        <f t="array" ref="I1158">IF($C1158="","",IF(INDEX(import_data,$C1158,I$9)="","",INDEX(import_data,$C1158,I$9)))</f>
        <v/>
      </c>
      <c r="K1158" s="312" t="str">
        <f t="shared" si="120"/>
        <v/>
      </c>
      <c r="L1158" s="92" t="s">
        <v>0</v>
      </c>
      <c r="M1158" s="312" t="str">
        <f t="shared" si="121"/>
        <v/>
      </c>
      <c r="N1158" s="92" t="s">
        <v>0</v>
      </c>
      <c r="O1158" s="312" t="str">
        <f t="shared" si="122"/>
        <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t="str">
        <f t="shared" si="123"/>
        <v/>
      </c>
      <c r="E1159" s="282" t="str" cm="1">
        <f t="array" ref="E1159">IF($C1159="","",INDEX(import_data,$C1159,E$9))</f>
        <v/>
      </c>
      <c r="F1159" s="280" t="str" cm="1">
        <f t="array" ref="F1159">IF($C1159="","",INDEX(import_data,$C1159,F$9))</f>
        <v/>
      </c>
      <c r="G1159" s="280" t="str" cm="1">
        <f t="array" ref="G1159">IF($C1159="","",INDEX(import_data,$C1159,G$9))</f>
        <v/>
      </c>
      <c r="H1159" s="280" t="str" cm="1">
        <f t="array" ref="H1159">IF($C1159="","",IF(INDEX(import_data,$C1159,H$9)="","",INDEX(import_data,$C1159,H$9)))</f>
        <v/>
      </c>
      <c r="I1159" s="300" t="str" cm="1">
        <f t="array" ref="I1159">IF($C1159="","",IF(INDEX(import_data,$C1159,I$9)="","",INDEX(import_data,$C1159,I$9)))</f>
        <v/>
      </c>
      <c r="K1159" s="312" t="str">
        <f t="shared" si="120"/>
        <v/>
      </c>
      <c r="L1159" s="92" t="s">
        <v>0</v>
      </c>
      <c r="M1159" s="312" t="str">
        <f t="shared" si="121"/>
        <v/>
      </c>
      <c r="N1159" s="92" t="s">
        <v>0</v>
      </c>
      <c r="O1159" s="312" t="str">
        <f t="shared" si="122"/>
        <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t="str">
        <f t="shared" si="123"/>
        <v/>
      </c>
      <c r="E1160" s="282" t="str" cm="1">
        <f t="array" ref="E1160">IF($C1160="","",INDEX(import_data,$C1160,E$9))</f>
        <v/>
      </c>
      <c r="F1160" s="280" t="str" cm="1">
        <f t="array" ref="F1160">IF($C1160="","",INDEX(import_data,$C1160,F$9))</f>
        <v/>
      </c>
      <c r="G1160" s="280" t="str" cm="1">
        <f t="array" ref="G1160">IF($C1160="","",INDEX(import_data,$C1160,G$9))</f>
        <v/>
      </c>
      <c r="H1160" s="280" t="str" cm="1">
        <f t="array" ref="H1160">IF($C1160="","",IF(INDEX(import_data,$C1160,H$9)="","",INDEX(import_data,$C1160,H$9)))</f>
        <v/>
      </c>
      <c r="I1160" s="300" t="str" cm="1">
        <f t="array" ref="I1160">IF($C1160="","",IF(INDEX(import_data,$C1160,I$9)="","",INDEX(import_data,$C1160,I$9)))</f>
        <v/>
      </c>
      <c r="K1160" s="312" t="str">
        <f t="shared" si="120"/>
        <v/>
      </c>
      <c r="L1160" s="92" t="s">
        <v>0</v>
      </c>
      <c r="M1160" s="312" t="str">
        <f t="shared" si="121"/>
        <v/>
      </c>
      <c r="N1160" s="92" t="s">
        <v>0</v>
      </c>
      <c r="O1160" s="312" t="str">
        <f t="shared" si="122"/>
        <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t="str">
        <f t="shared" si="123"/>
        <v/>
      </c>
      <c r="E1161" s="282" t="str" cm="1">
        <f t="array" ref="E1161">IF($C1161="","",INDEX(import_data,$C1161,E$9))</f>
        <v/>
      </c>
      <c r="F1161" s="280" t="str" cm="1">
        <f t="array" ref="F1161">IF($C1161="","",INDEX(import_data,$C1161,F$9))</f>
        <v/>
      </c>
      <c r="G1161" s="280" t="str" cm="1">
        <f t="array" ref="G1161">IF($C1161="","",INDEX(import_data,$C1161,G$9))</f>
        <v/>
      </c>
      <c r="H1161" s="280" t="str" cm="1">
        <f t="array" ref="H1161">IF($C1161="","",IF(INDEX(import_data,$C1161,H$9)="","",INDEX(import_data,$C1161,H$9)))</f>
        <v/>
      </c>
      <c r="I1161" s="300" t="str" cm="1">
        <f t="array" ref="I1161">IF($C1161="","",IF(INDEX(import_data,$C1161,I$9)="","",INDEX(import_data,$C1161,I$9)))</f>
        <v/>
      </c>
      <c r="K1161" s="312" t="str">
        <f t="shared" si="120"/>
        <v/>
      </c>
      <c r="L1161" s="92" t="s">
        <v>0</v>
      </c>
      <c r="M1161" s="312" t="str">
        <f t="shared" si="121"/>
        <v/>
      </c>
      <c r="N1161" s="92" t="s">
        <v>0</v>
      </c>
      <c r="O1161" s="312" t="str">
        <f t="shared" si="122"/>
        <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t="str">
        <f t="shared" si="123"/>
        <v/>
      </c>
      <c r="E1162" s="282" t="str" cm="1">
        <f t="array" ref="E1162">IF($C1162="","",INDEX(import_data,$C1162,E$9))</f>
        <v/>
      </c>
      <c r="F1162" s="280" t="str" cm="1">
        <f t="array" ref="F1162">IF($C1162="","",INDEX(import_data,$C1162,F$9))</f>
        <v/>
      </c>
      <c r="G1162" s="280" t="str" cm="1">
        <f t="array" ref="G1162">IF($C1162="","",INDEX(import_data,$C1162,G$9))</f>
        <v/>
      </c>
      <c r="H1162" s="280" t="str" cm="1">
        <f t="array" ref="H1162">IF($C1162="","",IF(INDEX(import_data,$C1162,H$9)="","",INDEX(import_data,$C1162,H$9)))</f>
        <v/>
      </c>
      <c r="I1162" s="300" t="str" cm="1">
        <f t="array" ref="I1162">IF($C1162="","",IF(INDEX(import_data,$C1162,I$9)="","",INDEX(import_data,$C1162,I$9)))</f>
        <v/>
      </c>
      <c r="K1162" s="312" t="str">
        <f t="shared" si="120"/>
        <v/>
      </c>
      <c r="L1162" s="92" t="s">
        <v>0</v>
      </c>
      <c r="M1162" s="312" t="str">
        <f t="shared" si="121"/>
        <v/>
      </c>
      <c r="N1162" s="92" t="s">
        <v>0</v>
      </c>
      <c r="O1162" s="312" t="str">
        <f t="shared" si="122"/>
        <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t="str">
        <f t="shared" si="123"/>
        <v/>
      </c>
      <c r="E1163" s="282" t="str" cm="1">
        <f t="array" ref="E1163">IF($C1163="","",INDEX(import_data,$C1163,E$9))</f>
        <v/>
      </c>
      <c r="F1163" s="280" t="str" cm="1">
        <f t="array" ref="F1163">IF($C1163="","",INDEX(import_data,$C1163,F$9))</f>
        <v/>
      </c>
      <c r="G1163" s="280" t="str" cm="1">
        <f t="array" ref="G1163">IF($C1163="","",INDEX(import_data,$C1163,G$9))</f>
        <v/>
      </c>
      <c r="H1163" s="280" t="str" cm="1">
        <f t="array" ref="H1163">IF($C1163="","",IF(INDEX(import_data,$C1163,H$9)="","",INDEX(import_data,$C1163,H$9)))</f>
        <v/>
      </c>
      <c r="I1163" s="300" t="str" cm="1">
        <f t="array" ref="I1163">IF($C1163="","",IF(INDEX(import_data,$C1163,I$9)="","",INDEX(import_data,$C1163,I$9)))</f>
        <v/>
      </c>
      <c r="K1163" s="312" t="str">
        <f t="shared" si="120"/>
        <v/>
      </c>
      <c r="L1163" s="92" t="s">
        <v>0</v>
      </c>
      <c r="M1163" s="312" t="str">
        <f t="shared" si="121"/>
        <v/>
      </c>
      <c r="N1163" s="92" t="s">
        <v>0</v>
      </c>
      <c r="O1163" s="312" t="str">
        <f t="shared" si="122"/>
        <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t="str">
        <f t="shared" si="123"/>
        <v/>
      </c>
      <c r="E1164" s="282" t="str" cm="1">
        <f t="array" ref="E1164">IF($C1164="","",INDEX(import_data,$C1164,E$9))</f>
        <v/>
      </c>
      <c r="F1164" s="280" t="str" cm="1">
        <f t="array" ref="F1164">IF($C1164="","",INDEX(import_data,$C1164,F$9))</f>
        <v/>
      </c>
      <c r="G1164" s="280" t="str" cm="1">
        <f t="array" ref="G1164">IF($C1164="","",INDEX(import_data,$C1164,G$9))</f>
        <v/>
      </c>
      <c r="H1164" s="280" t="str" cm="1">
        <f t="array" ref="H1164">IF($C1164="","",IF(INDEX(import_data,$C1164,H$9)="","",INDEX(import_data,$C1164,H$9)))</f>
        <v/>
      </c>
      <c r="I1164" s="300" t="str" cm="1">
        <f t="array" ref="I1164">IF($C1164="","",IF(INDEX(import_data,$C1164,I$9)="","",INDEX(import_data,$C1164,I$9)))</f>
        <v/>
      </c>
      <c r="K1164" s="312" t="str">
        <f t="shared" ref="K1164:K1227" si="127">IF(F1164="","",F1164) &amp; IF(G1164="",""," – " &amp; G1164) &amp; IF(H1164="",""," – " &amp; H1164) &amp; IF(I1164="",""," – " &amp; I1164)</f>
        <v/>
      </c>
      <c r="L1164" s="92" t="s">
        <v>0</v>
      </c>
      <c r="M1164" s="312" t="str">
        <f t="shared" ref="M1164:M1227" si="128">IF(F1164="","",F1164) &amp; IF(G1164="",""," – " &amp; G1164) &amp; IF(H1164="",""," – " &amp; H1164)</f>
        <v/>
      </c>
      <c r="N1164" s="92" t="s">
        <v>0</v>
      </c>
      <c r="O1164" s="312" t="str">
        <f t="shared" ref="O1164:O1227" si="129">IF(F1164="","",F1164) &amp; IF(G1164="",""," – " &amp; G1164)</f>
        <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t="str">
        <f t="shared" ref="C1165:C1228" si="130">IFERROR(MATCH($E$8&amp;"-"&amp;B1165,import_key,0),"")</f>
        <v/>
      </c>
      <c r="E1165" s="282" t="str" cm="1">
        <f t="array" ref="E1165">IF($C1165="","",INDEX(import_data,$C1165,E$9))</f>
        <v/>
      </c>
      <c r="F1165" s="280" t="str" cm="1">
        <f t="array" ref="F1165">IF($C1165="","",INDEX(import_data,$C1165,F$9))</f>
        <v/>
      </c>
      <c r="G1165" s="280" t="str" cm="1">
        <f t="array" ref="G1165">IF($C1165="","",INDEX(import_data,$C1165,G$9))</f>
        <v/>
      </c>
      <c r="H1165" s="280" t="str" cm="1">
        <f t="array" ref="H1165">IF($C1165="","",IF(INDEX(import_data,$C1165,H$9)="","",INDEX(import_data,$C1165,H$9)))</f>
        <v/>
      </c>
      <c r="I1165" s="300" t="str" cm="1">
        <f t="array" ref="I1165">IF($C1165="","",IF(INDEX(import_data,$C1165,I$9)="","",INDEX(import_data,$C1165,I$9)))</f>
        <v/>
      </c>
      <c r="K1165" s="312" t="str">
        <f t="shared" si="127"/>
        <v/>
      </c>
      <c r="L1165" s="92" t="s">
        <v>0</v>
      </c>
      <c r="M1165" s="312" t="str">
        <f t="shared" si="128"/>
        <v/>
      </c>
      <c r="N1165" s="92" t="s">
        <v>0</v>
      </c>
      <c r="O1165" s="312" t="str">
        <f t="shared" si="129"/>
        <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t="str">
        <f t="shared" si="130"/>
        <v/>
      </c>
      <c r="E1166" s="282" t="str" cm="1">
        <f t="array" ref="E1166">IF($C1166="","",INDEX(import_data,$C1166,E$9))</f>
        <v/>
      </c>
      <c r="F1166" s="280" t="str" cm="1">
        <f t="array" ref="F1166">IF($C1166="","",INDEX(import_data,$C1166,F$9))</f>
        <v/>
      </c>
      <c r="G1166" s="280" t="str" cm="1">
        <f t="array" ref="G1166">IF($C1166="","",INDEX(import_data,$C1166,G$9))</f>
        <v/>
      </c>
      <c r="H1166" s="280" t="str" cm="1">
        <f t="array" ref="H1166">IF($C1166="","",IF(INDEX(import_data,$C1166,H$9)="","",INDEX(import_data,$C1166,H$9)))</f>
        <v/>
      </c>
      <c r="I1166" s="300" t="str" cm="1">
        <f t="array" ref="I1166">IF($C1166="","",IF(INDEX(import_data,$C1166,I$9)="","",INDEX(import_data,$C1166,I$9)))</f>
        <v/>
      </c>
      <c r="K1166" s="312" t="str">
        <f t="shared" si="127"/>
        <v/>
      </c>
      <c r="L1166" s="92" t="s">
        <v>0</v>
      </c>
      <c r="M1166" s="312" t="str">
        <f t="shared" si="128"/>
        <v/>
      </c>
      <c r="N1166" s="92" t="s">
        <v>0</v>
      </c>
      <c r="O1166" s="312" t="str">
        <f t="shared" si="129"/>
        <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t="str">
        <f t="shared" si="130"/>
        <v/>
      </c>
      <c r="E1167" s="282" t="str" cm="1">
        <f t="array" ref="E1167">IF($C1167="","",INDEX(import_data,$C1167,E$9))</f>
        <v/>
      </c>
      <c r="F1167" s="280" t="str" cm="1">
        <f t="array" ref="F1167">IF($C1167="","",INDEX(import_data,$C1167,F$9))</f>
        <v/>
      </c>
      <c r="G1167" s="280" t="str" cm="1">
        <f t="array" ref="G1167">IF($C1167="","",INDEX(import_data,$C1167,G$9))</f>
        <v/>
      </c>
      <c r="H1167" s="280" t="str" cm="1">
        <f t="array" ref="H1167">IF($C1167="","",IF(INDEX(import_data,$C1167,H$9)="","",INDEX(import_data,$C1167,H$9)))</f>
        <v/>
      </c>
      <c r="I1167" s="300" t="str" cm="1">
        <f t="array" ref="I1167">IF($C1167="","",IF(INDEX(import_data,$C1167,I$9)="","",INDEX(import_data,$C1167,I$9)))</f>
        <v/>
      </c>
      <c r="K1167" s="312" t="str">
        <f t="shared" si="127"/>
        <v/>
      </c>
      <c r="L1167" s="92" t="s">
        <v>0</v>
      </c>
      <c r="M1167" s="312" t="str">
        <f t="shared" si="128"/>
        <v/>
      </c>
      <c r="N1167" s="92" t="s">
        <v>0</v>
      </c>
      <c r="O1167" s="312" t="str">
        <f t="shared" si="129"/>
        <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t="str">
        <f t="shared" si="130"/>
        <v/>
      </c>
      <c r="E1168" s="282" t="str" cm="1">
        <f t="array" ref="E1168">IF($C1168="","",INDEX(import_data,$C1168,E$9))</f>
        <v/>
      </c>
      <c r="F1168" s="280" t="str" cm="1">
        <f t="array" ref="F1168">IF($C1168="","",INDEX(import_data,$C1168,F$9))</f>
        <v/>
      </c>
      <c r="G1168" s="280" t="str" cm="1">
        <f t="array" ref="G1168">IF($C1168="","",INDEX(import_data,$C1168,G$9))</f>
        <v/>
      </c>
      <c r="H1168" s="280" t="str" cm="1">
        <f t="array" ref="H1168">IF($C1168="","",IF(INDEX(import_data,$C1168,H$9)="","",INDEX(import_data,$C1168,H$9)))</f>
        <v/>
      </c>
      <c r="I1168" s="300" t="str" cm="1">
        <f t="array" ref="I1168">IF($C1168="","",IF(INDEX(import_data,$C1168,I$9)="","",INDEX(import_data,$C1168,I$9)))</f>
        <v/>
      </c>
      <c r="K1168" s="312" t="str">
        <f t="shared" si="127"/>
        <v/>
      </c>
      <c r="L1168" s="92" t="s">
        <v>0</v>
      </c>
      <c r="M1168" s="312" t="str">
        <f t="shared" si="128"/>
        <v/>
      </c>
      <c r="N1168" s="92" t="s">
        <v>0</v>
      </c>
      <c r="O1168" s="312" t="str">
        <f t="shared" si="129"/>
        <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t="str">
        <f t="shared" si="130"/>
        <v/>
      </c>
      <c r="E1169" s="282" t="str" cm="1">
        <f t="array" ref="E1169">IF($C1169="","",INDEX(import_data,$C1169,E$9))</f>
        <v/>
      </c>
      <c r="F1169" s="280" t="str" cm="1">
        <f t="array" ref="F1169">IF($C1169="","",INDEX(import_data,$C1169,F$9))</f>
        <v/>
      </c>
      <c r="G1169" s="280" t="str" cm="1">
        <f t="array" ref="G1169">IF($C1169="","",INDEX(import_data,$C1169,G$9))</f>
        <v/>
      </c>
      <c r="H1169" s="280" t="str" cm="1">
        <f t="array" ref="H1169">IF($C1169="","",IF(INDEX(import_data,$C1169,H$9)="","",INDEX(import_data,$C1169,H$9)))</f>
        <v/>
      </c>
      <c r="I1169" s="300" t="str" cm="1">
        <f t="array" ref="I1169">IF($C1169="","",IF(INDEX(import_data,$C1169,I$9)="","",INDEX(import_data,$C1169,I$9)))</f>
        <v/>
      </c>
      <c r="K1169" s="312" t="str">
        <f t="shared" si="127"/>
        <v/>
      </c>
      <c r="L1169" s="92" t="s">
        <v>0</v>
      </c>
      <c r="M1169" s="312" t="str">
        <f t="shared" si="128"/>
        <v/>
      </c>
      <c r="N1169" s="92" t="s">
        <v>0</v>
      </c>
      <c r="O1169" s="312" t="str">
        <f t="shared" si="129"/>
        <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t="str">
        <f t="shared" si="130"/>
        <v/>
      </c>
      <c r="E1170" s="282" t="str" cm="1">
        <f t="array" ref="E1170">IF($C1170="","",INDEX(import_data,$C1170,E$9))</f>
        <v/>
      </c>
      <c r="F1170" s="280" t="str" cm="1">
        <f t="array" ref="F1170">IF($C1170="","",INDEX(import_data,$C1170,F$9))</f>
        <v/>
      </c>
      <c r="G1170" s="280" t="str" cm="1">
        <f t="array" ref="G1170">IF($C1170="","",INDEX(import_data,$C1170,G$9))</f>
        <v/>
      </c>
      <c r="H1170" s="280" t="str" cm="1">
        <f t="array" ref="H1170">IF($C1170="","",IF(INDEX(import_data,$C1170,H$9)="","",INDEX(import_data,$C1170,H$9)))</f>
        <v/>
      </c>
      <c r="I1170" s="300" t="str" cm="1">
        <f t="array" ref="I1170">IF($C1170="","",IF(INDEX(import_data,$C1170,I$9)="","",INDEX(import_data,$C1170,I$9)))</f>
        <v/>
      </c>
      <c r="K1170" s="312" t="str">
        <f t="shared" si="127"/>
        <v/>
      </c>
      <c r="L1170" s="92" t="s">
        <v>0</v>
      </c>
      <c r="M1170" s="312" t="str">
        <f t="shared" si="128"/>
        <v/>
      </c>
      <c r="N1170" s="92" t="s">
        <v>0</v>
      </c>
      <c r="O1170" s="312" t="str">
        <f t="shared" si="129"/>
        <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t="str">
        <f t="shared" si="130"/>
        <v/>
      </c>
      <c r="E1171" s="282" t="str" cm="1">
        <f t="array" ref="E1171">IF($C1171="","",INDEX(import_data,$C1171,E$9))</f>
        <v/>
      </c>
      <c r="F1171" s="280" t="str" cm="1">
        <f t="array" ref="F1171">IF($C1171="","",INDEX(import_data,$C1171,F$9))</f>
        <v/>
      </c>
      <c r="G1171" s="280" t="str" cm="1">
        <f t="array" ref="G1171">IF($C1171="","",INDEX(import_data,$C1171,G$9))</f>
        <v/>
      </c>
      <c r="H1171" s="280" t="str" cm="1">
        <f t="array" ref="H1171">IF($C1171="","",IF(INDEX(import_data,$C1171,H$9)="","",INDEX(import_data,$C1171,H$9)))</f>
        <v/>
      </c>
      <c r="I1171" s="300" t="str" cm="1">
        <f t="array" ref="I1171">IF($C1171="","",IF(INDEX(import_data,$C1171,I$9)="","",INDEX(import_data,$C1171,I$9)))</f>
        <v/>
      </c>
      <c r="K1171" s="312" t="str">
        <f t="shared" si="127"/>
        <v/>
      </c>
      <c r="L1171" s="92" t="s">
        <v>0</v>
      </c>
      <c r="M1171" s="312" t="str">
        <f t="shared" si="128"/>
        <v/>
      </c>
      <c r="N1171" s="92" t="s">
        <v>0</v>
      </c>
      <c r="O1171" s="312" t="str">
        <f t="shared" si="129"/>
        <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t="str">
        <f t="shared" si="130"/>
        <v/>
      </c>
      <c r="E1172" s="282" t="str" cm="1">
        <f t="array" ref="E1172">IF($C1172="","",INDEX(import_data,$C1172,E$9))</f>
        <v/>
      </c>
      <c r="F1172" s="280" t="str" cm="1">
        <f t="array" ref="F1172">IF($C1172="","",INDEX(import_data,$C1172,F$9))</f>
        <v/>
      </c>
      <c r="G1172" s="280" t="str" cm="1">
        <f t="array" ref="G1172">IF($C1172="","",INDEX(import_data,$C1172,G$9))</f>
        <v/>
      </c>
      <c r="H1172" s="280" t="str" cm="1">
        <f t="array" ref="H1172">IF($C1172="","",IF(INDEX(import_data,$C1172,H$9)="","",INDEX(import_data,$C1172,H$9)))</f>
        <v/>
      </c>
      <c r="I1172" s="300" t="str" cm="1">
        <f t="array" ref="I1172">IF($C1172="","",IF(INDEX(import_data,$C1172,I$9)="","",INDEX(import_data,$C1172,I$9)))</f>
        <v/>
      </c>
      <c r="K1172" s="312" t="str">
        <f t="shared" si="127"/>
        <v/>
      </c>
      <c r="L1172" s="92" t="s">
        <v>0</v>
      </c>
      <c r="M1172" s="312" t="str">
        <f t="shared" si="128"/>
        <v/>
      </c>
      <c r="N1172" s="92" t="s">
        <v>0</v>
      </c>
      <c r="O1172" s="312" t="str">
        <f t="shared" si="129"/>
        <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t="str">
        <f t="shared" si="130"/>
        <v/>
      </c>
      <c r="E1173" s="282" t="str" cm="1">
        <f t="array" ref="E1173">IF($C1173="","",INDEX(import_data,$C1173,E$9))</f>
        <v/>
      </c>
      <c r="F1173" s="280" t="str" cm="1">
        <f t="array" ref="F1173">IF($C1173="","",INDEX(import_data,$C1173,F$9))</f>
        <v/>
      </c>
      <c r="G1173" s="280" t="str" cm="1">
        <f t="array" ref="G1173">IF($C1173="","",INDEX(import_data,$C1173,G$9))</f>
        <v/>
      </c>
      <c r="H1173" s="280" t="str" cm="1">
        <f t="array" ref="H1173">IF($C1173="","",IF(INDEX(import_data,$C1173,H$9)="","",INDEX(import_data,$C1173,H$9)))</f>
        <v/>
      </c>
      <c r="I1173" s="300" t="str" cm="1">
        <f t="array" ref="I1173">IF($C1173="","",IF(INDEX(import_data,$C1173,I$9)="","",INDEX(import_data,$C1173,I$9)))</f>
        <v/>
      </c>
      <c r="K1173" s="312" t="str">
        <f t="shared" si="127"/>
        <v/>
      </c>
      <c r="L1173" s="92" t="s">
        <v>0</v>
      </c>
      <c r="M1173" s="312" t="str">
        <f t="shared" si="128"/>
        <v/>
      </c>
      <c r="N1173" s="92" t="s">
        <v>0</v>
      </c>
      <c r="O1173" s="312" t="str">
        <f t="shared" si="129"/>
        <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t="str">
        <f t="shared" si="130"/>
        <v/>
      </c>
      <c r="E1174" s="282" t="str" cm="1">
        <f t="array" ref="E1174">IF($C1174="","",INDEX(import_data,$C1174,E$9))</f>
        <v/>
      </c>
      <c r="F1174" s="280" t="str" cm="1">
        <f t="array" ref="F1174">IF($C1174="","",INDEX(import_data,$C1174,F$9))</f>
        <v/>
      </c>
      <c r="G1174" s="280" t="str" cm="1">
        <f t="array" ref="G1174">IF($C1174="","",INDEX(import_data,$C1174,G$9))</f>
        <v/>
      </c>
      <c r="H1174" s="280" t="str" cm="1">
        <f t="array" ref="H1174">IF($C1174="","",IF(INDEX(import_data,$C1174,H$9)="","",INDEX(import_data,$C1174,H$9)))</f>
        <v/>
      </c>
      <c r="I1174" s="300" t="str" cm="1">
        <f t="array" ref="I1174">IF($C1174="","",IF(INDEX(import_data,$C1174,I$9)="","",INDEX(import_data,$C1174,I$9)))</f>
        <v/>
      </c>
      <c r="K1174" s="312" t="str">
        <f t="shared" si="127"/>
        <v/>
      </c>
      <c r="L1174" s="92" t="s">
        <v>0</v>
      </c>
      <c r="M1174" s="312" t="str">
        <f t="shared" si="128"/>
        <v/>
      </c>
      <c r="N1174" s="92" t="s">
        <v>0</v>
      </c>
      <c r="O1174" s="312" t="str">
        <f t="shared" si="129"/>
        <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t="str">
        <f t="shared" si="130"/>
        <v/>
      </c>
      <c r="E1175" s="282" t="str" cm="1">
        <f t="array" ref="E1175">IF($C1175="","",INDEX(import_data,$C1175,E$9))</f>
        <v/>
      </c>
      <c r="F1175" s="280" t="str" cm="1">
        <f t="array" ref="F1175">IF($C1175="","",INDEX(import_data,$C1175,F$9))</f>
        <v/>
      </c>
      <c r="G1175" s="280" t="str" cm="1">
        <f t="array" ref="G1175">IF($C1175="","",INDEX(import_data,$C1175,G$9))</f>
        <v/>
      </c>
      <c r="H1175" s="280" t="str" cm="1">
        <f t="array" ref="H1175">IF($C1175="","",IF(INDEX(import_data,$C1175,H$9)="","",INDEX(import_data,$C1175,H$9)))</f>
        <v/>
      </c>
      <c r="I1175" s="300" t="str" cm="1">
        <f t="array" ref="I1175">IF($C1175="","",IF(INDEX(import_data,$C1175,I$9)="","",INDEX(import_data,$C1175,I$9)))</f>
        <v/>
      </c>
      <c r="K1175" s="312" t="str">
        <f t="shared" si="127"/>
        <v/>
      </c>
      <c r="L1175" s="92" t="s">
        <v>0</v>
      </c>
      <c r="M1175" s="312" t="str">
        <f t="shared" si="128"/>
        <v/>
      </c>
      <c r="N1175" s="92" t="s">
        <v>0</v>
      </c>
      <c r="O1175" s="312" t="str">
        <f t="shared" si="129"/>
        <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t="str">
        <f t="shared" si="130"/>
        <v/>
      </c>
      <c r="E1176" s="282" t="str" cm="1">
        <f t="array" ref="E1176">IF($C1176="","",INDEX(import_data,$C1176,E$9))</f>
        <v/>
      </c>
      <c r="F1176" s="280" t="str" cm="1">
        <f t="array" ref="F1176">IF($C1176="","",INDEX(import_data,$C1176,F$9))</f>
        <v/>
      </c>
      <c r="G1176" s="280" t="str" cm="1">
        <f t="array" ref="G1176">IF($C1176="","",INDEX(import_data,$C1176,G$9))</f>
        <v/>
      </c>
      <c r="H1176" s="280" t="str" cm="1">
        <f t="array" ref="H1176">IF($C1176="","",IF(INDEX(import_data,$C1176,H$9)="","",INDEX(import_data,$C1176,H$9)))</f>
        <v/>
      </c>
      <c r="I1176" s="300" t="str" cm="1">
        <f t="array" ref="I1176">IF($C1176="","",IF(INDEX(import_data,$C1176,I$9)="","",INDEX(import_data,$C1176,I$9)))</f>
        <v/>
      </c>
      <c r="K1176" s="312" t="str">
        <f t="shared" si="127"/>
        <v/>
      </c>
      <c r="L1176" s="92" t="s">
        <v>0</v>
      </c>
      <c r="M1176" s="312" t="str">
        <f t="shared" si="128"/>
        <v/>
      </c>
      <c r="N1176" s="92" t="s">
        <v>0</v>
      </c>
      <c r="O1176" s="312" t="str">
        <f t="shared" si="129"/>
        <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t="str">
        <f t="shared" si="130"/>
        <v/>
      </c>
      <c r="E1177" s="282" t="str" cm="1">
        <f t="array" ref="E1177">IF($C1177="","",INDEX(import_data,$C1177,E$9))</f>
        <v/>
      </c>
      <c r="F1177" s="280" t="str" cm="1">
        <f t="array" ref="F1177">IF($C1177="","",INDEX(import_data,$C1177,F$9))</f>
        <v/>
      </c>
      <c r="G1177" s="280" t="str" cm="1">
        <f t="array" ref="G1177">IF($C1177="","",INDEX(import_data,$C1177,G$9))</f>
        <v/>
      </c>
      <c r="H1177" s="280" t="str" cm="1">
        <f t="array" ref="H1177">IF($C1177="","",IF(INDEX(import_data,$C1177,H$9)="","",INDEX(import_data,$C1177,H$9)))</f>
        <v/>
      </c>
      <c r="I1177" s="300" t="str" cm="1">
        <f t="array" ref="I1177">IF($C1177="","",IF(INDEX(import_data,$C1177,I$9)="","",INDEX(import_data,$C1177,I$9)))</f>
        <v/>
      </c>
      <c r="K1177" s="312" t="str">
        <f t="shared" si="127"/>
        <v/>
      </c>
      <c r="L1177" s="92" t="s">
        <v>0</v>
      </c>
      <c r="M1177" s="312" t="str">
        <f t="shared" si="128"/>
        <v/>
      </c>
      <c r="N1177" s="92" t="s">
        <v>0</v>
      </c>
      <c r="O1177" s="312" t="str">
        <f t="shared" si="129"/>
        <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t="str">
        <f t="shared" si="130"/>
        <v/>
      </c>
      <c r="E1178" s="282" t="str" cm="1">
        <f t="array" ref="E1178">IF($C1178="","",INDEX(import_data,$C1178,E$9))</f>
        <v/>
      </c>
      <c r="F1178" s="280" t="str" cm="1">
        <f t="array" ref="F1178">IF($C1178="","",INDEX(import_data,$C1178,F$9))</f>
        <v/>
      </c>
      <c r="G1178" s="280" t="str" cm="1">
        <f t="array" ref="G1178">IF($C1178="","",INDEX(import_data,$C1178,G$9))</f>
        <v/>
      </c>
      <c r="H1178" s="280" t="str" cm="1">
        <f t="array" ref="H1178">IF($C1178="","",IF(INDEX(import_data,$C1178,H$9)="","",INDEX(import_data,$C1178,H$9)))</f>
        <v/>
      </c>
      <c r="I1178" s="300" t="str" cm="1">
        <f t="array" ref="I1178">IF($C1178="","",IF(INDEX(import_data,$C1178,I$9)="","",INDEX(import_data,$C1178,I$9)))</f>
        <v/>
      </c>
      <c r="K1178" s="312" t="str">
        <f t="shared" si="127"/>
        <v/>
      </c>
      <c r="L1178" s="92" t="s">
        <v>0</v>
      </c>
      <c r="M1178" s="312" t="str">
        <f t="shared" si="128"/>
        <v/>
      </c>
      <c r="N1178" s="92" t="s">
        <v>0</v>
      </c>
      <c r="O1178" s="312" t="str">
        <f t="shared" si="129"/>
        <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t="str">
        <f t="shared" si="130"/>
        <v/>
      </c>
      <c r="E1179" s="282" t="str" cm="1">
        <f t="array" ref="E1179">IF($C1179="","",INDEX(import_data,$C1179,E$9))</f>
        <v/>
      </c>
      <c r="F1179" s="280" t="str" cm="1">
        <f t="array" ref="F1179">IF($C1179="","",INDEX(import_data,$C1179,F$9))</f>
        <v/>
      </c>
      <c r="G1179" s="280" t="str" cm="1">
        <f t="array" ref="G1179">IF($C1179="","",INDEX(import_data,$C1179,G$9))</f>
        <v/>
      </c>
      <c r="H1179" s="280" t="str" cm="1">
        <f t="array" ref="H1179">IF($C1179="","",IF(INDEX(import_data,$C1179,H$9)="","",INDEX(import_data,$C1179,H$9)))</f>
        <v/>
      </c>
      <c r="I1179" s="300" t="str" cm="1">
        <f t="array" ref="I1179">IF($C1179="","",IF(INDEX(import_data,$C1179,I$9)="","",INDEX(import_data,$C1179,I$9)))</f>
        <v/>
      </c>
      <c r="K1179" s="312" t="str">
        <f t="shared" si="127"/>
        <v/>
      </c>
      <c r="L1179" s="92" t="s">
        <v>0</v>
      </c>
      <c r="M1179" s="312" t="str">
        <f t="shared" si="128"/>
        <v/>
      </c>
      <c r="N1179" s="92" t="s">
        <v>0</v>
      </c>
      <c r="O1179" s="312" t="str">
        <f t="shared" si="129"/>
        <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t="str">
        <f t="shared" si="130"/>
        <v/>
      </c>
      <c r="E1180" s="282" t="str" cm="1">
        <f t="array" ref="E1180">IF($C1180="","",INDEX(import_data,$C1180,E$9))</f>
        <v/>
      </c>
      <c r="F1180" s="280" t="str" cm="1">
        <f t="array" ref="F1180">IF($C1180="","",INDEX(import_data,$C1180,F$9))</f>
        <v/>
      </c>
      <c r="G1180" s="280" t="str" cm="1">
        <f t="array" ref="G1180">IF($C1180="","",INDEX(import_data,$C1180,G$9))</f>
        <v/>
      </c>
      <c r="H1180" s="280" t="str" cm="1">
        <f t="array" ref="H1180">IF($C1180="","",IF(INDEX(import_data,$C1180,H$9)="","",INDEX(import_data,$C1180,H$9)))</f>
        <v/>
      </c>
      <c r="I1180" s="300" t="str" cm="1">
        <f t="array" ref="I1180">IF($C1180="","",IF(INDEX(import_data,$C1180,I$9)="","",INDEX(import_data,$C1180,I$9)))</f>
        <v/>
      </c>
      <c r="K1180" s="312" t="str">
        <f t="shared" si="127"/>
        <v/>
      </c>
      <c r="L1180" s="92" t="s">
        <v>0</v>
      </c>
      <c r="M1180" s="312" t="str">
        <f t="shared" si="128"/>
        <v/>
      </c>
      <c r="N1180" s="92" t="s">
        <v>0</v>
      </c>
      <c r="O1180" s="312" t="str">
        <f t="shared" si="129"/>
        <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t="str">
        <f t="shared" si="130"/>
        <v/>
      </c>
      <c r="E1181" s="282" t="str" cm="1">
        <f t="array" ref="E1181">IF($C1181="","",INDEX(import_data,$C1181,E$9))</f>
        <v/>
      </c>
      <c r="F1181" s="280" t="str" cm="1">
        <f t="array" ref="F1181">IF($C1181="","",INDEX(import_data,$C1181,F$9))</f>
        <v/>
      </c>
      <c r="G1181" s="280" t="str" cm="1">
        <f t="array" ref="G1181">IF($C1181="","",INDEX(import_data,$C1181,G$9))</f>
        <v/>
      </c>
      <c r="H1181" s="280" t="str" cm="1">
        <f t="array" ref="H1181">IF($C1181="","",IF(INDEX(import_data,$C1181,H$9)="","",INDEX(import_data,$C1181,H$9)))</f>
        <v/>
      </c>
      <c r="I1181" s="300" t="str" cm="1">
        <f t="array" ref="I1181">IF($C1181="","",IF(INDEX(import_data,$C1181,I$9)="","",INDEX(import_data,$C1181,I$9)))</f>
        <v/>
      </c>
      <c r="K1181" s="312" t="str">
        <f t="shared" si="127"/>
        <v/>
      </c>
      <c r="L1181" s="92" t="s">
        <v>0</v>
      </c>
      <c r="M1181" s="312" t="str">
        <f t="shared" si="128"/>
        <v/>
      </c>
      <c r="N1181" s="92" t="s">
        <v>0</v>
      </c>
      <c r="O1181" s="312" t="str">
        <f t="shared" si="129"/>
        <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t="str">
        <f t="shared" si="130"/>
        <v/>
      </c>
      <c r="E1182" s="282" t="str" cm="1">
        <f t="array" ref="E1182">IF($C1182="","",INDEX(import_data,$C1182,E$9))</f>
        <v/>
      </c>
      <c r="F1182" s="280" t="str" cm="1">
        <f t="array" ref="F1182">IF($C1182="","",INDEX(import_data,$C1182,F$9))</f>
        <v/>
      </c>
      <c r="G1182" s="280" t="str" cm="1">
        <f t="array" ref="G1182">IF($C1182="","",INDEX(import_data,$C1182,G$9))</f>
        <v/>
      </c>
      <c r="H1182" s="280" t="str" cm="1">
        <f t="array" ref="H1182">IF($C1182="","",IF(INDEX(import_data,$C1182,H$9)="","",INDEX(import_data,$C1182,H$9)))</f>
        <v/>
      </c>
      <c r="I1182" s="300" t="str" cm="1">
        <f t="array" ref="I1182">IF($C1182="","",IF(INDEX(import_data,$C1182,I$9)="","",INDEX(import_data,$C1182,I$9)))</f>
        <v/>
      </c>
      <c r="K1182" s="312" t="str">
        <f t="shared" si="127"/>
        <v/>
      </c>
      <c r="L1182" s="92" t="s">
        <v>0</v>
      </c>
      <c r="M1182" s="312" t="str">
        <f t="shared" si="128"/>
        <v/>
      </c>
      <c r="N1182" s="92" t="s">
        <v>0</v>
      </c>
      <c r="O1182" s="312" t="str">
        <f t="shared" si="129"/>
        <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t="str">
        <f t="shared" si="130"/>
        <v/>
      </c>
      <c r="E1183" s="282" t="str" cm="1">
        <f t="array" ref="E1183">IF($C1183="","",INDEX(import_data,$C1183,E$9))</f>
        <v/>
      </c>
      <c r="F1183" s="280" t="str" cm="1">
        <f t="array" ref="F1183">IF($C1183="","",INDEX(import_data,$C1183,F$9))</f>
        <v/>
      </c>
      <c r="G1183" s="280" t="str" cm="1">
        <f t="array" ref="G1183">IF($C1183="","",INDEX(import_data,$C1183,G$9))</f>
        <v/>
      </c>
      <c r="H1183" s="280" t="str" cm="1">
        <f t="array" ref="H1183">IF($C1183="","",IF(INDEX(import_data,$C1183,H$9)="","",INDEX(import_data,$C1183,H$9)))</f>
        <v/>
      </c>
      <c r="I1183" s="300" t="str" cm="1">
        <f t="array" ref="I1183">IF($C1183="","",IF(INDEX(import_data,$C1183,I$9)="","",INDEX(import_data,$C1183,I$9)))</f>
        <v/>
      </c>
      <c r="K1183" s="312" t="str">
        <f t="shared" si="127"/>
        <v/>
      </c>
      <c r="L1183" s="92" t="s">
        <v>0</v>
      </c>
      <c r="M1183" s="312" t="str">
        <f t="shared" si="128"/>
        <v/>
      </c>
      <c r="N1183" s="92" t="s">
        <v>0</v>
      </c>
      <c r="O1183" s="312" t="str">
        <f t="shared" si="129"/>
        <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t="str">
        <f t="shared" si="130"/>
        <v/>
      </c>
      <c r="E1184" s="282" t="str" cm="1">
        <f t="array" ref="E1184">IF($C1184="","",INDEX(import_data,$C1184,E$9))</f>
        <v/>
      </c>
      <c r="F1184" s="280" t="str" cm="1">
        <f t="array" ref="F1184">IF($C1184="","",INDEX(import_data,$C1184,F$9))</f>
        <v/>
      </c>
      <c r="G1184" s="280" t="str" cm="1">
        <f t="array" ref="G1184">IF($C1184="","",INDEX(import_data,$C1184,G$9))</f>
        <v/>
      </c>
      <c r="H1184" s="280" t="str" cm="1">
        <f t="array" ref="H1184">IF($C1184="","",IF(INDEX(import_data,$C1184,H$9)="","",INDEX(import_data,$C1184,H$9)))</f>
        <v/>
      </c>
      <c r="I1184" s="300" t="str" cm="1">
        <f t="array" ref="I1184">IF($C1184="","",IF(INDEX(import_data,$C1184,I$9)="","",INDEX(import_data,$C1184,I$9)))</f>
        <v/>
      </c>
      <c r="K1184" s="312" t="str">
        <f t="shared" si="127"/>
        <v/>
      </c>
      <c r="L1184" s="92" t="s">
        <v>0</v>
      </c>
      <c r="M1184" s="312" t="str">
        <f t="shared" si="128"/>
        <v/>
      </c>
      <c r="N1184" s="92" t="s">
        <v>0</v>
      </c>
      <c r="O1184" s="312" t="str">
        <f t="shared" si="129"/>
        <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t="str">
        <f t="shared" si="130"/>
        <v/>
      </c>
      <c r="E1185" s="282" t="str" cm="1">
        <f t="array" ref="E1185">IF($C1185="","",INDEX(import_data,$C1185,E$9))</f>
        <v/>
      </c>
      <c r="F1185" s="280" t="str" cm="1">
        <f t="array" ref="F1185">IF($C1185="","",INDEX(import_data,$C1185,F$9))</f>
        <v/>
      </c>
      <c r="G1185" s="280" t="str" cm="1">
        <f t="array" ref="G1185">IF($C1185="","",INDEX(import_data,$C1185,G$9))</f>
        <v/>
      </c>
      <c r="H1185" s="280" t="str" cm="1">
        <f t="array" ref="H1185">IF($C1185="","",IF(INDEX(import_data,$C1185,H$9)="","",INDEX(import_data,$C1185,H$9)))</f>
        <v/>
      </c>
      <c r="I1185" s="300" t="str" cm="1">
        <f t="array" ref="I1185">IF($C1185="","",IF(INDEX(import_data,$C1185,I$9)="","",INDEX(import_data,$C1185,I$9)))</f>
        <v/>
      </c>
      <c r="K1185" s="312" t="str">
        <f t="shared" si="127"/>
        <v/>
      </c>
      <c r="L1185" s="92" t="s">
        <v>0</v>
      </c>
      <c r="M1185" s="312" t="str">
        <f t="shared" si="128"/>
        <v/>
      </c>
      <c r="N1185" s="92" t="s">
        <v>0</v>
      </c>
      <c r="O1185" s="312" t="str">
        <f t="shared" si="129"/>
        <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t="str">
        <f t="shared" si="130"/>
        <v/>
      </c>
      <c r="E1186" s="282" t="str" cm="1">
        <f t="array" ref="E1186">IF($C1186="","",INDEX(import_data,$C1186,E$9))</f>
        <v/>
      </c>
      <c r="F1186" s="280" t="str" cm="1">
        <f t="array" ref="F1186">IF($C1186="","",INDEX(import_data,$C1186,F$9))</f>
        <v/>
      </c>
      <c r="G1186" s="280" t="str" cm="1">
        <f t="array" ref="G1186">IF($C1186="","",INDEX(import_data,$C1186,G$9))</f>
        <v/>
      </c>
      <c r="H1186" s="280" t="str" cm="1">
        <f t="array" ref="H1186">IF($C1186="","",IF(INDEX(import_data,$C1186,H$9)="","",INDEX(import_data,$C1186,H$9)))</f>
        <v/>
      </c>
      <c r="I1186" s="300" t="str" cm="1">
        <f t="array" ref="I1186">IF($C1186="","",IF(INDEX(import_data,$C1186,I$9)="","",INDEX(import_data,$C1186,I$9)))</f>
        <v/>
      </c>
      <c r="K1186" s="312" t="str">
        <f t="shared" si="127"/>
        <v/>
      </c>
      <c r="L1186" s="92" t="s">
        <v>0</v>
      </c>
      <c r="M1186" s="312" t="str">
        <f t="shared" si="128"/>
        <v/>
      </c>
      <c r="N1186" s="92" t="s">
        <v>0</v>
      </c>
      <c r="O1186" s="312" t="str">
        <f t="shared" si="129"/>
        <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t="str">
        <f t="shared" si="130"/>
        <v/>
      </c>
      <c r="E1187" s="282" t="str" cm="1">
        <f t="array" ref="E1187">IF($C1187="","",INDEX(import_data,$C1187,E$9))</f>
        <v/>
      </c>
      <c r="F1187" s="280" t="str" cm="1">
        <f t="array" ref="F1187">IF($C1187="","",INDEX(import_data,$C1187,F$9))</f>
        <v/>
      </c>
      <c r="G1187" s="280" t="str" cm="1">
        <f t="array" ref="G1187">IF($C1187="","",INDEX(import_data,$C1187,G$9))</f>
        <v/>
      </c>
      <c r="H1187" s="280" t="str" cm="1">
        <f t="array" ref="H1187">IF($C1187="","",IF(INDEX(import_data,$C1187,H$9)="","",INDEX(import_data,$C1187,H$9)))</f>
        <v/>
      </c>
      <c r="I1187" s="300" t="str" cm="1">
        <f t="array" ref="I1187">IF($C1187="","",IF(INDEX(import_data,$C1187,I$9)="","",INDEX(import_data,$C1187,I$9)))</f>
        <v/>
      </c>
      <c r="K1187" s="312" t="str">
        <f t="shared" si="127"/>
        <v/>
      </c>
      <c r="L1187" s="92" t="s">
        <v>0</v>
      </c>
      <c r="M1187" s="312" t="str">
        <f t="shared" si="128"/>
        <v/>
      </c>
      <c r="N1187" s="92" t="s">
        <v>0</v>
      </c>
      <c r="O1187" s="312" t="str">
        <f t="shared" si="129"/>
        <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t="str">
        <f t="shared" si="130"/>
        <v/>
      </c>
      <c r="E1188" s="282" t="str" cm="1">
        <f t="array" ref="E1188">IF($C1188="","",INDEX(import_data,$C1188,E$9))</f>
        <v/>
      </c>
      <c r="F1188" s="280" t="str" cm="1">
        <f t="array" ref="F1188">IF($C1188="","",INDEX(import_data,$C1188,F$9))</f>
        <v/>
      </c>
      <c r="G1188" s="280" t="str" cm="1">
        <f t="array" ref="G1188">IF($C1188="","",INDEX(import_data,$C1188,G$9))</f>
        <v/>
      </c>
      <c r="H1188" s="280" t="str" cm="1">
        <f t="array" ref="H1188">IF($C1188="","",IF(INDEX(import_data,$C1188,H$9)="","",INDEX(import_data,$C1188,H$9)))</f>
        <v/>
      </c>
      <c r="I1188" s="300" t="str" cm="1">
        <f t="array" ref="I1188">IF($C1188="","",IF(INDEX(import_data,$C1188,I$9)="","",INDEX(import_data,$C1188,I$9)))</f>
        <v/>
      </c>
      <c r="K1188" s="312" t="str">
        <f t="shared" si="127"/>
        <v/>
      </c>
      <c r="L1188" s="92" t="s">
        <v>0</v>
      </c>
      <c r="M1188" s="312" t="str">
        <f t="shared" si="128"/>
        <v/>
      </c>
      <c r="N1188" s="92" t="s">
        <v>0</v>
      </c>
      <c r="O1188" s="312" t="str">
        <f t="shared" si="129"/>
        <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t="str">
        <f t="shared" si="130"/>
        <v/>
      </c>
      <c r="E1189" s="282" t="str" cm="1">
        <f t="array" ref="E1189">IF($C1189="","",INDEX(import_data,$C1189,E$9))</f>
        <v/>
      </c>
      <c r="F1189" s="280" t="str" cm="1">
        <f t="array" ref="F1189">IF($C1189="","",INDEX(import_data,$C1189,F$9))</f>
        <v/>
      </c>
      <c r="G1189" s="280" t="str" cm="1">
        <f t="array" ref="G1189">IF($C1189="","",INDEX(import_data,$C1189,G$9))</f>
        <v/>
      </c>
      <c r="H1189" s="280" t="str" cm="1">
        <f t="array" ref="H1189">IF($C1189="","",IF(INDEX(import_data,$C1189,H$9)="","",INDEX(import_data,$C1189,H$9)))</f>
        <v/>
      </c>
      <c r="I1189" s="300" t="str" cm="1">
        <f t="array" ref="I1189">IF($C1189="","",IF(INDEX(import_data,$C1189,I$9)="","",INDEX(import_data,$C1189,I$9)))</f>
        <v/>
      </c>
      <c r="K1189" s="312" t="str">
        <f t="shared" si="127"/>
        <v/>
      </c>
      <c r="L1189" s="92" t="s">
        <v>0</v>
      </c>
      <c r="M1189" s="312" t="str">
        <f t="shared" si="128"/>
        <v/>
      </c>
      <c r="N1189" s="92" t="s">
        <v>0</v>
      </c>
      <c r="O1189" s="312" t="str">
        <f t="shared" si="129"/>
        <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t="str">
        <f t="shared" si="130"/>
        <v/>
      </c>
      <c r="E1190" s="282" t="str" cm="1">
        <f t="array" ref="E1190">IF($C1190="","",INDEX(import_data,$C1190,E$9))</f>
        <v/>
      </c>
      <c r="F1190" s="280" t="str" cm="1">
        <f t="array" ref="F1190">IF($C1190="","",INDEX(import_data,$C1190,F$9))</f>
        <v/>
      </c>
      <c r="G1190" s="280" t="str" cm="1">
        <f t="array" ref="G1190">IF($C1190="","",INDEX(import_data,$C1190,G$9))</f>
        <v/>
      </c>
      <c r="H1190" s="280" t="str" cm="1">
        <f t="array" ref="H1190">IF($C1190="","",IF(INDEX(import_data,$C1190,H$9)="","",INDEX(import_data,$C1190,H$9)))</f>
        <v/>
      </c>
      <c r="I1190" s="300" t="str" cm="1">
        <f t="array" ref="I1190">IF($C1190="","",IF(INDEX(import_data,$C1190,I$9)="","",INDEX(import_data,$C1190,I$9)))</f>
        <v/>
      </c>
      <c r="K1190" s="312" t="str">
        <f t="shared" si="127"/>
        <v/>
      </c>
      <c r="L1190" s="92" t="s">
        <v>0</v>
      </c>
      <c r="M1190" s="312" t="str">
        <f t="shared" si="128"/>
        <v/>
      </c>
      <c r="N1190" s="92" t="s">
        <v>0</v>
      </c>
      <c r="O1190" s="312" t="str">
        <f t="shared" si="129"/>
        <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t="str">
        <f t="shared" si="130"/>
        <v/>
      </c>
      <c r="E1191" s="282" t="str" cm="1">
        <f t="array" ref="E1191">IF($C1191="","",INDEX(import_data,$C1191,E$9))</f>
        <v/>
      </c>
      <c r="F1191" s="280" t="str" cm="1">
        <f t="array" ref="F1191">IF($C1191="","",INDEX(import_data,$C1191,F$9))</f>
        <v/>
      </c>
      <c r="G1191" s="280" t="str" cm="1">
        <f t="array" ref="G1191">IF($C1191="","",INDEX(import_data,$C1191,G$9))</f>
        <v/>
      </c>
      <c r="H1191" s="280" t="str" cm="1">
        <f t="array" ref="H1191">IF($C1191="","",IF(INDEX(import_data,$C1191,H$9)="","",INDEX(import_data,$C1191,H$9)))</f>
        <v/>
      </c>
      <c r="I1191" s="300" t="str" cm="1">
        <f t="array" ref="I1191">IF($C1191="","",IF(INDEX(import_data,$C1191,I$9)="","",INDEX(import_data,$C1191,I$9)))</f>
        <v/>
      </c>
      <c r="K1191" s="312" t="str">
        <f t="shared" si="127"/>
        <v/>
      </c>
      <c r="L1191" s="92" t="s">
        <v>0</v>
      </c>
      <c r="M1191" s="312" t="str">
        <f t="shared" si="128"/>
        <v/>
      </c>
      <c r="N1191" s="92" t="s">
        <v>0</v>
      </c>
      <c r="O1191" s="312" t="str">
        <f t="shared" si="129"/>
        <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t="str">
        <f t="shared" si="130"/>
        <v/>
      </c>
      <c r="E1192" s="282" t="str" cm="1">
        <f t="array" ref="E1192">IF($C1192="","",INDEX(import_data,$C1192,E$9))</f>
        <v/>
      </c>
      <c r="F1192" s="280" t="str" cm="1">
        <f t="array" ref="F1192">IF($C1192="","",INDEX(import_data,$C1192,F$9))</f>
        <v/>
      </c>
      <c r="G1192" s="280" t="str" cm="1">
        <f t="array" ref="G1192">IF($C1192="","",INDEX(import_data,$C1192,G$9))</f>
        <v/>
      </c>
      <c r="H1192" s="280" t="str" cm="1">
        <f t="array" ref="H1192">IF($C1192="","",IF(INDEX(import_data,$C1192,H$9)="","",INDEX(import_data,$C1192,H$9)))</f>
        <v/>
      </c>
      <c r="I1192" s="300" t="str" cm="1">
        <f t="array" ref="I1192">IF($C1192="","",IF(INDEX(import_data,$C1192,I$9)="","",INDEX(import_data,$C1192,I$9)))</f>
        <v/>
      </c>
      <c r="K1192" s="312" t="str">
        <f t="shared" si="127"/>
        <v/>
      </c>
      <c r="L1192" s="92" t="s">
        <v>0</v>
      </c>
      <c r="M1192" s="312" t="str">
        <f t="shared" si="128"/>
        <v/>
      </c>
      <c r="N1192" s="92" t="s">
        <v>0</v>
      </c>
      <c r="O1192" s="312" t="str">
        <f t="shared" si="129"/>
        <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t="str">
        <f t="shared" si="130"/>
        <v/>
      </c>
      <c r="E1193" s="282" t="str" cm="1">
        <f t="array" ref="E1193">IF($C1193="","",INDEX(import_data,$C1193,E$9))</f>
        <v/>
      </c>
      <c r="F1193" s="280" t="str" cm="1">
        <f t="array" ref="F1193">IF($C1193="","",INDEX(import_data,$C1193,F$9))</f>
        <v/>
      </c>
      <c r="G1193" s="280" t="str" cm="1">
        <f t="array" ref="G1193">IF($C1193="","",INDEX(import_data,$C1193,G$9))</f>
        <v/>
      </c>
      <c r="H1193" s="280" t="str" cm="1">
        <f t="array" ref="H1193">IF($C1193="","",IF(INDEX(import_data,$C1193,H$9)="","",INDEX(import_data,$C1193,H$9)))</f>
        <v/>
      </c>
      <c r="I1193" s="300" t="str" cm="1">
        <f t="array" ref="I1193">IF($C1193="","",IF(INDEX(import_data,$C1193,I$9)="","",INDEX(import_data,$C1193,I$9)))</f>
        <v/>
      </c>
      <c r="K1193" s="312" t="str">
        <f t="shared" si="127"/>
        <v/>
      </c>
      <c r="L1193" s="92" t="s">
        <v>0</v>
      </c>
      <c r="M1193" s="312" t="str">
        <f t="shared" si="128"/>
        <v/>
      </c>
      <c r="N1193" s="92" t="s">
        <v>0</v>
      </c>
      <c r="O1193" s="312" t="str">
        <f t="shared" si="129"/>
        <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t="str">
        <f t="shared" si="130"/>
        <v/>
      </c>
      <c r="E1194" s="282" t="str" cm="1">
        <f t="array" ref="E1194">IF($C1194="","",INDEX(import_data,$C1194,E$9))</f>
        <v/>
      </c>
      <c r="F1194" s="280" t="str" cm="1">
        <f t="array" ref="F1194">IF($C1194="","",INDEX(import_data,$C1194,F$9))</f>
        <v/>
      </c>
      <c r="G1194" s="280" t="str" cm="1">
        <f t="array" ref="G1194">IF($C1194="","",INDEX(import_data,$C1194,G$9))</f>
        <v/>
      </c>
      <c r="H1194" s="280" t="str" cm="1">
        <f t="array" ref="H1194">IF($C1194="","",IF(INDEX(import_data,$C1194,H$9)="","",INDEX(import_data,$C1194,H$9)))</f>
        <v/>
      </c>
      <c r="I1194" s="300" t="str" cm="1">
        <f t="array" ref="I1194">IF($C1194="","",IF(INDEX(import_data,$C1194,I$9)="","",INDEX(import_data,$C1194,I$9)))</f>
        <v/>
      </c>
      <c r="K1194" s="312" t="str">
        <f t="shared" si="127"/>
        <v/>
      </c>
      <c r="L1194" s="92" t="s">
        <v>0</v>
      </c>
      <c r="M1194" s="312" t="str">
        <f t="shared" si="128"/>
        <v/>
      </c>
      <c r="N1194" s="92" t="s">
        <v>0</v>
      </c>
      <c r="O1194" s="312" t="str">
        <f t="shared" si="129"/>
        <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t="str">
        <f t="shared" si="130"/>
        <v/>
      </c>
      <c r="E1195" s="282" t="str" cm="1">
        <f t="array" ref="E1195">IF($C1195="","",INDEX(import_data,$C1195,E$9))</f>
        <v/>
      </c>
      <c r="F1195" s="280" t="str" cm="1">
        <f t="array" ref="F1195">IF($C1195="","",INDEX(import_data,$C1195,F$9))</f>
        <v/>
      </c>
      <c r="G1195" s="280" t="str" cm="1">
        <f t="array" ref="G1195">IF($C1195="","",INDEX(import_data,$C1195,G$9))</f>
        <v/>
      </c>
      <c r="H1195" s="280" t="str" cm="1">
        <f t="array" ref="H1195">IF($C1195="","",IF(INDEX(import_data,$C1195,H$9)="","",INDEX(import_data,$C1195,H$9)))</f>
        <v/>
      </c>
      <c r="I1195" s="300" t="str" cm="1">
        <f t="array" ref="I1195">IF($C1195="","",IF(INDEX(import_data,$C1195,I$9)="","",INDEX(import_data,$C1195,I$9)))</f>
        <v/>
      </c>
      <c r="K1195" s="312" t="str">
        <f t="shared" si="127"/>
        <v/>
      </c>
      <c r="L1195" s="92" t="s">
        <v>0</v>
      </c>
      <c r="M1195" s="312" t="str">
        <f t="shared" si="128"/>
        <v/>
      </c>
      <c r="N1195" s="92" t="s">
        <v>0</v>
      </c>
      <c r="O1195" s="312" t="str">
        <f t="shared" si="129"/>
        <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t="str">
        <f t="shared" si="130"/>
        <v/>
      </c>
      <c r="E1196" s="282" t="str" cm="1">
        <f t="array" ref="E1196">IF($C1196="","",INDEX(import_data,$C1196,E$9))</f>
        <v/>
      </c>
      <c r="F1196" s="280" t="str" cm="1">
        <f t="array" ref="F1196">IF($C1196="","",INDEX(import_data,$C1196,F$9))</f>
        <v/>
      </c>
      <c r="G1196" s="280" t="str" cm="1">
        <f t="array" ref="G1196">IF($C1196="","",INDEX(import_data,$C1196,G$9))</f>
        <v/>
      </c>
      <c r="H1196" s="280" t="str" cm="1">
        <f t="array" ref="H1196">IF($C1196="","",IF(INDEX(import_data,$C1196,H$9)="","",INDEX(import_data,$C1196,H$9)))</f>
        <v/>
      </c>
      <c r="I1196" s="300" t="str" cm="1">
        <f t="array" ref="I1196">IF($C1196="","",IF(INDEX(import_data,$C1196,I$9)="","",INDEX(import_data,$C1196,I$9)))</f>
        <v/>
      </c>
      <c r="K1196" s="312" t="str">
        <f t="shared" si="127"/>
        <v/>
      </c>
      <c r="L1196" s="92" t="s">
        <v>0</v>
      </c>
      <c r="M1196" s="312" t="str">
        <f t="shared" si="128"/>
        <v/>
      </c>
      <c r="N1196" s="92" t="s">
        <v>0</v>
      </c>
      <c r="O1196" s="312" t="str">
        <f t="shared" si="129"/>
        <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t="str">
        <f t="shared" si="130"/>
        <v/>
      </c>
      <c r="E1197" s="282" t="str" cm="1">
        <f t="array" ref="E1197">IF($C1197="","",INDEX(import_data,$C1197,E$9))</f>
        <v/>
      </c>
      <c r="F1197" s="280" t="str" cm="1">
        <f t="array" ref="F1197">IF($C1197="","",INDEX(import_data,$C1197,F$9))</f>
        <v/>
      </c>
      <c r="G1197" s="280" t="str" cm="1">
        <f t="array" ref="G1197">IF($C1197="","",INDEX(import_data,$C1197,G$9))</f>
        <v/>
      </c>
      <c r="H1197" s="280" t="str" cm="1">
        <f t="array" ref="H1197">IF($C1197="","",IF(INDEX(import_data,$C1197,H$9)="","",INDEX(import_data,$C1197,H$9)))</f>
        <v/>
      </c>
      <c r="I1197" s="300" t="str" cm="1">
        <f t="array" ref="I1197">IF($C1197="","",IF(INDEX(import_data,$C1197,I$9)="","",INDEX(import_data,$C1197,I$9)))</f>
        <v/>
      </c>
      <c r="K1197" s="312" t="str">
        <f t="shared" si="127"/>
        <v/>
      </c>
      <c r="L1197" s="92" t="s">
        <v>0</v>
      </c>
      <c r="M1197" s="312" t="str">
        <f t="shared" si="128"/>
        <v/>
      </c>
      <c r="N1197" s="92" t="s">
        <v>0</v>
      </c>
      <c r="O1197" s="312" t="str">
        <f t="shared" si="129"/>
        <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t="str">
        <f t="shared" si="130"/>
        <v/>
      </c>
      <c r="E1198" s="282" t="str" cm="1">
        <f t="array" ref="E1198">IF($C1198="","",INDEX(import_data,$C1198,E$9))</f>
        <v/>
      </c>
      <c r="F1198" s="280" t="str" cm="1">
        <f t="array" ref="F1198">IF($C1198="","",INDEX(import_data,$C1198,F$9))</f>
        <v/>
      </c>
      <c r="G1198" s="280" t="str" cm="1">
        <f t="array" ref="G1198">IF($C1198="","",INDEX(import_data,$C1198,G$9))</f>
        <v/>
      </c>
      <c r="H1198" s="280" t="str" cm="1">
        <f t="array" ref="H1198">IF($C1198="","",IF(INDEX(import_data,$C1198,H$9)="","",INDEX(import_data,$C1198,H$9)))</f>
        <v/>
      </c>
      <c r="I1198" s="300" t="str" cm="1">
        <f t="array" ref="I1198">IF($C1198="","",IF(INDEX(import_data,$C1198,I$9)="","",INDEX(import_data,$C1198,I$9)))</f>
        <v/>
      </c>
      <c r="K1198" s="312" t="str">
        <f t="shared" si="127"/>
        <v/>
      </c>
      <c r="L1198" s="92" t="s">
        <v>0</v>
      </c>
      <c r="M1198" s="312" t="str">
        <f t="shared" si="128"/>
        <v/>
      </c>
      <c r="N1198" s="92" t="s">
        <v>0</v>
      </c>
      <c r="O1198" s="312" t="str">
        <f t="shared" si="129"/>
        <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t="str">
        <f t="shared" si="130"/>
        <v/>
      </c>
      <c r="E1199" s="282" t="str" cm="1">
        <f t="array" ref="E1199">IF($C1199="","",INDEX(import_data,$C1199,E$9))</f>
        <v/>
      </c>
      <c r="F1199" s="280" t="str" cm="1">
        <f t="array" ref="F1199">IF($C1199="","",INDEX(import_data,$C1199,F$9))</f>
        <v/>
      </c>
      <c r="G1199" s="280" t="str" cm="1">
        <f t="array" ref="G1199">IF($C1199="","",INDEX(import_data,$C1199,G$9))</f>
        <v/>
      </c>
      <c r="H1199" s="280" t="str" cm="1">
        <f t="array" ref="H1199">IF($C1199="","",IF(INDEX(import_data,$C1199,H$9)="","",INDEX(import_data,$C1199,H$9)))</f>
        <v/>
      </c>
      <c r="I1199" s="300" t="str" cm="1">
        <f t="array" ref="I1199">IF($C1199="","",IF(INDEX(import_data,$C1199,I$9)="","",INDEX(import_data,$C1199,I$9)))</f>
        <v/>
      </c>
      <c r="K1199" s="312" t="str">
        <f t="shared" si="127"/>
        <v/>
      </c>
      <c r="L1199" s="92" t="s">
        <v>0</v>
      </c>
      <c r="M1199" s="312" t="str">
        <f t="shared" si="128"/>
        <v/>
      </c>
      <c r="N1199" s="92" t="s">
        <v>0</v>
      </c>
      <c r="O1199" s="312" t="str">
        <f t="shared" si="129"/>
        <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t="str">
        <f t="shared" si="130"/>
        <v/>
      </c>
      <c r="E1200" s="282" t="str" cm="1">
        <f t="array" ref="E1200">IF($C1200="","",INDEX(import_data,$C1200,E$9))</f>
        <v/>
      </c>
      <c r="F1200" s="280" t="str" cm="1">
        <f t="array" ref="F1200">IF($C1200="","",INDEX(import_data,$C1200,F$9))</f>
        <v/>
      </c>
      <c r="G1200" s="280" t="str" cm="1">
        <f t="array" ref="G1200">IF($C1200="","",INDEX(import_data,$C1200,G$9))</f>
        <v/>
      </c>
      <c r="H1200" s="280" t="str" cm="1">
        <f t="array" ref="H1200">IF($C1200="","",IF(INDEX(import_data,$C1200,H$9)="","",INDEX(import_data,$C1200,H$9)))</f>
        <v/>
      </c>
      <c r="I1200" s="300" t="str" cm="1">
        <f t="array" ref="I1200">IF($C1200="","",IF(INDEX(import_data,$C1200,I$9)="","",INDEX(import_data,$C1200,I$9)))</f>
        <v/>
      </c>
      <c r="K1200" s="312" t="str">
        <f t="shared" si="127"/>
        <v/>
      </c>
      <c r="L1200" s="92" t="s">
        <v>0</v>
      </c>
      <c r="M1200" s="312" t="str">
        <f t="shared" si="128"/>
        <v/>
      </c>
      <c r="N1200" s="92" t="s">
        <v>0</v>
      </c>
      <c r="O1200" s="312" t="str">
        <f t="shared" si="129"/>
        <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t="str">
        <f t="shared" si="130"/>
        <v/>
      </c>
      <c r="E1201" s="282" t="str" cm="1">
        <f t="array" ref="E1201">IF($C1201="","",INDEX(import_data,$C1201,E$9))</f>
        <v/>
      </c>
      <c r="F1201" s="280" t="str" cm="1">
        <f t="array" ref="F1201">IF($C1201="","",INDEX(import_data,$C1201,F$9))</f>
        <v/>
      </c>
      <c r="G1201" s="280" t="str" cm="1">
        <f t="array" ref="G1201">IF($C1201="","",INDEX(import_data,$C1201,G$9))</f>
        <v/>
      </c>
      <c r="H1201" s="280" t="str" cm="1">
        <f t="array" ref="H1201">IF($C1201="","",IF(INDEX(import_data,$C1201,H$9)="","",INDEX(import_data,$C1201,H$9)))</f>
        <v/>
      </c>
      <c r="I1201" s="300" t="str" cm="1">
        <f t="array" ref="I1201">IF($C1201="","",IF(INDEX(import_data,$C1201,I$9)="","",INDEX(import_data,$C1201,I$9)))</f>
        <v/>
      </c>
      <c r="K1201" s="312" t="str">
        <f t="shared" si="127"/>
        <v/>
      </c>
      <c r="L1201" s="92" t="s">
        <v>0</v>
      </c>
      <c r="M1201" s="312" t="str">
        <f t="shared" si="128"/>
        <v/>
      </c>
      <c r="N1201" s="92" t="s">
        <v>0</v>
      </c>
      <c r="O1201" s="312" t="str">
        <f t="shared" si="129"/>
        <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t="str">
        <f t="shared" si="130"/>
        <v/>
      </c>
      <c r="E1202" s="282" t="str" cm="1">
        <f t="array" ref="E1202">IF($C1202="","",INDEX(import_data,$C1202,E$9))</f>
        <v/>
      </c>
      <c r="F1202" s="280" t="str" cm="1">
        <f t="array" ref="F1202">IF($C1202="","",INDEX(import_data,$C1202,F$9))</f>
        <v/>
      </c>
      <c r="G1202" s="280" t="str" cm="1">
        <f t="array" ref="G1202">IF($C1202="","",INDEX(import_data,$C1202,G$9))</f>
        <v/>
      </c>
      <c r="H1202" s="280" t="str" cm="1">
        <f t="array" ref="H1202">IF($C1202="","",IF(INDEX(import_data,$C1202,H$9)="","",INDEX(import_data,$C1202,H$9)))</f>
        <v/>
      </c>
      <c r="I1202" s="300" t="str" cm="1">
        <f t="array" ref="I1202">IF($C1202="","",IF(INDEX(import_data,$C1202,I$9)="","",INDEX(import_data,$C1202,I$9)))</f>
        <v/>
      </c>
      <c r="K1202" s="312" t="str">
        <f t="shared" si="127"/>
        <v/>
      </c>
      <c r="L1202" s="92" t="s">
        <v>0</v>
      </c>
      <c r="M1202" s="312" t="str">
        <f t="shared" si="128"/>
        <v/>
      </c>
      <c r="N1202" s="92" t="s">
        <v>0</v>
      </c>
      <c r="O1202" s="312" t="str">
        <f t="shared" si="129"/>
        <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t="str">
        <f t="shared" si="130"/>
        <v/>
      </c>
      <c r="E1203" s="282" t="str" cm="1">
        <f t="array" ref="E1203">IF($C1203="","",INDEX(import_data,$C1203,E$9))</f>
        <v/>
      </c>
      <c r="F1203" s="280" t="str" cm="1">
        <f t="array" ref="F1203">IF($C1203="","",INDEX(import_data,$C1203,F$9))</f>
        <v/>
      </c>
      <c r="G1203" s="280" t="str" cm="1">
        <f t="array" ref="G1203">IF($C1203="","",INDEX(import_data,$C1203,G$9))</f>
        <v/>
      </c>
      <c r="H1203" s="280" t="str" cm="1">
        <f t="array" ref="H1203">IF($C1203="","",IF(INDEX(import_data,$C1203,H$9)="","",INDEX(import_data,$C1203,H$9)))</f>
        <v/>
      </c>
      <c r="I1203" s="300" t="str" cm="1">
        <f t="array" ref="I1203">IF($C1203="","",IF(INDEX(import_data,$C1203,I$9)="","",INDEX(import_data,$C1203,I$9)))</f>
        <v/>
      </c>
      <c r="K1203" s="312" t="str">
        <f t="shared" si="127"/>
        <v/>
      </c>
      <c r="L1203" s="92" t="s">
        <v>0</v>
      </c>
      <c r="M1203" s="312" t="str">
        <f t="shared" si="128"/>
        <v/>
      </c>
      <c r="N1203" s="92" t="s">
        <v>0</v>
      </c>
      <c r="O1203" s="312" t="str">
        <f t="shared" si="129"/>
        <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t="str">
        <f t="shared" si="130"/>
        <v/>
      </c>
      <c r="E1204" s="282" t="str" cm="1">
        <f t="array" ref="E1204">IF($C1204="","",INDEX(import_data,$C1204,E$9))</f>
        <v/>
      </c>
      <c r="F1204" s="280" t="str" cm="1">
        <f t="array" ref="F1204">IF($C1204="","",INDEX(import_data,$C1204,F$9))</f>
        <v/>
      </c>
      <c r="G1204" s="280" t="str" cm="1">
        <f t="array" ref="G1204">IF($C1204="","",INDEX(import_data,$C1204,G$9))</f>
        <v/>
      </c>
      <c r="H1204" s="280" t="str" cm="1">
        <f t="array" ref="H1204">IF($C1204="","",IF(INDEX(import_data,$C1204,H$9)="","",INDEX(import_data,$C1204,H$9)))</f>
        <v/>
      </c>
      <c r="I1204" s="300" t="str" cm="1">
        <f t="array" ref="I1204">IF($C1204="","",IF(INDEX(import_data,$C1204,I$9)="","",INDEX(import_data,$C1204,I$9)))</f>
        <v/>
      </c>
      <c r="K1204" s="312" t="str">
        <f t="shared" si="127"/>
        <v/>
      </c>
      <c r="L1204" s="92" t="s">
        <v>0</v>
      </c>
      <c r="M1204" s="312" t="str">
        <f t="shared" si="128"/>
        <v/>
      </c>
      <c r="N1204" s="92" t="s">
        <v>0</v>
      </c>
      <c r="O1204" s="312" t="str">
        <f t="shared" si="129"/>
        <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t="str">
        <f t="shared" si="130"/>
        <v/>
      </c>
      <c r="E1205" s="282" t="str" cm="1">
        <f t="array" ref="E1205">IF($C1205="","",INDEX(import_data,$C1205,E$9))</f>
        <v/>
      </c>
      <c r="F1205" s="280" t="str" cm="1">
        <f t="array" ref="F1205">IF($C1205="","",INDEX(import_data,$C1205,F$9))</f>
        <v/>
      </c>
      <c r="G1205" s="280" t="str" cm="1">
        <f t="array" ref="G1205">IF($C1205="","",INDEX(import_data,$C1205,G$9))</f>
        <v/>
      </c>
      <c r="H1205" s="280" t="str" cm="1">
        <f t="array" ref="H1205">IF($C1205="","",IF(INDEX(import_data,$C1205,H$9)="","",INDEX(import_data,$C1205,H$9)))</f>
        <v/>
      </c>
      <c r="I1205" s="300" t="str" cm="1">
        <f t="array" ref="I1205">IF($C1205="","",IF(INDEX(import_data,$C1205,I$9)="","",INDEX(import_data,$C1205,I$9)))</f>
        <v/>
      </c>
      <c r="K1205" s="312" t="str">
        <f t="shared" si="127"/>
        <v/>
      </c>
      <c r="L1205" s="92" t="s">
        <v>0</v>
      </c>
      <c r="M1205" s="312" t="str">
        <f t="shared" si="128"/>
        <v/>
      </c>
      <c r="N1205" s="92" t="s">
        <v>0</v>
      </c>
      <c r="O1205" s="312" t="str">
        <f t="shared" si="129"/>
        <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t="str">
        <f t="shared" si="130"/>
        <v/>
      </c>
      <c r="E1206" s="282" t="str" cm="1">
        <f t="array" ref="E1206">IF($C1206="","",INDEX(import_data,$C1206,E$9))</f>
        <v/>
      </c>
      <c r="F1206" s="280" t="str" cm="1">
        <f t="array" ref="F1206">IF($C1206="","",INDEX(import_data,$C1206,F$9))</f>
        <v/>
      </c>
      <c r="G1206" s="280" t="str" cm="1">
        <f t="array" ref="G1206">IF($C1206="","",INDEX(import_data,$C1206,G$9))</f>
        <v/>
      </c>
      <c r="H1206" s="280" t="str" cm="1">
        <f t="array" ref="H1206">IF($C1206="","",IF(INDEX(import_data,$C1206,H$9)="","",INDEX(import_data,$C1206,H$9)))</f>
        <v/>
      </c>
      <c r="I1206" s="300" t="str" cm="1">
        <f t="array" ref="I1206">IF($C1206="","",IF(INDEX(import_data,$C1206,I$9)="","",INDEX(import_data,$C1206,I$9)))</f>
        <v/>
      </c>
      <c r="K1206" s="312" t="str">
        <f t="shared" si="127"/>
        <v/>
      </c>
      <c r="L1206" s="92" t="s">
        <v>0</v>
      </c>
      <c r="M1206" s="312" t="str">
        <f t="shared" si="128"/>
        <v/>
      </c>
      <c r="N1206" s="92" t="s">
        <v>0</v>
      </c>
      <c r="O1206" s="312" t="str">
        <f t="shared" si="129"/>
        <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t="str">
        <f t="shared" si="130"/>
        <v/>
      </c>
      <c r="E1207" s="282" t="str" cm="1">
        <f t="array" ref="E1207">IF($C1207="","",INDEX(import_data,$C1207,E$9))</f>
        <v/>
      </c>
      <c r="F1207" s="280" t="str" cm="1">
        <f t="array" ref="F1207">IF($C1207="","",INDEX(import_data,$C1207,F$9))</f>
        <v/>
      </c>
      <c r="G1207" s="280" t="str" cm="1">
        <f t="array" ref="G1207">IF($C1207="","",INDEX(import_data,$C1207,G$9))</f>
        <v/>
      </c>
      <c r="H1207" s="280" t="str" cm="1">
        <f t="array" ref="H1207">IF($C1207="","",IF(INDEX(import_data,$C1207,H$9)="","",INDEX(import_data,$C1207,H$9)))</f>
        <v/>
      </c>
      <c r="I1207" s="300" t="str" cm="1">
        <f t="array" ref="I1207">IF($C1207="","",IF(INDEX(import_data,$C1207,I$9)="","",INDEX(import_data,$C1207,I$9)))</f>
        <v/>
      </c>
      <c r="K1207" s="312" t="str">
        <f t="shared" si="127"/>
        <v/>
      </c>
      <c r="L1207" s="92" t="s">
        <v>0</v>
      </c>
      <c r="M1207" s="312" t="str">
        <f t="shared" si="128"/>
        <v/>
      </c>
      <c r="N1207" s="92" t="s">
        <v>0</v>
      </c>
      <c r="O1207" s="312" t="str">
        <f t="shared" si="129"/>
        <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t="str">
        <f t="shared" si="130"/>
        <v/>
      </c>
      <c r="E1208" s="282" t="str" cm="1">
        <f t="array" ref="E1208">IF($C1208="","",INDEX(import_data,$C1208,E$9))</f>
        <v/>
      </c>
      <c r="F1208" s="280" t="str" cm="1">
        <f t="array" ref="F1208">IF($C1208="","",INDEX(import_data,$C1208,F$9))</f>
        <v/>
      </c>
      <c r="G1208" s="280" t="str" cm="1">
        <f t="array" ref="G1208">IF($C1208="","",INDEX(import_data,$C1208,G$9))</f>
        <v/>
      </c>
      <c r="H1208" s="280" t="str" cm="1">
        <f t="array" ref="H1208">IF($C1208="","",IF(INDEX(import_data,$C1208,H$9)="","",INDEX(import_data,$C1208,H$9)))</f>
        <v/>
      </c>
      <c r="I1208" s="300" t="str" cm="1">
        <f t="array" ref="I1208">IF($C1208="","",IF(INDEX(import_data,$C1208,I$9)="","",INDEX(import_data,$C1208,I$9)))</f>
        <v/>
      </c>
      <c r="K1208" s="312" t="str">
        <f t="shared" si="127"/>
        <v/>
      </c>
      <c r="L1208" s="92" t="s">
        <v>0</v>
      </c>
      <c r="M1208" s="312" t="str">
        <f t="shared" si="128"/>
        <v/>
      </c>
      <c r="N1208" s="92" t="s">
        <v>0</v>
      </c>
      <c r="O1208" s="312" t="str">
        <f t="shared" si="129"/>
        <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t="str">
        <f t="shared" si="130"/>
        <v/>
      </c>
      <c r="E1209" s="282" t="str" cm="1">
        <f t="array" ref="E1209">IF($C1209="","",INDEX(import_data,$C1209,E$9))</f>
        <v/>
      </c>
      <c r="F1209" s="280" t="str" cm="1">
        <f t="array" ref="F1209">IF($C1209="","",INDEX(import_data,$C1209,F$9))</f>
        <v/>
      </c>
      <c r="G1209" s="280" t="str" cm="1">
        <f t="array" ref="G1209">IF($C1209="","",INDEX(import_data,$C1209,G$9))</f>
        <v/>
      </c>
      <c r="H1209" s="280" t="str" cm="1">
        <f t="array" ref="H1209">IF($C1209="","",IF(INDEX(import_data,$C1209,H$9)="","",INDEX(import_data,$C1209,H$9)))</f>
        <v/>
      </c>
      <c r="I1209" s="300" t="str" cm="1">
        <f t="array" ref="I1209">IF($C1209="","",IF(INDEX(import_data,$C1209,I$9)="","",INDEX(import_data,$C1209,I$9)))</f>
        <v/>
      </c>
      <c r="K1209" s="312" t="str">
        <f t="shared" si="127"/>
        <v/>
      </c>
      <c r="L1209" s="92" t="s">
        <v>0</v>
      </c>
      <c r="M1209" s="312" t="str">
        <f t="shared" si="128"/>
        <v/>
      </c>
      <c r="N1209" s="92" t="s">
        <v>0</v>
      </c>
      <c r="O1209" s="312" t="str">
        <f t="shared" si="129"/>
        <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t="str">
        <f t="shared" si="130"/>
        <v/>
      </c>
      <c r="E1210" s="282" t="str" cm="1">
        <f t="array" ref="E1210">IF($C1210="","",INDEX(import_data,$C1210,E$9))</f>
        <v/>
      </c>
      <c r="F1210" s="280" t="str" cm="1">
        <f t="array" ref="F1210">IF($C1210="","",INDEX(import_data,$C1210,F$9))</f>
        <v/>
      </c>
      <c r="G1210" s="280" t="str" cm="1">
        <f t="array" ref="G1210">IF($C1210="","",INDEX(import_data,$C1210,G$9))</f>
        <v/>
      </c>
      <c r="H1210" s="280" t="str" cm="1">
        <f t="array" ref="H1210">IF($C1210="","",IF(INDEX(import_data,$C1210,H$9)="","",INDEX(import_data,$C1210,H$9)))</f>
        <v/>
      </c>
      <c r="I1210" s="300" t="str" cm="1">
        <f t="array" ref="I1210">IF($C1210="","",IF(INDEX(import_data,$C1210,I$9)="","",INDEX(import_data,$C1210,I$9)))</f>
        <v/>
      </c>
      <c r="K1210" s="312" t="str">
        <f t="shared" si="127"/>
        <v/>
      </c>
      <c r="L1210" s="92" t="s">
        <v>0</v>
      </c>
      <c r="M1210" s="312" t="str">
        <f t="shared" si="128"/>
        <v/>
      </c>
      <c r="N1210" s="92" t="s">
        <v>0</v>
      </c>
      <c r="O1210" s="312" t="str">
        <f t="shared" si="129"/>
        <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t="str">
        <f t="shared" si="130"/>
        <v/>
      </c>
      <c r="E1211" s="282" t="str" cm="1">
        <f t="array" ref="E1211">IF($C1211="","",INDEX(import_data,$C1211,E$9))</f>
        <v/>
      </c>
      <c r="F1211" s="280" t="str" cm="1">
        <f t="array" ref="F1211">IF($C1211="","",INDEX(import_data,$C1211,F$9))</f>
        <v/>
      </c>
      <c r="G1211" s="280" t="str" cm="1">
        <f t="array" ref="G1211">IF($C1211="","",INDEX(import_data,$C1211,G$9))</f>
        <v/>
      </c>
      <c r="H1211" s="280" t="str" cm="1">
        <f t="array" ref="H1211">IF($C1211="","",IF(INDEX(import_data,$C1211,H$9)="","",INDEX(import_data,$C1211,H$9)))</f>
        <v/>
      </c>
      <c r="I1211" s="300" t="str" cm="1">
        <f t="array" ref="I1211">IF($C1211="","",IF(INDEX(import_data,$C1211,I$9)="","",INDEX(import_data,$C1211,I$9)))</f>
        <v/>
      </c>
      <c r="K1211" s="312" t="str">
        <f t="shared" si="127"/>
        <v/>
      </c>
      <c r="L1211" s="92" t="s">
        <v>0</v>
      </c>
      <c r="M1211" s="312" t="str">
        <f t="shared" si="128"/>
        <v/>
      </c>
      <c r="N1211" s="92" t="s">
        <v>0</v>
      </c>
      <c r="O1211" s="312" t="str">
        <f t="shared" si="129"/>
        <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t="str">
        <f t="shared" si="130"/>
        <v/>
      </c>
      <c r="E1212" s="282" t="str" cm="1">
        <f t="array" ref="E1212">IF($C1212="","",INDEX(import_data,$C1212,E$9))</f>
        <v/>
      </c>
      <c r="F1212" s="280" t="str" cm="1">
        <f t="array" ref="F1212">IF($C1212="","",INDEX(import_data,$C1212,F$9))</f>
        <v/>
      </c>
      <c r="G1212" s="280" t="str" cm="1">
        <f t="array" ref="G1212">IF($C1212="","",INDEX(import_data,$C1212,G$9))</f>
        <v/>
      </c>
      <c r="H1212" s="280" t="str" cm="1">
        <f t="array" ref="H1212">IF($C1212="","",IF(INDEX(import_data,$C1212,H$9)="","",INDEX(import_data,$C1212,H$9)))</f>
        <v/>
      </c>
      <c r="I1212" s="300" t="str" cm="1">
        <f t="array" ref="I1212">IF($C1212="","",IF(INDEX(import_data,$C1212,I$9)="","",INDEX(import_data,$C1212,I$9)))</f>
        <v/>
      </c>
      <c r="K1212" s="312" t="str">
        <f t="shared" si="127"/>
        <v/>
      </c>
      <c r="L1212" s="92" t="s">
        <v>0</v>
      </c>
      <c r="M1212" s="312" t="str">
        <f t="shared" si="128"/>
        <v/>
      </c>
      <c r="N1212" s="92" t="s">
        <v>0</v>
      </c>
      <c r="O1212" s="312" t="str">
        <f t="shared" si="129"/>
        <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t="str">
        <f t="shared" si="130"/>
        <v/>
      </c>
      <c r="E1213" s="282" t="str" cm="1">
        <f t="array" ref="E1213">IF($C1213="","",INDEX(import_data,$C1213,E$9))</f>
        <v/>
      </c>
      <c r="F1213" s="280" t="str" cm="1">
        <f t="array" ref="F1213">IF($C1213="","",INDEX(import_data,$C1213,F$9))</f>
        <v/>
      </c>
      <c r="G1213" s="280" t="str" cm="1">
        <f t="array" ref="G1213">IF($C1213="","",INDEX(import_data,$C1213,G$9))</f>
        <v/>
      </c>
      <c r="H1213" s="280" t="str" cm="1">
        <f t="array" ref="H1213">IF($C1213="","",IF(INDEX(import_data,$C1213,H$9)="","",INDEX(import_data,$C1213,H$9)))</f>
        <v/>
      </c>
      <c r="I1213" s="300" t="str" cm="1">
        <f t="array" ref="I1213">IF($C1213="","",IF(INDEX(import_data,$C1213,I$9)="","",INDEX(import_data,$C1213,I$9)))</f>
        <v/>
      </c>
      <c r="K1213" s="312" t="str">
        <f t="shared" si="127"/>
        <v/>
      </c>
      <c r="L1213" s="92" t="s">
        <v>0</v>
      </c>
      <c r="M1213" s="312" t="str">
        <f t="shared" si="128"/>
        <v/>
      </c>
      <c r="N1213" s="92" t="s">
        <v>0</v>
      </c>
      <c r="O1213" s="312" t="str">
        <f t="shared" si="129"/>
        <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t="str">
        <f t="shared" si="130"/>
        <v/>
      </c>
      <c r="E1214" s="282" t="str" cm="1">
        <f t="array" ref="E1214">IF($C1214="","",INDEX(import_data,$C1214,E$9))</f>
        <v/>
      </c>
      <c r="F1214" s="280" t="str" cm="1">
        <f t="array" ref="F1214">IF($C1214="","",INDEX(import_data,$C1214,F$9))</f>
        <v/>
      </c>
      <c r="G1214" s="280" t="str" cm="1">
        <f t="array" ref="G1214">IF($C1214="","",INDEX(import_data,$C1214,G$9))</f>
        <v/>
      </c>
      <c r="H1214" s="280" t="str" cm="1">
        <f t="array" ref="H1214">IF($C1214="","",IF(INDEX(import_data,$C1214,H$9)="","",INDEX(import_data,$C1214,H$9)))</f>
        <v/>
      </c>
      <c r="I1214" s="300" t="str" cm="1">
        <f t="array" ref="I1214">IF($C1214="","",IF(INDEX(import_data,$C1214,I$9)="","",INDEX(import_data,$C1214,I$9)))</f>
        <v/>
      </c>
      <c r="K1214" s="312" t="str">
        <f t="shared" si="127"/>
        <v/>
      </c>
      <c r="L1214" s="92" t="s">
        <v>0</v>
      </c>
      <c r="M1214" s="312" t="str">
        <f t="shared" si="128"/>
        <v/>
      </c>
      <c r="N1214" s="92" t="s">
        <v>0</v>
      </c>
      <c r="O1214" s="312" t="str">
        <f t="shared" si="129"/>
        <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t="str">
        <f t="shared" si="130"/>
        <v/>
      </c>
      <c r="E1215" s="282" t="str" cm="1">
        <f t="array" ref="E1215">IF($C1215="","",INDEX(import_data,$C1215,E$9))</f>
        <v/>
      </c>
      <c r="F1215" s="280" t="str" cm="1">
        <f t="array" ref="F1215">IF($C1215="","",INDEX(import_data,$C1215,F$9))</f>
        <v/>
      </c>
      <c r="G1215" s="280" t="str" cm="1">
        <f t="array" ref="G1215">IF($C1215="","",INDEX(import_data,$C1215,G$9))</f>
        <v/>
      </c>
      <c r="H1215" s="280" t="str" cm="1">
        <f t="array" ref="H1215">IF($C1215="","",IF(INDEX(import_data,$C1215,H$9)="","",INDEX(import_data,$C1215,H$9)))</f>
        <v/>
      </c>
      <c r="I1215" s="300" t="str" cm="1">
        <f t="array" ref="I1215">IF($C1215="","",IF(INDEX(import_data,$C1215,I$9)="","",INDEX(import_data,$C1215,I$9)))</f>
        <v/>
      </c>
      <c r="K1215" s="312" t="str">
        <f t="shared" si="127"/>
        <v/>
      </c>
      <c r="L1215" s="92" t="s">
        <v>0</v>
      </c>
      <c r="M1215" s="312" t="str">
        <f t="shared" si="128"/>
        <v/>
      </c>
      <c r="N1215" s="92" t="s">
        <v>0</v>
      </c>
      <c r="O1215" s="312" t="str">
        <f t="shared" si="129"/>
        <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t="str">
        <f t="shared" si="130"/>
        <v/>
      </c>
      <c r="E1216" s="282" t="str" cm="1">
        <f t="array" ref="E1216">IF($C1216="","",INDEX(import_data,$C1216,E$9))</f>
        <v/>
      </c>
      <c r="F1216" s="280" t="str" cm="1">
        <f t="array" ref="F1216">IF($C1216="","",INDEX(import_data,$C1216,F$9))</f>
        <v/>
      </c>
      <c r="G1216" s="280" t="str" cm="1">
        <f t="array" ref="G1216">IF($C1216="","",INDEX(import_data,$C1216,G$9))</f>
        <v/>
      </c>
      <c r="H1216" s="280" t="str" cm="1">
        <f t="array" ref="H1216">IF($C1216="","",IF(INDEX(import_data,$C1216,H$9)="","",INDEX(import_data,$C1216,H$9)))</f>
        <v/>
      </c>
      <c r="I1216" s="300" t="str" cm="1">
        <f t="array" ref="I1216">IF($C1216="","",IF(INDEX(import_data,$C1216,I$9)="","",INDEX(import_data,$C1216,I$9)))</f>
        <v/>
      </c>
      <c r="K1216" s="312" t="str">
        <f t="shared" si="127"/>
        <v/>
      </c>
      <c r="L1216" s="92" t="s">
        <v>0</v>
      </c>
      <c r="M1216" s="312" t="str">
        <f t="shared" si="128"/>
        <v/>
      </c>
      <c r="N1216" s="92" t="s">
        <v>0</v>
      </c>
      <c r="O1216" s="312" t="str">
        <f t="shared" si="129"/>
        <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t="str">
        <f t="shared" si="130"/>
        <v/>
      </c>
      <c r="E1217" s="282" t="str" cm="1">
        <f t="array" ref="E1217">IF($C1217="","",INDEX(import_data,$C1217,E$9))</f>
        <v/>
      </c>
      <c r="F1217" s="280" t="str" cm="1">
        <f t="array" ref="F1217">IF($C1217="","",INDEX(import_data,$C1217,F$9))</f>
        <v/>
      </c>
      <c r="G1217" s="280" t="str" cm="1">
        <f t="array" ref="G1217">IF($C1217="","",INDEX(import_data,$C1217,G$9))</f>
        <v/>
      </c>
      <c r="H1217" s="280" t="str" cm="1">
        <f t="array" ref="H1217">IF($C1217="","",IF(INDEX(import_data,$C1217,H$9)="","",INDEX(import_data,$C1217,H$9)))</f>
        <v/>
      </c>
      <c r="I1217" s="300" t="str" cm="1">
        <f t="array" ref="I1217">IF($C1217="","",IF(INDEX(import_data,$C1217,I$9)="","",INDEX(import_data,$C1217,I$9)))</f>
        <v/>
      </c>
      <c r="K1217" s="312" t="str">
        <f t="shared" si="127"/>
        <v/>
      </c>
      <c r="L1217" s="92" t="s">
        <v>0</v>
      </c>
      <c r="M1217" s="312" t="str">
        <f t="shared" si="128"/>
        <v/>
      </c>
      <c r="N1217" s="92" t="s">
        <v>0</v>
      </c>
      <c r="O1217" s="312" t="str">
        <f t="shared" si="129"/>
        <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t="str">
        <f t="shared" si="130"/>
        <v/>
      </c>
      <c r="E1218" s="282" t="str" cm="1">
        <f t="array" ref="E1218">IF($C1218="","",INDEX(import_data,$C1218,E$9))</f>
        <v/>
      </c>
      <c r="F1218" s="280" t="str" cm="1">
        <f t="array" ref="F1218">IF($C1218="","",INDEX(import_data,$C1218,F$9))</f>
        <v/>
      </c>
      <c r="G1218" s="280" t="str" cm="1">
        <f t="array" ref="G1218">IF($C1218="","",INDEX(import_data,$C1218,G$9))</f>
        <v/>
      </c>
      <c r="H1218" s="280" t="str" cm="1">
        <f t="array" ref="H1218">IF($C1218="","",IF(INDEX(import_data,$C1218,H$9)="","",INDEX(import_data,$C1218,H$9)))</f>
        <v/>
      </c>
      <c r="I1218" s="300" t="str" cm="1">
        <f t="array" ref="I1218">IF($C1218="","",IF(INDEX(import_data,$C1218,I$9)="","",INDEX(import_data,$C1218,I$9)))</f>
        <v/>
      </c>
      <c r="K1218" s="312" t="str">
        <f t="shared" si="127"/>
        <v/>
      </c>
      <c r="L1218" s="92" t="s">
        <v>0</v>
      </c>
      <c r="M1218" s="312" t="str">
        <f t="shared" si="128"/>
        <v/>
      </c>
      <c r="N1218" s="92" t="s">
        <v>0</v>
      </c>
      <c r="O1218" s="312" t="str">
        <f t="shared" si="129"/>
        <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t="str">
        <f t="shared" si="130"/>
        <v/>
      </c>
      <c r="E1219" s="282" t="str" cm="1">
        <f t="array" ref="E1219">IF($C1219="","",INDEX(import_data,$C1219,E$9))</f>
        <v/>
      </c>
      <c r="F1219" s="280" t="str" cm="1">
        <f t="array" ref="F1219">IF($C1219="","",INDEX(import_data,$C1219,F$9))</f>
        <v/>
      </c>
      <c r="G1219" s="280" t="str" cm="1">
        <f t="array" ref="G1219">IF($C1219="","",INDEX(import_data,$C1219,G$9))</f>
        <v/>
      </c>
      <c r="H1219" s="280" t="str" cm="1">
        <f t="array" ref="H1219">IF($C1219="","",IF(INDEX(import_data,$C1219,H$9)="","",INDEX(import_data,$C1219,H$9)))</f>
        <v/>
      </c>
      <c r="I1219" s="300" t="str" cm="1">
        <f t="array" ref="I1219">IF($C1219="","",IF(INDEX(import_data,$C1219,I$9)="","",INDEX(import_data,$C1219,I$9)))</f>
        <v/>
      </c>
      <c r="K1219" s="312" t="str">
        <f t="shared" si="127"/>
        <v/>
      </c>
      <c r="L1219" s="92" t="s">
        <v>0</v>
      </c>
      <c r="M1219" s="312" t="str">
        <f t="shared" si="128"/>
        <v/>
      </c>
      <c r="N1219" s="92" t="s">
        <v>0</v>
      </c>
      <c r="O1219" s="312" t="str">
        <f t="shared" si="129"/>
        <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t="str">
        <f t="shared" si="130"/>
        <v/>
      </c>
      <c r="E1220" s="282" t="str" cm="1">
        <f t="array" ref="E1220">IF($C1220="","",INDEX(import_data,$C1220,E$9))</f>
        <v/>
      </c>
      <c r="F1220" s="280" t="str" cm="1">
        <f t="array" ref="F1220">IF($C1220="","",INDEX(import_data,$C1220,F$9))</f>
        <v/>
      </c>
      <c r="G1220" s="280" t="str" cm="1">
        <f t="array" ref="G1220">IF($C1220="","",INDEX(import_data,$C1220,G$9))</f>
        <v/>
      </c>
      <c r="H1220" s="280" t="str" cm="1">
        <f t="array" ref="H1220">IF($C1220="","",IF(INDEX(import_data,$C1220,H$9)="","",INDEX(import_data,$C1220,H$9)))</f>
        <v/>
      </c>
      <c r="I1220" s="300" t="str" cm="1">
        <f t="array" ref="I1220">IF($C1220="","",IF(INDEX(import_data,$C1220,I$9)="","",INDEX(import_data,$C1220,I$9)))</f>
        <v/>
      </c>
      <c r="K1220" s="312" t="str">
        <f t="shared" si="127"/>
        <v/>
      </c>
      <c r="L1220" s="92" t="s">
        <v>0</v>
      </c>
      <c r="M1220" s="312" t="str">
        <f t="shared" si="128"/>
        <v/>
      </c>
      <c r="N1220" s="92" t="s">
        <v>0</v>
      </c>
      <c r="O1220" s="312" t="str">
        <f t="shared" si="129"/>
        <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t="str">
        <f t="shared" si="130"/>
        <v/>
      </c>
      <c r="E1221" s="282" t="str" cm="1">
        <f t="array" ref="E1221">IF($C1221="","",INDEX(import_data,$C1221,E$9))</f>
        <v/>
      </c>
      <c r="F1221" s="280" t="str" cm="1">
        <f t="array" ref="F1221">IF($C1221="","",INDEX(import_data,$C1221,F$9))</f>
        <v/>
      </c>
      <c r="G1221" s="280" t="str" cm="1">
        <f t="array" ref="G1221">IF($C1221="","",INDEX(import_data,$C1221,G$9))</f>
        <v/>
      </c>
      <c r="H1221" s="280" t="str" cm="1">
        <f t="array" ref="H1221">IF($C1221="","",IF(INDEX(import_data,$C1221,H$9)="","",INDEX(import_data,$C1221,H$9)))</f>
        <v/>
      </c>
      <c r="I1221" s="300" t="str" cm="1">
        <f t="array" ref="I1221">IF($C1221="","",IF(INDEX(import_data,$C1221,I$9)="","",INDEX(import_data,$C1221,I$9)))</f>
        <v/>
      </c>
      <c r="K1221" s="312" t="str">
        <f t="shared" si="127"/>
        <v/>
      </c>
      <c r="L1221" s="92" t="s">
        <v>0</v>
      </c>
      <c r="M1221" s="312" t="str">
        <f t="shared" si="128"/>
        <v/>
      </c>
      <c r="N1221" s="92" t="s">
        <v>0</v>
      </c>
      <c r="O1221" s="312" t="str">
        <f t="shared" si="129"/>
        <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t="str">
        <f t="shared" si="130"/>
        <v/>
      </c>
      <c r="E1222" s="282" t="str" cm="1">
        <f t="array" ref="E1222">IF($C1222="","",INDEX(import_data,$C1222,E$9))</f>
        <v/>
      </c>
      <c r="F1222" s="280" t="str" cm="1">
        <f t="array" ref="F1222">IF($C1222="","",INDEX(import_data,$C1222,F$9))</f>
        <v/>
      </c>
      <c r="G1222" s="280" t="str" cm="1">
        <f t="array" ref="G1222">IF($C1222="","",INDEX(import_data,$C1222,G$9))</f>
        <v/>
      </c>
      <c r="H1222" s="280" t="str" cm="1">
        <f t="array" ref="H1222">IF($C1222="","",IF(INDEX(import_data,$C1222,H$9)="","",INDEX(import_data,$C1222,H$9)))</f>
        <v/>
      </c>
      <c r="I1222" s="300" t="str" cm="1">
        <f t="array" ref="I1222">IF($C1222="","",IF(INDEX(import_data,$C1222,I$9)="","",INDEX(import_data,$C1222,I$9)))</f>
        <v/>
      </c>
      <c r="K1222" s="312" t="str">
        <f t="shared" si="127"/>
        <v/>
      </c>
      <c r="L1222" s="92" t="s">
        <v>0</v>
      </c>
      <c r="M1222" s="312" t="str">
        <f t="shared" si="128"/>
        <v/>
      </c>
      <c r="N1222" s="92" t="s">
        <v>0</v>
      </c>
      <c r="O1222" s="312" t="str">
        <f t="shared" si="129"/>
        <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t="str">
        <f t="shared" si="130"/>
        <v/>
      </c>
      <c r="E1223" s="282" t="str" cm="1">
        <f t="array" ref="E1223">IF($C1223="","",INDEX(import_data,$C1223,E$9))</f>
        <v/>
      </c>
      <c r="F1223" s="280" t="str" cm="1">
        <f t="array" ref="F1223">IF($C1223="","",INDEX(import_data,$C1223,F$9))</f>
        <v/>
      </c>
      <c r="G1223" s="280" t="str" cm="1">
        <f t="array" ref="G1223">IF($C1223="","",INDEX(import_data,$C1223,G$9))</f>
        <v/>
      </c>
      <c r="H1223" s="280" t="str" cm="1">
        <f t="array" ref="H1223">IF($C1223="","",IF(INDEX(import_data,$C1223,H$9)="","",INDEX(import_data,$C1223,H$9)))</f>
        <v/>
      </c>
      <c r="I1223" s="300" t="str" cm="1">
        <f t="array" ref="I1223">IF($C1223="","",IF(INDEX(import_data,$C1223,I$9)="","",INDEX(import_data,$C1223,I$9)))</f>
        <v/>
      </c>
      <c r="K1223" s="312" t="str">
        <f t="shared" si="127"/>
        <v/>
      </c>
      <c r="L1223" s="92" t="s">
        <v>0</v>
      </c>
      <c r="M1223" s="312" t="str">
        <f t="shared" si="128"/>
        <v/>
      </c>
      <c r="N1223" s="92" t="s">
        <v>0</v>
      </c>
      <c r="O1223" s="312" t="str">
        <f t="shared" si="129"/>
        <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t="str">
        <f t="shared" si="130"/>
        <v/>
      </c>
      <c r="E1224" s="282" t="str" cm="1">
        <f t="array" ref="E1224">IF($C1224="","",INDEX(import_data,$C1224,E$9))</f>
        <v/>
      </c>
      <c r="F1224" s="280" t="str" cm="1">
        <f t="array" ref="F1224">IF($C1224="","",INDEX(import_data,$C1224,F$9))</f>
        <v/>
      </c>
      <c r="G1224" s="280" t="str" cm="1">
        <f t="array" ref="G1224">IF($C1224="","",INDEX(import_data,$C1224,G$9))</f>
        <v/>
      </c>
      <c r="H1224" s="280" t="str" cm="1">
        <f t="array" ref="H1224">IF($C1224="","",IF(INDEX(import_data,$C1224,H$9)="","",INDEX(import_data,$C1224,H$9)))</f>
        <v/>
      </c>
      <c r="I1224" s="300" t="str" cm="1">
        <f t="array" ref="I1224">IF($C1224="","",IF(INDEX(import_data,$C1224,I$9)="","",INDEX(import_data,$C1224,I$9)))</f>
        <v/>
      </c>
      <c r="K1224" s="312" t="str">
        <f t="shared" si="127"/>
        <v/>
      </c>
      <c r="L1224" s="92" t="s">
        <v>0</v>
      </c>
      <c r="M1224" s="312" t="str">
        <f t="shared" si="128"/>
        <v/>
      </c>
      <c r="N1224" s="92" t="s">
        <v>0</v>
      </c>
      <c r="O1224" s="312" t="str">
        <f t="shared" si="129"/>
        <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t="str">
        <f t="shared" si="130"/>
        <v/>
      </c>
      <c r="E1225" s="282" t="str" cm="1">
        <f t="array" ref="E1225">IF($C1225="","",INDEX(import_data,$C1225,E$9))</f>
        <v/>
      </c>
      <c r="F1225" s="280" t="str" cm="1">
        <f t="array" ref="F1225">IF($C1225="","",INDEX(import_data,$C1225,F$9))</f>
        <v/>
      </c>
      <c r="G1225" s="280" t="str" cm="1">
        <f t="array" ref="G1225">IF($C1225="","",INDEX(import_data,$C1225,G$9))</f>
        <v/>
      </c>
      <c r="H1225" s="280" t="str" cm="1">
        <f t="array" ref="H1225">IF($C1225="","",IF(INDEX(import_data,$C1225,H$9)="","",INDEX(import_data,$C1225,H$9)))</f>
        <v/>
      </c>
      <c r="I1225" s="300" t="str" cm="1">
        <f t="array" ref="I1225">IF($C1225="","",IF(INDEX(import_data,$C1225,I$9)="","",INDEX(import_data,$C1225,I$9)))</f>
        <v/>
      </c>
      <c r="K1225" s="312" t="str">
        <f t="shared" si="127"/>
        <v/>
      </c>
      <c r="L1225" s="92" t="s">
        <v>0</v>
      </c>
      <c r="M1225" s="312" t="str">
        <f t="shared" si="128"/>
        <v/>
      </c>
      <c r="N1225" s="92" t="s">
        <v>0</v>
      </c>
      <c r="O1225" s="312" t="str">
        <f t="shared" si="129"/>
        <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t="str">
        <f t="shared" si="130"/>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127"/>
        <v/>
      </c>
      <c r="L1226" s="92" t="s">
        <v>0</v>
      </c>
      <c r="M1226" s="312" t="str">
        <f t="shared" si="128"/>
        <v/>
      </c>
      <c r="N1226" s="92" t="s">
        <v>0</v>
      </c>
      <c r="O1226" s="312" t="str">
        <f t="shared" si="129"/>
        <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t="str">
        <f t="shared" si="130"/>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127"/>
        <v/>
      </c>
      <c r="L1227" s="92" t="s">
        <v>0</v>
      </c>
      <c r="M1227" s="312" t="str">
        <f t="shared" si="128"/>
        <v/>
      </c>
      <c r="N1227" s="92" t="s">
        <v>0</v>
      </c>
      <c r="O1227" s="312" t="str">
        <f t="shared" si="129"/>
        <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t="str">
        <f t="shared" si="130"/>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134">IF(F1228="","",F1228) &amp; IF(G1228="",""," – " &amp; G1228) &amp; IF(H1228="",""," – " &amp; H1228) &amp; IF(I1228="",""," – " &amp; I1228)</f>
        <v/>
      </c>
      <c r="L1228" s="92" t="s">
        <v>0</v>
      </c>
      <c r="M1228" s="312" t="str">
        <f t="shared" ref="M1228:M1291" si="135">IF(F1228="","",F1228) &amp; IF(G1228="",""," – " &amp; G1228) &amp; IF(H1228="",""," – " &amp; H1228)</f>
        <v/>
      </c>
      <c r="N1228" s="92" t="s">
        <v>0</v>
      </c>
      <c r="O1228" s="312" t="str">
        <f t="shared" ref="O1228:O1291" si="136">IF(F1228="","",F1228) &amp; IF(G1228="",""," – " &amp; G1228)</f>
        <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t="str">
        <f t="shared" ref="C1229:C1292" si="137">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134"/>
        <v/>
      </c>
      <c r="L1229" s="92" t="s">
        <v>0</v>
      </c>
      <c r="M1229" s="312" t="str">
        <f t="shared" si="135"/>
        <v/>
      </c>
      <c r="N1229" s="92" t="s">
        <v>0</v>
      </c>
      <c r="O1229" s="312" t="str">
        <f t="shared" si="136"/>
        <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t="str">
        <f t="shared" si="137"/>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134"/>
        <v/>
      </c>
      <c r="L1230" s="92" t="s">
        <v>0</v>
      </c>
      <c r="M1230" s="312" t="str">
        <f t="shared" si="135"/>
        <v/>
      </c>
      <c r="N1230" s="92" t="s">
        <v>0</v>
      </c>
      <c r="O1230" s="312" t="str">
        <f t="shared" si="136"/>
        <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t="str">
        <f t="shared" si="137"/>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134"/>
        <v/>
      </c>
      <c r="L1231" s="92" t="s">
        <v>0</v>
      </c>
      <c r="M1231" s="312" t="str">
        <f t="shared" si="135"/>
        <v/>
      </c>
      <c r="N1231" s="92" t="s">
        <v>0</v>
      </c>
      <c r="O1231" s="312" t="str">
        <f t="shared" si="136"/>
        <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t="str">
        <f t="shared" ref="C13:C144" si="0">IFERROR(MATCH($E$8&amp;"-"&amp;B13,import_key,0),"")</f>
        <v/>
      </c>
      <c r="E13" s="298" t="str" cm="1">
        <f t="array" ref="E13">IF($C13="","",INDEX(import_data,$C13,E$9))</f>
        <v/>
      </c>
      <c r="F13" s="299" t="str" cm="1">
        <f t="array" ref="F13">IF($C13="","",INDEX(import_data,$C13,F$9))</f>
        <v/>
      </c>
      <c r="G13" s="93"/>
      <c r="H13" s="135">
        <f>H12+1</f>
        <v>1</v>
      </c>
      <c r="I13" s="273" t="str">
        <f t="shared" ref="I13:I144" si="1">IFERROR(MATCH($K$8&amp;"-"&amp;H13,import_key,0),"")</f>
        <v/>
      </c>
      <c r="K13" s="298" t="str" cm="1">
        <f t="array" ref="K13">IF($I13="","",INDEX(import_data,$I13,K$9))</f>
        <v/>
      </c>
      <c r="L13" s="275" t="str" cm="1">
        <f t="array" ref="L13">IF($I13="","",INDEX(import_data,$I13,L$9))</f>
        <v/>
      </c>
      <c r="M13" s="299" t="str" cm="1">
        <f t="array" ref="M13">IF($I13="","",INDEX(import_data,$I13,M$9))</f>
        <v/>
      </c>
    </row>
    <row r="14" spans="2:13" x14ac:dyDescent="0.25">
      <c r="B14" s="141">
        <f t="shared" ref="B14:B213" si="2">B13+1</f>
        <v>2</v>
      </c>
      <c r="C14" s="278" t="str">
        <f t="shared" si="0"/>
        <v/>
      </c>
      <c r="E14" s="282" t="str" cm="1">
        <f t="array" ref="E14">IF($C14="","",INDEX(import_data,$C14,E$9))</f>
        <v/>
      </c>
      <c r="F14" s="300" t="str" cm="1">
        <f t="array" ref="F14">IF($C14="","",INDEX(import_data,$C14,F$9))</f>
        <v/>
      </c>
      <c r="G14" s="93"/>
      <c r="H14" s="141">
        <f t="shared" ref="H14:H177" si="3">H13+1</f>
        <v>2</v>
      </c>
      <c r="I14" s="278" t="str">
        <f t="shared" si="1"/>
        <v/>
      </c>
      <c r="K14" s="282" t="str" cm="1">
        <f t="array" ref="K14">IF($I14="","",INDEX(import_data,$I14,K$9))</f>
        <v/>
      </c>
      <c r="L14" s="280" t="str" cm="1">
        <f t="array" ref="L14">IF($I14="","",INDEX(import_data,$I14,L$9))</f>
        <v/>
      </c>
      <c r="M14" s="300" t="str" cm="1">
        <f t="array" ref="M14">IF($I14="","",INDEX(import_data,$I14,M$9))</f>
        <v/>
      </c>
    </row>
    <row r="15" spans="2:13" x14ac:dyDescent="0.25">
      <c r="B15" s="141">
        <f t="shared" si="2"/>
        <v>3</v>
      </c>
      <c r="C15" s="278" t="str">
        <f t="shared" si="0"/>
        <v/>
      </c>
      <c r="E15" s="282" t="str" cm="1">
        <f t="array" ref="E15">IF($C15="","",INDEX(import_data,$C15,E$9))</f>
        <v/>
      </c>
      <c r="F15" s="300" t="str" cm="1">
        <f t="array" ref="F15">IF($C15="","",INDEX(import_data,$C15,F$9))</f>
        <v/>
      </c>
      <c r="G15" s="93"/>
      <c r="H15" s="141">
        <f t="shared" si="3"/>
        <v>3</v>
      </c>
      <c r="I15" s="278" t="str">
        <f t="shared" si="1"/>
        <v/>
      </c>
      <c r="K15" s="282" t="str" cm="1">
        <f t="array" ref="K15">IF($I15="","",INDEX(import_data,$I15,K$9))</f>
        <v/>
      </c>
      <c r="L15" s="280" t="str" cm="1">
        <f t="array" ref="L15">IF($I15="","",INDEX(import_data,$I15,L$9))</f>
        <v/>
      </c>
      <c r="M15" s="300" t="str" cm="1">
        <f t="array" ref="M15">IF($I15="","",INDEX(import_data,$I15,M$9))</f>
        <v/>
      </c>
    </row>
    <row r="16" spans="2:13" x14ac:dyDescent="0.25">
      <c r="B16" s="141">
        <f t="shared" si="2"/>
        <v>4</v>
      </c>
      <c r="C16" s="278" t="str">
        <f t="shared" si="0"/>
        <v/>
      </c>
      <c r="E16" s="282" t="str" cm="1">
        <f t="array" ref="E16">IF($C16="","",INDEX(import_data,$C16,E$9))</f>
        <v/>
      </c>
      <c r="F16" s="300" t="str" cm="1">
        <f t="array" ref="F16">IF($C16="","",INDEX(import_data,$C16,F$9))</f>
        <v/>
      </c>
      <c r="G16" s="93"/>
      <c r="H16" s="141">
        <f t="shared" si="3"/>
        <v>4</v>
      </c>
      <c r="I16" s="278" t="str">
        <f t="shared" si="1"/>
        <v/>
      </c>
      <c r="K16" s="282" t="str" cm="1">
        <f t="array" ref="K16">IF($I16="","",INDEX(import_data,$I16,K$9))</f>
        <v/>
      </c>
      <c r="L16" s="280" t="str" cm="1">
        <f t="array" ref="L16">IF($I16="","",INDEX(import_data,$I16,L$9))</f>
        <v/>
      </c>
      <c r="M16" s="300" t="str" cm="1">
        <f t="array" ref="M16">IF($I16="","",INDEX(import_data,$I16,M$9))</f>
        <v/>
      </c>
    </row>
    <row r="17" spans="2:13" x14ac:dyDescent="0.25">
      <c r="B17" s="141">
        <f t="shared" si="2"/>
        <v>5</v>
      </c>
      <c r="C17" s="278" t="str">
        <f t="shared" si="0"/>
        <v/>
      </c>
      <c r="E17" s="282" t="str" cm="1">
        <f t="array" ref="E17">IF($C17="","",INDEX(import_data,$C17,E$9))</f>
        <v/>
      </c>
      <c r="F17" s="300" t="str" cm="1">
        <f t="array" ref="F17">IF($C17="","",INDEX(import_data,$C17,F$9))</f>
        <v/>
      </c>
      <c r="G17" s="93"/>
      <c r="H17" s="141">
        <f t="shared" si="3"/>
        <v>5</v>
      </c>
      <c r="I17" s="278" t="str">
        <f t="shared" si="1"/>
        <v/>
      </c>
      <c r="K17" s="282" t="str" cm="1">
        <f t="array" ref="K17">IF($I17="","",INDEX(import_data,$I17,K$9))</f>
        <v/>
      </c>
      <c r="L17" s="280" t="str" cm="1">
        <f t="array" ref="L17">IF($I17="","",INDEX(import_data,$I17,L$9))</f>
        <v/>
      </c>
      <c r="M17" s="300" t="str" cm="1">
        <f t="array" ref="M17">IF($I17="","",INDEX(import_data,$I17,M$9))</f>
        <v/>
      </c>
    </row>
    <row r="18" spans="2:13" x14ac:dyDescent="0.25">
      <c r="B18" s="141">
        <f t="shared" si="2"/>
        <v>6</v>
      </c>
      <c r="C18" s="278" t="str">
        <f t="shared" si="0"/>
        <v/>
      </c>
      <c r="E18" s="282" t="str" cm="1">
        <f t="array" ref="E18">IF($C18="","",INDEX(import_data,$C18,E$9))</f>
        <v/>
      </c>
      <c r="F18" s="300" t="str" cm="1">
        <f t="array" ref="F18">IF($C18="","",INDEX(import_data,$C18,F$9))</f>
        <v/>
      </c>
      <c r="G18" s="93"/>
      <c r="H18" s="141">
        <f t="shared" si="3"/>
        <v>6</v>
      </c>
      <c r="I18" s="278" t="str">
        <f t="shared" si="1"/>
        <v/>
      </c>
      <c r="K18" s="282" t="str" cm="1">
        <f t="array" ref="K18">IF($I18="","",INDEX(import_data,$I18,K$9))</f>
        <v/>
      </c>
      <c r="L18" s="280" t="str" cm="1">
        <f t="array" ref="L18">IF($I18="","",INDEX(import_data,$I18,L$9))</f>
        <v/>
      </c>
      <c r="M18" s="300" t="str" cm="1">
        <f t="array" ref="M18">IF($I18="","",INDEX(import_data,$I18,M$9))</f>
        <v/>
      </c>
    </row>
    <row r="19" spans="2:13" x14ac:dyDescent="0.25">
      <c r="B19" s="141">
        <f t="shared" si="2"/>
        <v>7</v>
      </c>
      <c r="C19" s="278" t="str">
        <f t="shared" si="0"/>
        <v/>
      </c>
      <c r="E19" s="282" t="str" cm="1">
        <f t="array" ref="E19">IF($C19="","",INDEX(import_data,$C19,E$9))</f>
        <v/>
      </c>
      <c r="F19" s="300" t="str" cm="1">
        <f t="array" ref="F19">IF($C19="","",INDEX(import_data,$C19,F$9))</f>
        <v/>
      </c>
      <c r="G19" s="93"/>
      <c r="H19" s="141">
        <f t="shared" si="3"/>
        <v>7</v>
      </c>
      <c r="I19" s="278" t="str">
        <f t="shared" si="1"/>
        <v/>
      </c>
      <c r="K19" s="282" t="str" cm="1">
        <f t="array" ref="K19">IF($I19="","",INDEX(import_data,$I19,K$9))</f>
        <v/>
      </c>
      <c r="L19" s="280" t="str" cm="1">
        <f t="array" ref="L19">IF($I19="","",INDEX(import_data,$I19,L$9))</f>
        <v/>
      </c>
      <c r="M19" s="300" t="str" cm="1">
        <f t="array" ref="M19">IF($I19="","",INDEX(import_data,$I19,M$9))</f>
        <v/>
      </c>
    </row>
    <row r="20" spans="2:13" x14ac:dyDescent="0.25">
      <c r="B20" s="141">
        <f t="shared" si="2"/>
        <v>8</v>
      </c>
      <c r="C20" s="278" t="str">
        <f t="shared" si="0"/>
        <v/>
      </c>
      <c r="E20" s="282" t="str" cm="1">
        <f t="array" ref="E20">IF($C20="","",INDEX(import_data,$C20,E$9))</f>
        <v/>
      </c>
      <c r="F20" s="300" t="str" cm="1">
        <f t="array" ref="F20">IF($C20="","",INDEX(import_data,$C20,F$9))</f>
        <v/>
      </c>
      <c r="G20" s="93"/>
      <c r="H20" s="141">
        <f t="shared" si="3"/>
        <v>8</v>
      </c>
      <c r="I20" s="278" t="str">
        <f t="shared" si="1"/>
        <v/>
      </c>
      <c r="K20" s="282" t="str" cm="1">
        <f t="array" ref="K20">IF($I20="","",INDEX(import_data,$I20,K$9))</f>
        <v/>
      </c>
      <c r="L20" s="280" t="str" cm="1">
        <f t="array" ref="L20">IF($I20="","",INDEX(import_data,$I20,L$9))</f>
        <v/>
      </c>
      <c r="M20" s="300" t="str" cm="1">
        <f t="array" ref="M20">IF($I20="","",INDEX(import_data,$I20,M$9))</f>
        <v/>
      </c>
    </row>
    <row r="21" spans="2:13" x14ac:dyDescent="0.25">
      <c r="B21" s="141">
        <f t="shared" si="2"/>
        <v>9</v>
      </c>
      <c r="C21" s="278" t="str">
        <f t="shared" si="0"/>
        <v/>
      </c>
      <c r="E21" s="282" t="str" cm="1">
        <f t="array" ref="E21">IF($C21="","",INDEX(import_data,$C21,E$9))</f>
        <v/>
      </c>
      <c r="F21" s="300" t="str" cm="1">
        <f t="array" ref="F21">IF($C21="","",INDEX(import_data,$C21,F$9))</f>
        <v/>
      </c>
      <c r="G21" s="93"/>
      <c r="H21" s="141">
        <f t="shared" si="3"/>
        <v>9</v>
      </c>
      <c r="I21" s="278" t="str">
        <f t="shared" si="1"/>
        <v/>
      </c>
      <c r="K21" s="282" t="str" cm="1">
        <f t="array" ref="K21">IF($I21="","",INDEX(import_data,$I21,K$9))</f>
        <v/>
      </c>
      <c r="L21" s="301" t="str" cm="1">
        <f t="array" ref="L21">IF($I21="","",INDEX(import_data,$I21,L$9))</f>
        <v/>
      </c>
      <c r="M21" s="300" t="str" cm="1">
        <f t="array" ref="M21">IF($I21="","",INDEX(import_data,$I21,M$9))</f>
        <v/>
      </c>
    </row>
    <row r="22" spans="2:13" x14ac:dyDescent="0.25">
      <c r="B22" s="141">
        <f t="shared" si="2"/>
        <v>10</v>
      </c>
      <c r="C22" s="278" t="str">
        <f t="shared" si="0"/>
        <v/>
      </c>
      <c r="E22" s="282" t="str" cm="1">
        <f t="array" ref="E22">IF($C22="","",INDEX(import_data,$C22,E$9))</f>
        <v/>
      </c>
      <c r="F22" s="300" t="str" cm="1">
        <f t="array" ref="F22">IF($C22="","",INDEX(import_data,$C22,F$9))</f>
        <v/>
      </c>
      <c r="G22" s="93"/>
      <c r="H22" s="141">
        <f t="shared" si="3"/>
        <v>10</v>
      </c>
      <c r="I22" s="278" t="str">
        <f t="shared" si="1"/>
        <v/>
      </c>
      <c r="K22" s="282" t="str" cm="1">
        <f t="array" ref="K22">IF($I22="","",INDEX(import_data,$I22,K$9))</f>
        <v/>
      </c>
      <c r="L22" s="280" t="str" cm="1">
        <f t="array" ref="L22">IF($I22="","",INDEX(import_data,$I22,L$9))</f>
        <v/>
      </c>
      <c r="M22" s="300" t="str" cm="1">
        <f t="array" ref="M22">IF($I22="","",INDEX(import_data,$I22,M$9))</f>
        <v/>
      </c>
    </row>
    <row r="23" spans="2:13" x14ac:dyDescent="0.25">
      <c r="B23" s="141">
        <f t="shared" si="2"/>
        <v>11</v>
      </c>
      <c r="C23" s="278" t="str">
        <f t="shared" si="0"/>
        <v/>
      </c>
      <c r="E23" s="282" t="str" cm="1">
        <f t="array" ref="E23">IF($C23="","",INDEX(import_data,$C23,E$9))</f>
        <v/>
      </c>
      <c r="F23" s="300" t="str" cm="1">
        <f t="array" ref="F23">IF($C23="","",INDEX(import_data,$C23,F$9))</f>
        <v/>
      </c>
      <c r="G23" s="93"/>
      <c r="H23" s="141">
        <f t="shared" si="3"/>
        <v>11</v>
      </c>
      <c r="I23" s="278" t="str">
        <f t="shared" si="1"/>
        <v/>
      </c>
      <c r="K23" s="282" t="str" cm="1">
        <f t="array" ref="K23">IF($I23="","",INDEX(import_data,$I23,K$9))</f>
        <v/>
      </c>
      <c r="L23" s="280" t="str" cm="1">
        <f t="array" ref="L23">IF($I23="","",INDEX(import_data,$I23,L$9))</f>
        <v/>
      </c>
      <c r="M23" s="300" t="str" cm="1">
        <f t="array" ref="M23">IF($I23="","",INDEX(import_data,$I23,M$9))</f>
        <v/>
      </c>
    </row>
    <row r="24" spans="2:13" x14ac:dyDescent="0.25">
      <c r="B24" s="141">
        <f t="shared" si="2"/>
        <v>12</v>
      </c>
      <c r="C24" s="278" t="str">
        <f t="shared" si="0"/>
        <v/>
      </c>
      <c r="E24" s="282" t="str" cm="1">
        <f t="array" ref="E24">IF($C24="","",INDEX(import_data,$C24,E$9))</f>
        <v/>
      </c>
      <c r="F24" s="300" t="str" cm="1">
        <f t="array" ref="F24">IF($C24="","",INDEX(import_data,$C24,F$9))</f>
        <v/>
      </c>
      <c r="G24" s="93"/>
      <c r="H24" s="141">
        <f t="shared" si="3"/>
        <v>12</v>
      </c>
      <c r="I24" s="278" t="str">
        <f t="shared" si="1"/>
        <v/>
      </c>
      <c r="K24" s="282" t="str" cm="1">
        <f t="array" ref="K24">IF($I24="","",INDEX(import_data,$I24,K$9))</f>
        <v/>
      </c>
      <c r="L24" s="280" t="str" cm="1">
        <f t="array" ref="L24">IF($I24="","",INDEX(import_data,$I24,L$9))</f>
        <v/>
      </c>
      <c r="M24" s="300" t="str" cm="1">
        <f t="array" ref="M24">IF($I24="","",INDEX(import_data,$I24,M$9))</f>
        <v/>
      </c>
    </row>
    <row r="25" spans="2:13" x14ac:dyDescent="0.25">
      <c r="B25" s="141">
        <f t="shared" si="2"/>
        <v>13</v>
      </c>
      <c r="C25" s="278" t="str">
        <f t="shared" si="0"/>
        <v/>
      </c>
      <c r="E25" s="282" t="str" cm="1">
        <f t="array" ref="E25">IF($C25="","",INDEX(import_data,$C25,E$9))</f>
        <v/>
      </c>
      <c r="F25" s="300" t="str" cm="1">
        <f t="array" ref="F25">IF($C25="","",INDEX(import_data,$C25,F$9))</f>
        <v/>
      </c>
      <c r="G25" s="93"/>
      <c r="H25" s="141">
        <f t="shared" si="3"/>
        <v>13</v>
      </c>
      <c r="I25" s="278" t="str">
        <f t="shared" si="1"/>
        <v/>
      </c>
      <c r="K25" s="282" t="str" cm="1">
        <f t="array" ref="K25">IF($I25="","",INDEX(import_data,$I25,K$9))</f>
        <v/>
      </c>
      <c r="L25" s="280" t="str" cm="1">
        <f t="array" ref="L25">IF($I25="","",INDEX(import_data,$I25,L$9))</f>
        <v/>
      </c>
      <c r="M25" s="300" t="str" cm="1">
        <f t="array" ref="M25">IF($I25="","",INDEX(import_data,$I25,M$9))</f>
        <v/>
      </c>
    </row>
    <row r="26" spans="2:13" x14ac:dyDescent="0.25">
      <c r="B26" s="141">
        <f t="shared" si="2"/>
        <v>14</v>
      </c>
      <c r="C26" s="278" t="str">
        <f t="shared" si="0"/>
        <v/>
      </c>
      <c r="E26" s="282" t="str" cm="1">
        <f t="array" ref="E26">IF($C26="","",INDEX(import_data,$C26,E$9))</f>
        <v/>
      </c>
      <c r="F26" s="300" t="str" cm="1">
        <f t="array" ref="F26">IF($C26="","",INDEX(import_data,$C26,F$9))</f>
        <v/>
      </c>
      <c r="G26" s="93"/>
      <c r="H26" s="141">
        <f t="shared" si="3"/>
        <v>14</v>
      </c>
      <c r="I26" s="278" t="str">
        <f t="shared" si="1"/>
        <v/>
      </c>
      <c r="K26" s="282" t="str" cm="1">
        <f t="array" ref="K26">IF($I26="","",INDEX(import_data,$I26,K$9))</f>
        <v/>
      </c>
      <c r="L26" s="280" t="str" cm="1">
        <f t="array" ref="L26">IF($I26="","",INDEX(import_data,$I26,L$9))</f>
        <v/>
      </c>
      <c r="M26" s="300" t="str" cm="1">
        <f t="array" ref="M26">IF($I26="","",INDEX(import_data,$I26,M$9))</f>
        <v/>
      </c>
    </row>
    <row r="27" spans="2:13" x14ac:dyDescent="0.25">
      <c r="B27" s="141">
        <f t="shared" si="2"/>
        <v>15</v>
      </c>
      <c r="C27" s="278" t="str">
        <f t="shared" si="0"/>
        <v/>
      </c>
      <c r="E27" s="282" t="str" cm="1">
        <f t="array" ref="E27">IF($C27="","",INDEX(import_data,$C27,E$9))</f>
        <v/>
      </c>
      <c r="F27" s="300" t="str" cm="1">
        <f t="array" ref="F27">IF($C27="","",INDEX(import_data,$C27,F$9))</f>
        <v/>
      </c>
      <c r="G27" s="93"/>
      <c r="H27" s="141">
        <f t="shared" si="3"/>
        <v>15</v>
      </c>
      <c r="I27" s="278" t="str">
        <f t="shared" si="1"/>
        <v/>
      </c>
      <c r="K27" s="282" t="str" cm="1">
        <f t="array" ref="K27">IF($I27="","",INDEX(import_data,$I27,K$9))</f>
        <v/>
      </c>
      <c r="L27" s="280" t="str" cm="1">
        <f t="array" ref="L27">IF($I27="","",INDEX(import_data,$I27,L$9))</f>
        <v/>
      </c>
      <c r="M27" s="300" t="str" cm="1">
        <f t="array" ref="M27">IF($I27="","",INDEX(import_data,$I27,M$9))</f>
        <v/>
      </c>
    </row>
    <row r="28" spans="2:13" x14ac:dyDescent="0.25">
      <c r="B28" s="141">
        <f t="shared" si="2"/>
        <v>16</v>
      </c>
      <c r="C28" s="278" t="str">
        <f t="shared" si="0"/>
        <v/>
      </c>
      <c r="E28" s="282" t="str" cm="1">
        <f t="array" ref="E28">IF($C28="","",INDEX(import_data,$C28,E$9))</f>
        <v/>
      </c>
      <c r="F28" s="300" t="str" cm="1">
        <f t="array" ref="F28">IF($C28="","",INDEX(import_data,$C28,F$9))</f>
        <v/>
      </c>
      <c r="G28" s="93"/>
      <c r="H28" s="141">
        <f t="shared" si="3"/>
        <v>16</v>
      </c>
      <c r="I28" s="278" t="str">
        <f t="shared" si="1"/>
        <v/>
      </c>
      <c r="K28" s="282" t="str" cm="1">
        <f t="array" ref="K28">IF($I28="","",INDEX(import_data,$I28,K$9))</f>
        <v/>
      </c>
      <c r="L28" s="280" t="str" cm="1">
        <f t="array" ref="L28">IF($I28="","",INDEX(import_data,$I28,L$9))</f>
        <v/>
      </c>
      <c r="M28" s="300" t="str" cm="1">
        <f t="array" ref="M28">IF($I28="","",INDEX(import_data,$I28,M$9))</f>
        <v/>
      </c>
    </row>
    <row r="29" spans="2:13" x14ac:dyDescent="0.25">
      <c r="B29" s="141">
        <f t="shared" si="2"/>
        <v>17</v>
      </c>
      <c r="C29" s="278" t="str">
        <f t="shared" si="0"/>
        <v/>
      </c>
      <c r="E29" s="282" t="str" cm="1">
        <f t="array" ref="E29">IF($C29="","",INDEX(import_data,$C29,E$9))</f>
        <v/>
      </c>
      <c r="F29" s="300" t="str" cm="1">
        <f t="array" ref="F29">IF($C29="","",INDEX(import_data,$C29,F$9))</f>
        <v/>
      </c>
      <c r="G29" s="93"/>
      <c r="H29" s="141">
        <f t="shared" si="3"/>
        <v>17</v>
      </c>
      <c r="I29" s="278" t="str">
        <f t="shared" si="1"/>
        <v/>
      </c>
      <c r="K29" s="282" t="str" cm="1">
        <f t="array" ref="K29">IF($I29="","",INDEX(import_data,$I29,K$9))</f>
        <v/>
      </c>
      <c r="L29" s="280" t="str" cm="1">
        <f t="array" ref="L29">IF($I29="","",INDEX(import_data,$I29,L$9))</f>
        <v/>
      </c>
      <c r="M29" s="300" t="str" cm="1">
        <f t="array" ref="M29">IF($I29="","",INDEX(import_data,$I29,M$9))</f>
        <v/>
      </c>
    </row>
    <row r="30" spans="2:13" x14ac:dyDescent="0.25">
      <c r="B30" s="141">
        <f t="shared" si="2"/>
        <v>18</v>
      </c>
      <c r="C30" s="278" t="str">
        <f t="shared" si="0"/>
        <v/>
      </c>
      <c r="E30" s="282" t="str" cm="1">
        <f t="array" ref="E30">IF($C30="","",INDEX(import_data,$C30,E$9))</f>
        <v/>
      </c>
      <c r="F30" s="300" t="str" cm="1">
        <f t="array" ref="F30">IF($C30="","",INDEX(import_data,$C30,F$9))</f>
        <v/>
      </c>
      <c r="G30" s="93"/>
      <c r="H30" s="141">
        <f t="shared" si="3"/>
        <v>18</v>
      </c>
      <c r="I30" s="278" t="str">
        <f t="shared" si="1"/>
        <v/>
      </c>
      <c r="K30" s="282" t="str" cm="1">
        <f t="array" ref="K30">IF($I30="","",INDEX(import_data,$I30,K$9))</f>
        <v/>
      </c>
      <c r="L30" s="280" t="str" cm="1">
        <f t="array" ref="L30">IF($I30="","",INDEX(import_data,$I30,L$9))</f>
        <v/>
      </c>
      <c r="M30" s="300" t="str" cm="1">
        <f t="array" ref="M30">IF($I30="","",INDEX(import_data,$I30,M$9))</f>
        <v/>
      </c>
    </row>
    <row r="31" spans="2:13" x14ac:dyDescent="0.25">
      <c r="B31" s="141">
        <f t="shared" si="2"/>
        <v>19</v>
      </c>
      <c r="C31" s="278" t="str">
        <f t="shared" si="0"/>
        <v/>
      </c>
      <c r="E31" s="282" t="str" cm="1">
        <f t="array" ref="E31">IF($C31="","",INDEX(import_data,$C31,E$9))</f>
        <v/>
      </c>
      <c r="F31" s="300" t="str" cm="1">
        <f t="array" ref="F31">IF($C31="","",INDEX(import_data,$C31,F$9))</f>
        <v/>
      </c>
      <c r="G31" s="93"/>
      <c r="H31" s="141">
        <f t="shared" si="3"/>
        <v>19</v>
      </c>
      <c r="I31" s="278" t="str">
        <f t="shared" si="1"/>
        <v/>
      </c>
      <c r="K31" s="282" t="str" cm="1">
        <f t="array" ref="K31">IF($I31="","",INDEX(import_data,$I31,K$9))</f>
        <v/>
      </c>
      <c r="L31" s="280" t="str" cm="1">
        <f t="array" ref="L31">IF($I31="","",INDEX(import_data,$I31,L$9))</f>
        <v/>
      </c>
      <c r="M31" s="300" t="str" cm="1">
        <f t="array" ref="M31">IF($I31="","",INDEX(import_data,$I31,M$9))</f>
        <v/>
      </c>
    </row>
    <row r="32" spans="2:13" x14ac:dyDescent="0.25">
      <c r="B32" s="141">
        <f t="shared" si="2"/>
        <v>20</v>
      </c>
      <c r="C32" s="278" t="str">
        <f t="shared" ref="C32:C95" si="4">IFERROR(MATCH($E$8&amp;"-"&amp;B32,import_key,0),"")</f>
        <v/>
      </c>
      <c r="E32" s="282" t="str" cm="1">
        <f t="array" ref="E32">IF($C32="","",INDEX(import_data,$C32,E$9))</f>
        <v/>
      </c>
      <c r="F32" s="300" t="str" cm="1">
        <f t="array" ref="F32">IF($C32="","",INDEX(import_data,$C32,F$9))</f>
        <v/>
      </c>
      <c r="G32" s="93"/>
      <c r="H32" s="141">
        <f t="shared" si="3"/>
        <v>20</v>
      </c>
      <c r="I32" s="278" t="str">
        <f t="shared" ref="I32:I95" si="5">IFERROR(MATCH($K$8&amp;"-"&amp;H32,import_key,0),"")</f>
        <v/>
      </c>
      <c r="K32" s="282" t="str" cm="1">
        <f t="array" ref="K32">IF($I32="","",INDEX(import_data,$I32,K$9))</f>
        <v/>
      </c>
      <c r="L32" s="280" t="str" cm="1">
        <f t="array" ref="L32">IF($I32="","",INDEX(import_data,$I32,L$9))</f>
        <v/>
      </c>
      <c r="M32" s="300" t="str" cm="1">
        <f t="array" ref="M32">IF($I32="","",INDEX(import_data,$I32,M$9))</f>
        <v/>
      </c>
    </row>
    <row r="33" spans="2:13" x14ac:dyDescent="0.25">
      <c r="B33" s="141">
        <f t="shared" si="2"/>
        <v>21</v>
      </c>
      <c r="C33" s="278" t="str">
        <f t="shared" si="4"/>
        <v/>
      </c>
      <c r="E33" s="282" t="str" cm="1">
        <f t="array" ref="E33">IF($C33="","",INDEX(import_data,$C33,E$9))</f>
        <v/>
      </c>
      <c r="F33" s="300" t="str" cm="1">
        <f t="array" ref="F33">IF($C33="","",INDEX(import_data,$C33,F$9))</f>
        <v/>
      </c>
      <c r="G33" s="93"/>
      <c r="H33" s="141">
        <f t="shared" si="3"/>
        <v>21</v>
      </c>
      <c r="I33" s="278" t="str">
        <f t="shared" si="5"/>
        <v/>
      </c>
      <c r="K33" s="282" t="str" cm="1">
        <f t="array" ref="K33">IF($I33="","",INDEX(import_data,$I33,K$9))</f>
        <v/>
      </c>
      <c r="L33" s="280" t="str" cm="1">
        <f t="array" ref="L33">IF($I33="","",INDEX(import_data,$I33,L$9))</f>
        <v/>
      </c>
      <c r="M33" s="300" t="str" cm="1">
        <f t="array" ref="M33">IF($I33="","",INDEX(import_data,$I33,M$9))</f>
        <v/>
      </c>
    </row>
    <row r="34" spans="2:13" x14ac:dyDescent="0.25">
      <c r="B34" s="141">
        <f t="shared" si="2"/>
        <v>22</v>
      </c>
      <c r="C34" s="278" t="str">
        <f t="shared" si="4"/>
        <v/>
      </c>
      <c r="E34" s="282" t="str" cm="1">
        <f t="array" ref="E34">IF($C34="","",INDEX(import_data,$C34,E$9))</f>
        <v/>
      </c>
      <c r="F34" s="300" t="str" cm="1">
        <f t="array" ref="F34">IF($C34="","",INDEX(import_data,$C34,F$9))</f>
        <v/>
      </c>
      <c r="G34" s="93"/>
      <c r="H34" s="141">
        <f t="shared" si="3"/>
        <v>22</v>
      </c>
      <c r="I34" s="278" t="str">
        <f t="shared" si="5"/>
        <v/>
      </c>
      <c r="K34" s="282" t="str" cm="1">
        <f t="array" ref="K34">IF($I34="","",INDEX(import_data,$I34,K$9))</f>
        <v/>
      </c>
      <c r="L34" s="280" t="str" cm="1">
        <f t="array" ref="L34">IF($I34="","",INDEX(import_data,$I34,L$9))</f>
        <v/>
      </c>
      <c r="M34" s="300" t="str" cm="1">
        <f t="array" ref="M34">IF($I34="","",INDEX(import_data,$I34,M$9))</f>
        <v/>
      </c>
    </row>
    <row r="35" spans="2:13" x14ac:dyDescent="0.25">
      <c r="B35" s="141">
        <f t="shared" si="2"/>
        <v>23</v>
      </c>
      <c r="C35" s="278" t="str">
        <f t="shared" si="4"/>
        <v/>
      </c>
      <c r="E35" s="282" t="str" cm="1">
        <f t="array" ref="E35">IF($C35="","",INDEX(import_data,$C35,E$9))</f>
        <v/>
      </c>
      <c r="F35" s="300" t="str" cm="1">
        <f t="array" ref="F35">IF($C35="","",INDEX(import_data,$C35,F$9))</f>
        <v/>
      </c>
      <c r="G35" s="93"/>
      <c r="H35" s="141">
        <f t="shared" si="3"/>
        <v>23</v>
      </c>
      <c r="I35" s="278" t="str">
        <f t="shared" si="5"/>
        <v/>
      </c>
      <c r="K35" s="282" t="str" cm="1">
        <f t="array" ref="K35">IF($I35="","",INDEX(import_data,$I35,K$9))</f>
        <v/>
      </c>
      <c r="L35" s="280" t="str" cm="1">
        <f t="array" ref="L35">IF($I35="","",INDEX(import_data,$I35,L$9))</f>
        <v/>
      </c>
      <c r="M35" s="300" t="str" cm="1">
        <f t="array" ref="M35">IF($I35="","",INDEX(import_data,$I35,M$9))</f>
        <v/>
      </c>
    </row>
    <row r="36" spans="2:13" x14ac:dyDescent="0.25">
      <c r="B36" s="141">
        <f t="shared" si="2"/>
        <v>24</v>
      </c>
      <c r="C36" s="278" t="str">
        <f t="shared" si="4"/>
        <v/>
      </c>
      <c r="E36" s="282" t="str" cm="1">
        <f t="array" ref="E36">IF($C36="","",INDEX(import_data,$C36,E$9))</f>
        <v/>
      </c>
      <c r="F36" s="300" t="str" cm="1">
        <f t="array" ref="F36">IF($C36="","",INDEX(import_data,$C36,F$9))</f>
        <v/>
      </c>
      <c r="G36" s="93"/>
      <c r="H36" s="141">
        <f t="shared" si="3"/>
        <v>24</v>
      </c>
      <c r="I36" s="278" t="str">
        <f t="shared" si="5"/>
        <v/>
      </c>
      <c r="K36" s="282" t="str" cm="1">
        <f t="array" ref="K36">IF($I36="","",INDEX(import_data,$I36,K$9))</f>
        <v/>
      </c>
      <c r="L36" s="280" t="str" cm="1">
        <f t="array" ref="L36">IF($I36="","",INDEX(import_data,$I36,L$9))</f>
        <v/>
      </c>
      <c r="M36" s="300" t="str" cm="1">
        <f t="array" ref="M36">IF($I36="","",INDEX(import_data,$I36,M$9))</f>
        <v/>
      </c>
    </row>
    <row r="37" spans="2:13" x14ac:dyDescent="0.25">
      <c r="B37" s="141">
        <f t="shared" si="2"/>
        <v>25</v>
      </c>
      <c r="C37" s="278" t="str">
        <f t="shared" si="4"/>
        <v/>
      </c>
      <c r="E37" s="282" t="str" cm="1">
        <f t="array" ref="E37">IF($C37="","",INDEX(import_data,$C37,E$9))</f>
        <v/>
      </c>
      <c r="F37" s="300" t="str" cm="1">
        <f t="array" ref="F37">IF($C37="","",INDEX(import_data,$C37,F$9))</f>
        <v/>
      </c>
      <c r="G37" s="93"/>
      <c r="H37" s="141">
        <f t="shared" si="3"/>
        <v>25</v>
      </c>
      <c r="I37" s="278" t="str">
        <f t="shared" si="5"/>
        <v/>
      </c>
      <c r="K37" s="282" t="str" cm="1">
        <f t="array" ref="K37">IF($I37="","",INDEX(import_data,$I37,K$9))</f>
        <v/>
      </c>
      <c r="L37" s="280" t="str" cm="1">
        <f t="array" ref="L37">IF($I37="","",INDEX(import_data,$I37,L$9))</f>
        <v/>
      </c>
      <c r="M37" s="300" t="str" cm="1">
        <f t="array" ref="M37">IF($I37="","",INDEX(import_data,$I37,M$9))</f>
        <v/>
      </c>
    </row>
    <row r="38" spans="2:13" x14ac:dyDescent="0.25">
      <c r="B38" s="141">
        <f t="shared" si="2"/>
        <v>26</v>
      </c>
      <c r="C38" s="278" t="str">
        <f t="shared" si="4"/>
        <v/>
      </c>
      <c r="E38" s="282" t="str" cm="1">
        <f t="array" ref="E38">IF($C38="","",INDEX(import_data,$C38,E$9))</f>
        <v/>
      </c>
      <c r="F38" s="300" t="str" cm="1">
        <f t="array" ref="F38">IF($C38="","",INDEX(import_data,$C38,F$9))</f>
        <v/>
      </c>
      <c r="G38" s="93"/>
      <c r="H38" s="141">
        <f t="shared" si="3"/>
        <v>26</v>
      </c>
      <c r="I38" s="278" t="str">
        <f t="shared" si="5"/>
        <v/>
      </c>
      <c r="K38" s="282" t="str" cm="1">
        <f t="array" ref="K38">IF($I38="","",INDEX(import_data,$I38,K$9))</f>
        <v/>
      </c>
      <c r="L38" s="280" t="str" cm="1">
        <f t="array" ref="L38">IF($I38="","",INDEX(import_data,$I38,L$9))</f>
        <v/>
      </c>
      <c r="M38" s="300" t="str" cm="1">
        <f t="array" ref="M38">IF($I38="","",INDEX(import_data,$I38,M$9))</f>
        <v/>
      </c>
    </row>
    <row r="39" spans="2:13" x14ac:dyDescent="0.25">
      <c r="B39" s="141">
        <f t="shared" si="2"/>
        <v>27</v>
      </c>
      <c r="C39" s="278" t="str">
        <f t="shared" si="4"/>
        <v/>
      </c>
      <c r="E39" s="282" t="str" cm="1">
        <f t="array" ref="E39">IF($C39="","",INDEX(import_data,$C39,E$9))</f>
        <v/>
      </c>
      <c r="F39" s="300" t="str" cm="1">
        <f t="array" ref="F39">IF($C39="","",INDEX(import_data,$C39,F$9))</f>
        <v/>
      </c>
      <c r="G39" s="93"/>
      <c r="H39" s="141">
        <f t="shared" si="3"/>
        <v>27</v>
      </c>
      <c r="I39" s="278" t="str">
        <f t="shared" si="5"/>
        <v/>
      </c>
      <c r="K39" s="282" t="str" cm="1">
        <f t="array" ref="K39">IF($I39="","",INDEX(import_data,$I39,K$9))</f>
        <v/>
      </c>
      <c r="L39" s="280" t="str" cm="1">
        <f t="array" ref="L39">IF($I39="","",INDEX(import_data,$I39,L$9))</f>
        <v/>
      </c>
      <c r="M39" s="300" t="str" cm="1">
        <f t="array" ref="M39">IF($I39="","",INDEX(import_data,$I39,M$9))</f>
        <v/>
      </c>
    </row>
    <row r="40" spans="2:13" x14ac:dyDescent="0.25">
      <c r="B40" s="141">
        <f t="shared" si="2"/>
        <v>28</v>
      </c>
      <c r="C40" s="278" t="str">
        <f t="shared" si="4"/>
        <v/>
      </c>
      <c r="E40" s="282" t="str" cm="1">
        <f t="array" ref="E40">IF($C40="","",INDEX(import_data,$C40,E$9))</f>
        <v/>
      </c>
      <c r="F40" s="300" t="str" cm="1">
        <f t="array" ref="F40">IF($C40="","",INDEX(import_data,$C40,F$9))</f>
        <v/>
      </c>
      <c r="G40" s="93"/>
      <c r="H40" s="141">
        <f t="shared" si="3"/>
        <v>28</v>
      </c>
      <c r="I40" s="278" t="str">
        <f t="shared" si="5"/>
        <v/>
      </c>
      <c r="K40" s="282" t="str" cm="1">
        <f t="array" ref="K40">IF($I40="","",INDEX(import_data,$I40,K$9))</f>
        <v/>
      </c>
      <c r="L40" s="280" t="str" cm="1">
        <f t="array" ref="L40">IF($I40="","",INDEX(import_data,$I40,L$9))</f>
        <v/>
      </c>
      <c r="M40" s="300" t="str" cm="1">
        <f t="array" ref="M40">IF($I40="","",INDEX(import_data,$I40,M$9))</f>
        <v/>
      </c>
    </row>
    <row r="41" spans="2:13" x14ac:dyDescent="0.25">
      <c r="B41" s="141">
        <f t="shared" si="2"/>
        <v>29</v>
      </c>
      <c r="C41" s="278" t="str">
        <f t="shared" si="4"/>
        <v/>
      </c>
      <c r="E41" s="282" t="str" cm="1">
        <f t="array" ref="E41">IF($C41="","",INDEX(import_data,$C41,E$9))</f>
        <v/>
      </c>
      <c r="F41" s="300" t="str" cm="1">
        <f t="array" ref="F41">IF($C41="","",INDEX(import_data,$C41,F$9))</f>
        <v/>
      </c>
      <c r="G41" s="93"/>
      <c r="H41" s="141">
        <f t="shared" si="3"/>
        <v>29</v>
      </c>
      <c r="I41" s="278" t="str">
        <f t="shared" si="5"/>
        <v/>
      </c>
      <c r="K41" s="282" t="str" cm="1">
        <f t="array" ref="K41">IF($I41="","",INDEX(import_data,$I41,K$9))</f>
        <v/>
      </c>
      <c r="L41" s="280" t="str" cm="1">
        <f t="array" ref="L41">IF($I41="","",INDEX(import_data,$I41,L$9))</f>
        <v/>
      </c>
      <c r="M41" s="300" t="str" cm="1">
        <f t="array" ref="M41">IF($I41="","",INDEX(import_data,$I41,M$9))</f>
        <v/>
      </c>
    </row>
    <row r="42" spans="2:13" x14ac:dyDescent="0.25">
      <c r="B42" s="141">
        <f t="shared" si="2"/>
        <v>30</v>
      </c>
      <c r="C42" s="278" t="str">
        <f t="shared" si="4"/>
        <v/>
      </c>
      <c r="E42" s="282" t="str" cm="1">
        <f t="array" ref="E42">IF($C42="","",INDEX(import_data,$C42,E$9))</f>
        <v/>
      </c>
      <c r="F42" s="300" t="str" cm="1">
        <f t="array" ref="F42">IF($C42="","",INDEX(import_data,$C42,F$9))</f>
        <v/>
      </c>
      <c r="G42" s="93"/>
      <c r="H42" s="141">
        <f t="shared" si="3"/>
        <v>30</v>
      </c>
      <c r="I42" s="278" t="str">
        <f t="shared" si="5"/>
        <v/>
      </c>
      <c r="K42" s="282" t="str" cm="1">
        <f t="array" ref="K42">IF($I42="","",INDEX(import_data,$I42,K$9))</f>
        <v/>
      </c>
      <c r="L42" s="280" t="str" cm="1">
        <f t="array" ref="L42">IF($I42="","",INDEX(import_data,$I42,L$9))</f>
        <v/>
      </c>
      <c r="M42" s="300" t="str" cm="1">
        <f t="array" ref="M42">IF($I42="","",INDEX(import_data,$I42,M$9))</f>
        <v/>
      </c>
    </row>
    <row r="43" spans="2:13" x14ac:dyDescent="0.25">
      <c r="B43" s="141">
        <f t="shared" si="2"/>
        <v>31</v>
      </c>
      <c r="C43" s="278" t="str">
        <f t="shared" si="4"/>
        <v/>
      </c>
      <c r="E43" s="282" t="str" cm="1">
        <f t="array" ref="E43">IF($C43="","",INDEX(import_data,$C43,E$9))</f>
        <v/>
      </c>
      <c r="F43" s="300" t="str" cm="1">
        <f t="array" ref="F43">IF($C43="","",INDEX(import_data,$C43,F$9))</f>
        <v/>
      </c>
      <c r="G43" s="93"/>
      <c r="H43" s="141">
        <f t="shared" si="3"/>
        <v>31</v>
      </c>
      <c r="I43" s="278" t="str">
        <f t="shared" si="5"/>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t="str">
        <f t="shared" si="4"/>
        <v/>
      </c>
      <c r="E44" s="282" t="str" cm="1">
        <f t="array" ref="E44">IF($C44="","",INDEX(import_data,$C44,E$9))</f>
        <v/>
      </c>
      <c r="F44" s="300" t="str" cm="1">
        <f t="array" ref="F44">IF($C44="","",INDEX(import_data,$C44,F$9))</f>
        <v/>
      </c>
      <c r="G44" s="93"/>
      <c r="H44" s="141">
        <f t="shared" si="3"/>
        <v>32</v>
      </c>
      <c r="I44" s="278" t="str">
        <f t="shared" si="5"/>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t="str">
        <f t="shared" si="4"/>
        <v/>
      </c>
      <c r="E45" s="282" t="str" cm="1">
        <f t="array" ref="E45">IF($C45="","",INDEX(import_data,$C45,E$9))</f>
        <v/>
      </c>
      <c r="F45" s="300" t="str" cm="1">
        <f t="array" ref="F45">IF($C45="","",INDEX(import_data,$C45,F$9))</f>
        <v/>
      </c>
      <c r="G45" s="93"/>
      <c r="H45" s="141">
        <f t="shared" si="3"/>
        <v>33</v>
      </c>
      <c r="I45" s="278" t="str">
        <f t="shared" si="5"/>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t="str">
        <f t="shared" si="4"/>
        <v/>
      </c>
      <c r="E46" s="282" t="str" cm="1">
        <f t="array" ref="E46">IF($C46="","",INDEX(import_data,$C46,E$9))</f>
        <v/>
      </c>
      <c r="F46" s="300" t="str" cm="1">
        <f t="array" ref="F46">IF($C46="","",INDEX(import_data,$C46,F$9))</f>
        <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t="str">
        <f t="shared" si="4"/>
        <v/>
      </c>
      <c r="E47" s="282" t="str" cm="1">
        <f t="array" ref="E47">IF($C47="","",INDEX(import_data,$C47,E$9))</f>
        <v/>
      </c>
      <c r="F47" s="300" t="str" cm="1">
        <f t="array" ref="F47">IF($C47="","",INDEX(import_data,$C47,F$9))</f>
        <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t="str">
        <f t="shared" si="4"/>
        <v/>
      </c>
      <c r="E48" s="282" t="str" cm="1">
        <f t="array" ref="E48">IF($C48="","",INDEX(import_data,$C48,E$9))</f>
        <v/>
      </c>
      <c r="F48" s="300" t="str" cm="1">
        <f t="array" ref="F48">IF($C48="","",INDEX(import_data,$C48,F$9))</f>
        <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t="str">
        <f t="shared" si="4"/>
        <v/>
      </c>
      <c r="E49" s="282" t="str" cm="1">
        <f t="array" ref="E49">IF($C49="","",INDEX(import_data,$C49,E$9))</f>
        <v/>
      </c>
      <c r="F49" s="300" t="str" cm="1">
        <f t="array" ref="F49">IF($C49="","",INDEX(import_data,$C49,F$9))</f>
        <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t="str">
        <f t="shared" si="4"/>
        <v/>
      </c>
      <c r="E50" s="282" t="str" cm="1">
        <f t="array" ref="E50">IF($C50="","",INDEX(import_data,$C50,E$9))</f>
        <v/>
      </c>
      <c r="F50" s="300" t="str" cm="1">
        <f t="array" ref="F50">IF($C50="","",INDEX(import_data,$C50,F$9))</f>
        <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t="str">
        <f t="shared" si="4"/>
        <v/>
      </c>
      <c r="E51" s="282" t="str" cm="1">
        <f t="array" ref="E51">IF($C51="","",INDEX(import_data,$C51,E$9))</f>
        <v/>
      </c>
      <c r="F51" s="300" t="str" cm="1">
        <f t="array" ref="F51">IF($C51="","",INDEX(import_data,$C51,F$9))</f>
        <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t="str">
        <f t="shared" si="4"/>
        <v/>
      </c>
      <c r="E52" s="282" t="str" cm="1">
        <f t="array" ref="E52">IF($C52="","",INDEX(import_data,$C52,E$9))</f>
        <v/>
      </c>
      <c r="F52" s="300" t="str" cm="1">
        <f t="array" ref="F52">IF($C52="","",INDEX(import_data,$C52,F$9))</f>
        <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t="str">
        <f t="shared" si="4"/>
        <v/>
      </c>
      <c r="E53" s="282" t="str" cm="1">
        <f t="array" ref="E53">IF($C53="","",INDEX(import_data,$C53,E$9))</f>
        <v/>
      </c>
      <c r="F53" s="300" t="str" cm="1">
        <f t="array" ref="F53">IF($C53="","",INDEX(import_data,$C53,F$9))</f>
        <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t="str">
        <f t="shared" si="4"/>
        <v/>
      </c>
      <c r="E54" s="282" t="str" cm="1">
        <f t="array" ref="E54">IF($C54="","",INDEX(import_data,$C54,E$9))</f>
        <v/>
      </c>
      <c r="F54" s="300" t="str" cm="1">
        <f t="array" ref="F54">IF($C54="","",INDEX(import_data,$C54,F$9))</f>
        <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t="str">
        <f t="shared" si="4"/>
        <v/>
      </c>
      <c r="E55" s="282" t="str" cm="1">
        <f t="array" ref="E55">IF($C55="","",INDEX(import_data,$C55,E$9))</f>
        <v/>
      </c>
      <c r="F55" s="300" t="str" cm="1">
        <f t="array" ref="F55">IF($C55="","",INDEX(import_data,$C55,F$9))</f>
        <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t="str">
        <f t="shared" si="4"/>
        <v/>
      </c>
      <c r="E56" s="282" t="str" cm="1">
        <f t="array" ref="E56">IF($C56="","",INDEX(import_data,$C56,E$9))</f>
        <v/>
      </c>
      <c r="F56" s="300" t="str" cm="1">
        <f t="array" ref="F56">IF($C56="","",INDEX(import_data,$C56,F$9))</f>
        <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t="str">
        <f t="shared" si="4"/>
        <v/>
      </c>
      <c r="E57" s="282" t="str" cm="1">
        <f t="array" ref="E57">IF($C57="","",INDEX(import_data,$C57,E$9))</f>
        <v/>
      </c>
      <c r="F57" s="300" t="str" cm="1">
        <f t="array" ref="F57">IF($C57="","",INDEX(import_data,$C57,F$9))</f>
        <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t="str">
        <f t="shared" si="4"/>
        <v/>
      </c>
      <c r="E58" s="282" t="str" cm="1">
        <f t="array" ref="E58">IF($C58="","",INDEX(import_data,$C58,E$9))</f>
        <v/>
      </c>
      <c r="F58" s="300" t="str" cm="1">
        <f t="array" ref="F58">IF($C58="","",INDEX(import_data,$C58,F$9))</f>
        <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t="str">
        <f t="shared" si="4"/>
        <v/>
      </c>
      <c r="E59" s="282" t="str" cm="1">
        <f t="array" ref="E59">IF($C59="","",INDEX(import_data,$C59,E$9))</f>
        <v/>
      </c>
      <c r="F59" s="300" t="str" cm="1">
        <f t="array" ref="F59">IF($C59="","",INDEX(import_data,$C59,F$9))</f>
        <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t="str">
        <f t="shared" si="4"/>
        <v/>
      </c>
      <c r="E60" s="282" t="str" cm="1">
        <f t="array" ref="E60">IF($C60="","",INDEX(import_data,$C60,E$9))</f>
        <v/>
      </c>
      <c r="F60" s="300" t="str" cm="1">
        <f t="array" ref="F60">IF($C60="","",INDEX(import_data,$C60,F$9))</f>
        <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t="str">
        <f t="shared" si="4"/>
        <v/>
      </c>
      <c r="E61" s="282" t="str" cm="1">
        <f t="array" ref="E61">IF($C61="","",INDEX(import_data,$C61,E$9))</f>
        <v/>
      </c>
      <c r="F61" s="300" t="str" cm="1">
        <f t="array" ref="F61">IF($C61="","",INDEX(import_data,$C61,F$9))</f>
        <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t="str">
        <f t="shared" si="4"/>
        <v/>
      </c>
      <c r="E62" s="282" t="str" cm="1">
        <f t="array" ref="E62">IF($C62="","",INDEX(import_data,$C62,E$9))</f>
        <v/>
      </c>
      <c r="F62" s="300" t="str" cm="1">
        <f t="array" ref="F62">IF($C62="","",INDEX(import_data,$C62,F$9))</f>
        <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t="str">
        <f t="shared" si="4"/>
        <v/>
      </c>
      <c r="E63" s="282" t="str" cm="1">
        <f t="array" ref="E63">IF($C63="","",INDEX(import_data,$C63,E$9))</f>
        <v/>
      </c>
      <c r="F63" s="300" t="str" cm="1">
        <f t="array" ref="F63">IF($C63="","",INDEX(import_data,$C63,F$9))</f>
        <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t="str">
        <f t="shared" si="4"/>
        <v/>
      </c>
      <c r="E64" s="282" t="str" cm="1">
        <f t="array" ref="E64">IF($C64="","",INDEX(import_data,$C64,E$9))</f>
        <v/>
      </c>
      <c r="F64" s="300" t="str" cm="1">
        <f t="array" ref="F64">IF($C64="","",INDEX(import_data,$C64,F$9))</f>
        <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t="str">
        <f t="shared" si="4"/>
        <v/>
      </c>
      <c r="E65" s="282" t="str" cm="1">
        <f t="array" ref="E65">IF($C65="","",INDEX(import_data,$C65,E$9))</f>
        <v/>
      </c>
      <c r="F65" s="300" t="str" cm="1">
        <f t="array" ref="F65">IF($C65="","",INDEX(import_data,$C65,F$9))</f>
        <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t="str">
        <f t="shared" si="4"/>
        <v/>
      </c>
      <c r="E66" s="282" t="str" cm="1">
        <f t="array" ref="E66">IF($C66="","",INDEX(import_data,$C66,E$9))</f>
        <v/>
      </c>
      <c r="F66" s="300" t="str" cm="1">
        <f t="array" ref="F66">IF($C66="","",INDEX(import_data,$C66,F$9))</f>
        <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t="str">
        <f t="shared" si="4"/>
        <v/>
      </c>
      <c r="E67" s="282" t="str" cm="1">
        <f t="array" ref="E67">IF($C67="","",INDEX(import_data,$C67,E$9))</f>
        <v/>
      </c>
      <c r="F67" s="300" t="str" cm="1">
        <f t="array" ref="F67">IF($C67="","",INDEX(import_data,$C67,F$9))</f>
        <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t="str">
        <f t="shared" si="4"/>
        <v/>
      </c>
      <c r="E68" s="282" t="str" cm="1">
        <f t="array" ref="E68">IF($C68="","",INDEX(import_data,$C68,E$9))</f>
        <v/>
      </c>
      <c r="F68" s="300" t="str" cm="1">
        <f t="array" ref="F68">IF($C68="","",INDEX(import_data,$C68,F$9))</f>
        <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t="str">
        <f t="shared" si="4"/>
        <v/>
      </c>
      <c r="E69" s="282" t="str" cm="1">
        <f t="array" ref="E69">IF($C69="","",INDEX(import_data,$C69,E$9))</f>
        <v/>
      </c>
      <c r="F69" s="300" t="str" cm="1">
        <f t="array" ref="F69">IF($C69="","",INDEX(import_data,$C69,F$9))</f>
        <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t="str">
        <f t="shared" si="4"/>
        <v/>
      </c>
      <c r="E70" s="282" t="str" cm="1">
        <f t="array" ref="E70">IF($C70="","",INDEX(import_data,$C70,E$9))</f>
        <v/>
      </c>
      <c r="F70" s="300" t="str" cm="1">
        <f t="array" ref="F70">IF($C70="","",INDEX(import_data,$C70,F$9))</f>
        <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t="str">
        <f t="shared" si="4"/>
        <v/>
      </c>
      <c r="E71" s="282" t="str" cm="1">
        <f t="array" ref="E71">IF($C71="","",INDEX(import_data,$C71,E$9))</f>
        <v/>
      </c>
      <c r="F71" s="300" t="str" cm="1">
        <f t="array" ref="F71">IF($C71="","",INDEX(import_data,$C71,F$9))</f>
        <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t="str">
        <f t="shared" si="4"/>
        <v/>
      </c>
      <c r="E72" s="282" t="str" cm="1">
        <f t="array" ref="E72">IF($C72="","",INDEX(import_data,$C72,E$9))</f>
        <v/>
      </c>
      <c r="F72" s="300" t="str" cm="1">
        <f t="array" ref="F72">IF($C72="","",INDEX(import_data,$C72,F$9))</f>
        <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t="str">
        <f t="shared" si="4"/>
        <v/>
      </c>
      <c r="E73" s="282" t="str" cm="1">
        <f t="array" ref="E73">IF($C73="","",INDEX(import_data,$C73,E$9))</f>
        <v/>
      </c>
      <c r="F73" s="300" t="str" cm="1">
        <f t="array" ref="F73">IF($C73="","",INDEX(import_data,$C73,F$9))</f>
        <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t="str">
        <f t="shared" si="4"/>
        <v/>
      </c>
      <c r="E74" s="282" t="str" cm="1">
        <f t="array" ref="E74">IF($C74="","",INDEX(import_data,$C74,E$9))</f>
        <v/>
      </c>
      <c r="F74" s="300" t="str" cm="1">
        <f t="array" ref="F74">IF($C74="","",INDEX(import_data,$C74,F$9))</f>
        <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si="4"/>
        <v/>
      </c>
      <c r="E77" s="282" t="str" cm="1">
        <f t="array" ref="E77">IF($C77="","",INDEX(import_data,$C77,E$9))</f>
        <v/>
      </c>
      <c r="F77" s="300" t="str" cm="1">
        <f t="array" ref="F77">IF($C77="","",INDEX(import_data,$C77,F$9))</f>
        <v/>
      </c>
      <c r="G77" s="93"/>
      <c r="H77" s="141">
        <f t="shared" si="3"/>
        <v>65</v>
      </c>
      <c r="I77" s="278" t="str">
        <f t="shared" si="5"/>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4"/>
        <v/>
      </c>
      <c r="E78" s="282" t="str" cm="1">
        <f t="array" ref="E78">IF($C78="","",INDEX(import_data,$C78,E$9))</f>
        <v/>
      </c>
      <c r="F78" s="300" t="str" cm="1">
        <f t="array" ref="F78">IF($C78="","",INDEX(import_data,$C78,F$9))</f>
        <v/>
      </c>
      <c r="G78" s="93"/>
      <c r="H78" s="141">
        <f t="shared" si="3"/>
        <v>66</v>
      </c>
      <c r="I78" s="278" t="str">
        <f t="shared" si="5"/>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4"/>
        <v/>
      </c>
      <c r="E79" s="282" t="str" cm="1">
        <f t="array" ref="E79">IF($C79="","",INDEX(import_data,$C79,E$9))</f>
        <v/>
      </c>
      <c r="F79" s="300" t="str" cm="1">
        <f t="array" ref="F79">IF($C79="","",INDEX(import_data,$C79,F$9))</f>
        <v/>
      </c>
      <c r="G79" s="93"/>
      <c r="H79" s="141">
        <f t="shared" si="3"/>
        <v>67</v>
      </c>
      <c r="I79" s="278" t="str">
        <f t="shared" si="5"/>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4"/>
        <v/>
      </c>
      <c r="E80" s="282" t="str" cm="1">
        <f t="array" ref="E80">IF($C80="","",INDEX(import_data,$C80,E$9))</f>
        <v/>
      </c>
      <c r="F80" s="300" t="str" cm="1">
        <f t="array" ref="F80">IF($C80="","",INDEX(import_data,$C80,F$9))</f>
        <v/>
      </c>
      <c r="G80" s="93"/>
      <c r="H80" s="141">
        <f t="shared" si="3"/>
        <v>68</v>
      </c>
      <c r="I80" s="278" t="str">
        <f t="shared" si="5"/>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4"/>
        <v/>
      </c>
      <c r="E81" s="282" t="str" cm="1">
        <f t="array" ref="E81">IF($C81="","",INDEX(import_data,$C81,E$9))</f>
        <v/>
      </c>
      <c r="F81" s="300" t="str" cm="1">
        <f t="array" ref="F81">IF($C81="","",INDEX(import_data,$C81,F$9))</f>
        <v/>
      </c>
      <c r="G81" s="93"/>
      <c r="H81" s="141">
        <f t="shared" si="3"/>
        <v>69</v>
      </c>
      <c r="I81" s="278" t="str">
        <f t="shared" si="5"/>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4"/>
        <v/>
      </c>
      <c r="E82" s="282" t="str" cm="1">
        <f t="array" ref="E82">IF($C82="","",INDEX(import_data,$C82,E$9))</f>
        <v/>
      </c>
      <c r="F82" s="300" t="str" cm="1">
        <f t="array" ref="F82">IF($C82="","",INDEX(import_data,$C82,F$9))</f>
        <v/>
      </c>
      <c r="G82" s="93"/>
      <c r="H82" s="141">
        <f t="shared" si="3"/>
        <v>70</v>
      </c>
      <c r="I82" s="278" t="str">
        <f t="shared" si="5"/>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4"/>
        <v/>
      </c>
      <c r="E83" s="282" t="str" cm="1">
        <f t="array" ref="E83">IF($C83="","",INDEX(import_data,$C83,E$9))</f>
        <v/>
      </c>
      <c r="F83" s="300" t="str" cm="1">
        <f t="array" ref="F83">IF($C83="","",INDEX(import_data,$C83,F$9))</f>
        <v/>
      </c>
      <c r="G83" s="93"/>
      <c r="H83" s="141">
        <f t="shared" si="3"/>
        <v>71</v>
      </c>
      <c r="I83" s="278" t="str">
        <f t="shared" si="5"/>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4"/>
        <v/>
      </c>
      <c r="E84" s="282" t="str" cm="1">
        <f t="array" ref="E84">IF($C84="","",INDEX(import_data,$C84,E$9))</f>
        <v/>
      </c>
      <c r="F84" s="300" t="str" cm="1">
        <f t="array" ref="F84">IF($C84="","",INDEX(import_data,$C84,F$9))</f>
        <v/>
      </c>
      <c r="G84" s="93"/>
      <c r="H84" s="141">
        <f t="shared" si="3"/>
        <v>72</v>
      </c>
      <c r="I84" s="278" t="str">
        <f t="shared" si="5"/>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4"/>
        <v/>
      </c>
      <c r="E85" s="282" t="str" cm="1">
        <f t="array" ref="E85">IF($C85="","",INDEX(import_data,$C85,E$9))</f>
        <v/>
      </c>
      <c r="F85" s="300" t="str" cm="1">
        <f t="array" ref="F85">IF($C85="","",INDEX(import_data,$C85,F$9))</f>
        <v/>
      </c>
      <c r="G85" s="93"/>
      <c r="H85" s="141">
        <f t="shared" si="3"/>
        <v>73</v>
      </c>
      <c r="I85" s="278" t="str">
        <f t="shared" si="5"/>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4"/>
        <v/>
      </c>
      <c r="E86" s="282" t="str" cm="1">
        <f t="array" ref="E86">IF($C86="","",INDEX(import_data,$C86,E$9))</f>
        <v/>
      </c>
      <c r="F86" s="300" t="str" cm="1">
        <f t="array" ref="F86">IF($C86="","",INDEX(import_data,$C86,F$9))</f>
        <v/>
      </c>
      <c r="G86" s="93"/>
      <c r="H86" s="141">
        <f t="shared" si="3"/>
        <v>74</v>
      </c>
      <c r="I86" s="278" t="str">
        <f t="shared" si="5"/>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4"/>
        <v/>
      </c>
      <c r="E87" s="282" t="str" cm="1">
        <f t="array" ref="E87">IF($C87="","",INDEX(import_data,$C87,E$9))</f>
        <v/>
      </c>
      <c r="F87" s="300" t="str" cm="1">
        <f t="array" ref="F87">IF($C87="","",INDEX(import_data,$C87,F$9))</f>
        <v/>
      </c>
      <c r="G87" s="93"/>
      <c r="H87" s="141">
        <f t="shared" si="3"/>
        <v>75</v>
      </c>
      <c r="I87" s="278" t="str">
        <f t="shared" si="5"/>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4"/>
        <v/>
      </c>
      <c r="E88" s="282" t="str" cm="1">
        <f t="array" ref="E88">IF($C88="","",INDEX(import_data,$C88,E$9))</f>
        <v/>
      </c>
      <c r="F88" s="300" t="str" cm="1">
        <f t="array" ref="F88">IF($C88="","",INDEX(import_data,$C88,F$9))</f>
        <v/>
      </c>
      <c r="G88" s="93"/>
      <c r="H88" s="141">
        <f t="shared" si="3"/>
        <v>76</v>
      </c>
      <c r="I88" s="278" t="str">
        <f t="shared" si="5"/>
        <v/>
      </c>
      <c r="K88" s="282" t="str" cm="1">
        <f t="array" ref="K88">IF($I88="","",INDEX(import_data,$I88,K$9))</f>
        <v/>
      </c>
      <c r="L88" s="280" t="str" cm="1">
        <f t="array" ref="L88">IF($I88="","",INDEX(import_data,$I88,L$9))</f>
        <v/>
      </c>
      <c r="M88" s="300" t="str" cm="1">
        <f t="array" ref="M88">IF($I88="","",INDEX(import_data,$I88,M$9))</f>
        <v/>
      </c>
    </row>
    <row r="89" spans="2:13" x14ac:dyDescent="0.25">
      <c r="B89" s="141">
        <f t="shared" ref="B89:B152" si="6">B88+1</f>
        <v>77</v>
      </c>
      <c r="C89" s="278" t="str">
        <f t="shared" si="4"/>
        <v/>
      </c>
      <c r="E89" s="282" t="str" cm="1">
        <f t="array" ref="E89">IF($C89="","",INDEX(import_data,$C89,E$9))</f>
        <v/>
      </c>
      <c r="F89" s="300" t="str" cm="1">
        <f t="array" ref="F89">IF($C89="","",INDEX(import_data,$C89,F$9))</f>
        <v/>
      </c>
      <c r="G89" s="93"/>
      <c r="H89" s="141">
        <f t="shared" si="3"/>
        <v>77</v>
      </c>
      <c r="I89" s="278" t="str">
        <f t="shared" si="5"/>
        <v/>
      </c>
      <c r="K89" s="282" t="str" cm="1">
        <f t="array" ref="K89">IF($I89="","",INDEX(import_data,$I89,K$9))</f>
        <v/>
      </c>
      <c r="L89" s="280" t="str" cm="1">
        <f t="array" ref="L89">IF($I89="","",INDEX(import_data,$I89,L$9))</f>
        <v/>
      </c>
      <c r="M89" s="300" t="str" cm="1">
        <f t="array" ref="M89">IF($I89="","",INDEX(import_data,$I89,M$9))</f>
        <v/>
      </c>
    </row>
    <row r="90" spans="2:13" x14ac:dyDescent="0.25">
      <c r="B90" s="141">
        <f t="shared" si="6"/>
        <v>78</v>
      </c>
      <c r="C90" s="278" t="str">
        <f t="shared" si="4"/>
        <v/>
      </c>
      <c r="E90" s="282" t="str" cm="1">
        <f t="array" ref="E90">IF($C90="","",INDEX(import_data,$C90,E$9))</f>
        <v/>
      </c>
      <c r="F90" s="300" t="str" cm="1">
        <f t="array" ref="F90">IF($C90="","",INDEX(import_data,$C90,F$9))</f>
        <v/>
      </c>
      <c r="G90" s="93"/>
      <c r="H90" s="141">
        <f t="shared" si="3"/>
        <v>78</v>
      </c>
      <c r="I90" s="278" t="str">
        <f t="shared" si="5"/>
        <v/>
      </c>
      <c r="K90" s="282" t="str" cm="1">
        <f t="array" ref="K90">IF($I90="","",INDEX(import_data,$I90,K$9))</f>
        <v/>
      </c>
      <c r="L90" s="280" t="str" cm="1">
        <f t="array" ref="L90">IF($I90="","",INDEX(import_data,$I90,L$9))</f>
        <v/>
      </c>
      <c r="M90" s="300" t="str" cm="1">
        <f t="array" ref="M90">IF($I90="","",INDEX(import_data,$I90,M$9))</f>
        <v/>
      </c>
    </row>
    <row r="91" spans="2:13" x14ac:dyDescent="0.25">
      <c r="B91" s="141">
        <f t="shared" si="6"/>
        <v>79</v>
      </c>
      <c r="C91" s="278" t="str">
        <f t="shared" si="4"/>
        <v/>
      </c>
      <c r="E91" s="282" t="str" cm="1">
        <f t="array" ref="E91">IF($C91="","",INDEX(import_data,$C91,E$9))</f>
        <v/>
      </c>
      <c r="F91" s="300" t="str" cm="1">
        <f t="array" ref="F91">IF($C91="","",INDEX(import_data,$C91,F$9))</f>
        <v/>
      </c>
      <c r="G91" s="93"/>
      <c r="H91" s="141">
        <f t="shared" si="3"/>
        <v>79</v>
      </c>
      <c r="I91" s="278" t="str">
        <f t="shared" si="5"/>
        <v/>
      </c>
      <c r="K91" s="282" t="str" cm="1">
        <f t="array" ref="K91">IF($I91="","",INDEX(import_data,$I91,K$9))</f>
        <v/>
      </c>
      <c r="L91" s="280" t="str" cm="1">
        <f t="array" ref="L91">IF($I91="","",INDEX(import_data,$I91,L$9))</f>
        <v/>
      </c>
      <c r="M91" s="300" t="str" cm="1">
        <f t="array" ref="M91">IF($I91="","",INDEX(import_data,$I91,M$9))</f>
        <v/>
      </c>
    </row>
    <row r="92" spans="2:13" x14ac:dyDescent="0.25">
      <c r="B92" s="141">
        <f t="shared" si="6"/>
        <v>80</v>
      </c>
      <c r="C92" s="278" t="str">
        <f t="shared" si="4"/>
        <v/>
      </c>
      <c r="E92" s="282" t="str" cm="1">
        <f t="array" ref="E92">IF($C92="","",INDEX(import_data,$C92,E$9))</f>
        <v/>
      </c>
      <c r="F92" s="300" t="str" cm="1">
        <f t="array" ref="F92">IF($C92="","",INDEX(import_data,$C92,F$9))</f>
        <v/>
      </c>
      <c r="G92" s="93"/>
      <c r="H92" s="141">
        <f t="shared" si="3"/>
        <v>80</v>
      </c>
      <c r="I92" s="278" t="str">
        <f t="shared" si="5"/>
        <v/>
      </c>
      <c r="K92" s="282" t="str" cm="1">
        <f t="array" ref="K92">IF($I92="","",INDEX(import_data,$I92,K$9))</f>
        <v/>
      </c>
      <c r="L92" s="280" t="str" cm="1">
        <f t="array" ref="L92">IF($I92="","",INDEX(import_data,$I92,L$9))</f>
        <v/>
      </c>
      <c r="M92" s="300" t="str" cm="1">
        <f t="array" ref="M92">IF($I92="","",INDEX(import_data,$I92,M$9))</f>
        <v/>
      </c>
    </row>
    <row r="93" spans="2:13" x14ac:dyDescent="0.25">
      <c r="B93" s="141">
        <f t="shared" si="6"/>
        <v>81</v>
      </c>
      <c r="C93" s="278" t="str">
        <f t="shared" si="4"/>
        <v/>
      </c>
      <c r="E93" s="282" t="str" cm="1">
        <f t="array" ref="E93">IF($C93="","",INDEX(import_data,$C93,E$9))</f>
        <v/>
      </c>
      <c r="F93" s="300" t="str" cm="1">
        <f t="array" ref="F93">IF($C93="","",INDEX(import_data,$C93,F$9))</f>
        <v/>
      </c>
      <c r="G93" s="93"/>
      <c r="H93" s="141">
        <f t="shared" si="3"/>
        <v>81</v>
      </c>
      <c r="I93" s="278" t="str">
        <f t="shared" si="5"/>
        <v/>
      </c>
      <c r="K93" s="282" t="str" cm="1">
        <f t="array" ref="K93">IF($I93="","",INDEX(import_data,$I93,K$9))</f>
        <v/>
      </c>
      <c r="L93" s="280" t="str" cm="1">
        <f t="array" ref="L93">IF($I93="","",INDEX(import_data,$I93,L$9))</f>
        <v/>
      </c>
      <c r="M93" s="300" t="str" cm="1">
        <f t="array" ref="M93">IF($I93="","",INDEX(import_data,$I93,M$9))</f>
        <v/>
      </c>
    </row>
    <row r="94" spans="2:13" x14ac:dyDescent="0.25">
      <c r="B94" s="141">
        <f t="shared" si="6"/>
        <v>82</v>
      </c>
      <c r="C94" s="278" t="str">
        <f t="shared" si="4"/>
        <v/>
      </c>
      <c r="E94" s="282" t="str" cm="1">
        <f t="array" ref="E94">IF($C94="","",INDEX(import_data,$C94,E$9))</f>
        <v/>
      </c>
      <c r="F94" s="300" t="str" cm="1">
        <f t="array" ref="F94">IF($C94="","",INDEX(import_data,$C94,F$9))</f>
        <v/>
      </c>
      <c r="G94" s="93"/>
      <c r="H94" s="141">
        <f t="shared" si="3"/>
        <v>82</v>
      </c>
      <c r="I94" s="278" t="str">
        <f t="shared" si="5"/>
        <v/>
      </c>
      <c r="K94" s="282" t="str" cm="1">
        <f t="array" ref="K94">IF($I94="","",INDEX(import_data,$I94,K$9))</f>
        <v/>
      </c>
      <c r="L94" s="280" t="str" cm="1">
        <f t="array" ref="L94">IF($I94="","",INDEX(import_data,$I94,L$9))</f>
        <v/>
      </c>
      <c r="M94" s="300" t="str" cm="1">
        <f t="array" ref="M94">IF($I94="","",INDEX(import_data,$I94,M$9))</f>
        <v/>
      </c>
    </row>
    <row r="95" spans="2:13" x14ac:dyDescent="0.25">
      <c r="B95" s="141">
        <f t="shared" si="6"/>
        <v>83</v>
      </c>
      <c r="C95" s="278" t="str">
        <f t="shared" si="4"/>
        <v/>
      </c>
      <c r="E95" s="282" t="str" cm="1">
        <f t="array" ref="E95">IF($C95="","",INDEX(import_data,$C95,E$9))</f>
        <v/>
      </c>
      <c r="F95" s="300" t="str" cm="1">
        <f t="array" ref="F95">IF($C95="","",INDEX(import_data,$C95,F$9))</f>
        <v/>
      </c>
      <c r="G95" s="93"/>
      <c r="H95" s="141">
        <f t="shared" si="3"/>
        <v>83</v>
      </c>
      <c r="I95" s="278" t="str">
        <f t="shared" si="5"/>
        <v/>
      </c>
      <c r="K95" s="282" t="str" cm="1">
        <f t="array" ref="K95">IF($I95="","",INDEX(import_data,$I95,K$9))</f>
        <v/>
      </c>
      <c r="L95" s="280" t="str" cm="1">
        <f t="array" ref="L95">IF($I95="","",INDEX(import_data,$I95,L$9))</f>
        <v/>
      </c>
      <c r="M95" s="300" t="str" cm="1">
        <f t="array" ref="M95">IF($I95="","",INDEX(import_data,$I95,M$9))</f>
        <v/>
      </c>
    </row>
    <row r="96" spans="2:13" x14ac:dyDescent="0.25">
      <c r="B96" s="141">
        <f t="shared" si="6"/>
        <v>84</v>
      </c>
      <c r="C96" s="278" t="str">
        <f t="shared" ref="C96:C159" si="7">IFERROR(MATCH($E$8&amp;"-"&amp;B96,import_key,0),"")</f>
        <v/>
      </c>
      <c r="E96" s="282" t="str" cm="1">
        <f t="array" ref="E96">IF($C96="","",INDEX(import_data,$C96,E$9))</f>
        <v/>
      </c>
      <c r="F96" s="300" t="str" cm="1">
        <f t="array" ref="F96">IF($C96="","",INDEX(import_data,$C96,F$9))</f>
        <v/>
      </c>
      <c r="G96" s="93"/>
      <c r="H96" s="141">
        <f t="shared" si="3"/>
        <v>84</v>
      </c>
      <c r="I96" s="278" t="str">
        <f t="shared" ref="I96:I159" si="8">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6"/>
        <v>85</v>
      </c>
      <c r="C97" s="278" t="str">
        <f t="shared" si="7"/>
        <v/>
      </c>
      <c r="E97" s="282" t="str" cm="1">
        <f t="array" ref="E97">IF($C97="","",INDEX(import_data,$C97,E$9))</f>
        <v/>
      </c>
      <c r="F97" s="300" t="str" cm="1">
        <f t="array" ref="F97">IF($C97="","",INDEX(import_data,$C97,F$9))</f>
        <v/>
      </c>
      <c r="G97" s="93"/>
      <c r="H97" s="141">
        <f t="shared" si="3"/>
        <v>85</v>
      </c>
      <c r="I97" s="278" t="str">
        <f t="shared" si="8"/>
        <v/>
      </c>
      <c r="K97" s="282" t="str" cm="1">
        <f t="array" ref="K97">IF($I97="","",INDEX(import_data,$I97,K$9))</f>
        <v/>
      </c>
      <c r="L97" s="280" t="str" cm="1">
        <f t="array" ref="L97">IF($I97="","",INDEX(import_data,$I97,L$9))</f>
        <v/>
      </c>
      <c r="M97" s="300" t="str" cm="1">
        <f t="array" ref="M97">IF($I97="","",INDEX(import_data,$I97,M$9))</f>
        <v/>
      </c>
    </row>
    <row r="98" spans="2:13" x14ac:dyDescent="0.25">
      <c r="B98" s="141">
        <f t="shared" si="6"/>
        <v>86</v>
      </c>
      <c r="C98" s="278" t="str">
        <f t="shared" si="7"/>
        <v/>
      </c>
      <c r="E98" s="282" t="str" cm="1">
        <f t="array" ref="E98">IF($C98="","",INDEX(import_data,$C98,E$9))</f>
        <v/>
      </c>
      <c r="F98" s="300" t="str" cm="1">
        <f t="array" ref="F98">IF($C98="","",INDEX(import_data,$C98,F$9))</f>
        <v/>
      </c>
      <c r="G98" s="93"/>
      <c r="H98" s="141">
        <f t="shared" si="3"/>
        <v>86</v>
      </c>
      <c r="I98" s="278" t="str">
        <f t="shared" si="8"/>
        <v/>
      </c>
      <c r="K98" s="282" t="str" cm="1">
        <f t="array" ref="K98">IF($I98="","",INDEX(import_data,$I98,K$9))</f>
        <v/>
      </c>
      <c r="L98" s="280" t="str" cm="1">
        <f t="array" ref="L98">IF($I98="","",INDEX(import_data,$I98,L$9))</f>
        <v/>
      </c>
      <c r="M98" s="300" t="str" cm="1">
        <f t="array" ref="M98">IF($I98="","",INDEX(import_data,$I98,M$9))</f>
        <v/>
      </c>
    </row>
    <row r="99" spans="2:13" x14ac:dyDescent="0.25">
      <c r="B99" s="141">
        <f t="shared" si="6"/>
        <v>87</v>
      </c>
      <c r="C99" s="278" t="str">
        <f t="shared" si="7"/>
        <v/>
      </c>
      <c r="E99" s="282" t="str" cm="1">
        <f t="array" ref="E99">IF($C99="","",INDEX(import_data,$C99,E$9))</f>
        <v/>
      </c>
      <c r="F99" s="300" t="str" cm="1">
        <f t="array" ref="F99">IF($C99="","",INDEX(import_data,$C99,F$9))</f>
        <v/>
      </c>
      <c r="G99" s="93"/>
      <c r="H99" s="141">
        <f t="shared" si="3"/>
        <v>87</v>
      </c>
      <c r="I99" s="278" t="str">
        <f t="shared" si="8"/>
        <v/>
      </c>
      <c r="K99" s="282" t="str" cm="1">
        <f t="array" ref="K99">IF($I99="","",INDEX(import_data,$I99,K$9))</f>
        <v/>
      </c>
      <c r="L99" s="280" t="str" cm="1">
        <f t="array" ref="L99">IF($I99="","",INDEX(import_data,$I99,L$9))</f>
        <v/>
      </c>
      <c r="M99" s="300" t="str" cm="1">
        <f t="array" ref="M99">IF($I99="","",INDEX(import_data,$I99,M$9))</f>
        <v/>
      </c>
    </row>
    <row r="100" spans="2:13" x14ac:dyDescent="0.25">
      <c r="B100" s="141">
        <f t="shared" si="6"/>
        <v>88</v>
      </c>
      <c r="C100" s="278" t="str">
        <f t="shared" si="7"/>
        <v/>
      </c>
      <c r="E100" s="282" t="str" cm="1">
        <f t="array" ref="E100">IF($C100="","",INDEX(import_data,$C100,E$9))</f>
        <v/>
      </c>
      <c r="F100" s="300" t="str" cm="1">
        <f t="array" ref="F100">IF($C100="","",INDEX(import_data,$C100,F$9))</f>
        <v/>
      </c>
      <c r="G100" s="93"/>
      <c r="H100" s="141">
        <f t="shared" si="3"/>
        <v>88</v>
      </c>
      <c r="I100" s="278" t="str">
        <f t="shared" si="8"/>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6"/>
        <v>89</v>
      </c>
      <c r="C101" s="278" t="str">
        <f t="shared" si="7"/>
        <v/>
      </c>
      <c r="E101" s="282" t="str" cm="1">
        <f t="array" ref="E101">IF($C101="","",INDEX(import_data,$C101,E$9))</f>
        <v/>
      </c>
      <c r="F101" s="300" t="str" cm="1">
        <f t="array" ref="F101">IF($C101="","",INDEX(import_data,$C101,F$9))</f>
        <v/>
      </c>
      <c r="G101" s="93"/>
      <c r="H101" s="141">
        <f t="shared" si="3"/>
        <v>89</v>
      </c>
      <c r="I101" s="278" t="str">
        <f t="shared" si="8"/>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6"/>
        <v>90</v>
      </c>
      <c r="C102" s="278" t="str">
        <f t="shared" si="7"/>
        <v/>
      </c>
      <c r="E102" s="282" t="str" cm="1">
        <f t="array" ref="E102">IF($C102="","",INDEX(import_data,$C102,E$9))</f>
        <v/>
      </c>
      <c r="F102" s="300" t="str" cm="1">
        <f t="array" ref="F102">IF($C102="","",INDEX(import_data,$C102,F$9))</f>
        <v/>
      </c>
      <c r="G102" s="93"/>
      <c r="H102" s="141">
        <f t="shared" si="3"/>
        <v>90</v>
      </c>
      <c r="I102" s="278" t="str">
        <f t="shared" si="8"/>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6"/>
        <v>91</v>
      </c>
      <c r="C103" s="278" t="str">
        <f t="shared" si="7"/>
        <v/>
      </c>
      <c r="E103" s="282" t="str" cm="1">
        <f t="array" ref="E103">IF($C103="","",INDEX(import_data,$C103,E$9))</f>
        <v/>
      </c>
      <c r="F103" s="300" t="str" cm="1">
        <f t="array" ref="F103">IF($C103="","",INDEX(import_data,$C103,F$9))</f>
        <v/>
      </c>
      <c r="G103" s="93"/>
      <c r="H103" s="141">
        <f t="shared" si="3"/>
        <v>91</v>
      </c>
      <c r="I103" s="278" t="str">
        <f t="shared" si="8"/>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6"/>
        <v>92</v>
      </c>
      <c r="C104" s="278" t="str">
        <f t="shared" si="7"/>
        <v/>
      </c>
      <c r="E104" s="282" t="str" cm="1">
        <f t="array" ref="E104">IF($C104="","",INDEX(import_data,$C104,E$9))</f>
        <v/>
      </c>
      <c r="F104" s="300" t="str" cm="1">
        <f t="array" ref="F104">IF($C104="","",INDEX(import_data,$C104,F$9))</f>
        <v/>
      </c>
      <c r="G104" s="93"/>
      <c r="H104" s="141">
        <f t="shared" si="3"/>
        <v>92</v>
      </c>
      <c r="I104" s="278" t="str">
        <f t="shared" si="8"/>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6"/>
        <v>93</v>
      </c>
      <c r="C105" s="278" t="str">
        <f t="shared" si="7"/>
        <v/>
      </c>
      <c r="E105" s="282" t="str" cm="1">
        <f t="array" ref="E105">IF($C105="","",INDEX(import_data,$C105,E$9))</f>
        <v/>
      </c>
      <c r="F105" s="300" t="str" cm="1">
        <f t="array" ref="F105">IF($C105="","",INDEX(import_data,$C105,F$9))</f>
        <v/>
      </c>
      <c r="G105" s="93"/>
      <c r="H105" s="141">
        <f t="shared" si="3"/>
        <v>93</v>
      </c>
      <c r="I105" s="278" t="str">
        <f t="shared" si="8"/>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6"/>
        <v>94</v>
      </c>
      <c r="C106" s="278" t="str">
        <f t="shared" si="7"/>
        <v/>
      </c>
      <c r="E106" s="282" t="str" cm="1">
        <f t="array" ref="E106">IF($C106="","",INDEX(import_data,$C106,E$9))</f>
        <v/>
      </c>
      <c r="F106" s="300" t="str" cm="1">
        <f t="array" ref="F106">IF($C106="","",INDEX(import_data,$C106,F$9))</f>
        <v/>
      </c>
      <c r="G106" s="93"/>
      <c r="H106" s="141">
        <f t="shared" si="3"/>
        <v>94</v>
      </c>
      <c r="I106" s="278" t="str">
        <f t="shared" si="8"/>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6"/>
        <v>95</v>
      </c>
      <c r="C107" s="278" t="str">
        <f t="shared" si="7"/>
        <v/>
      </c>
      <c r="E107" s="282" t="str" cm="1">
        <f t="array" ref="E107">IF($C107="","",INDEX(import_data,$C107,E$9))</f>
        <v/>
      </c>
      <c r="F107" s="300" t="str" cm="1">
        <f t="array" ref="F107">IF($C107="","",INDEX(import_data,$C107,F$9))</f>
        <v/>
      </c>
      <c r="G107" s="93"/>
      <c r="H107" s="141">
        <f t="shared" si="3"/>
        <v>95</v>
      </c>
      <c r="I107" s="278" t="str">
        <f t="shared" si="8"/>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6"/>
        <v>96</v>
      </c>
      <c r="C108" s="278" t="str">
        <f t="shared" si="7"/>
        <v/>
      </c>
      <c r="E108" s="282" t="str" cm="1">
        <f t="array" ref="E108">IF($C108="","",INDEX(import_data,$C108,E$9))</f>
        <v/>
      </c>
      <c r="F108" s="300" t="str" cm="1">
        <f t="array" ref="F108">IF($C108="","",INDEX(import_data,$C108,F$9))</f>
        <v/>
      </c>
      <c r="G108" s="93"/>
      <c r="H108" s="141">
        <f t="shared" si="3"/>
        <v>96</v>
      </c>
      <c r="I108" s="278" t="str">
        <f t="shared" si="8"/>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6"/>
        <v>97</v>
      </c>
      <c r="C109" s="278" t="str">
        <f t="shared" si="7"/>
        <v/>
      </c>
      <c r="E109" s="282" t="str" cm="1">
        <f t="array" ref="E109">IF($C109="","",INDEX(import_data,$C109,E$9))</f>
        <v/>
      </c>
      <c r="F109" s="300" t="str" cm="1">
        <f t="array" ref="F109">IF($C109="","",INDEX(import_data,$C109,F$9))</f>
        <v/>
      </c>
      <c r="G109" s="93"/>
      <c r="H109" s="141">
        <f t="shared" si="3"/>
        <v>97</v>
      </c>
      <c r="I109" s="278" t="str">
        <f t="shared" si="8"/>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6"/>
        <v>98</v>
      </c>
      <c r="C110" s="278" t="str">
        <f t="shared" si="7"/>
        <v/>
      </c>
      <c r="E110" s="282" t="str" cm="1">
        <f t="array" ref="E110">IF($C110="","",INDEX(import_data,$C110,E$9))</f>
        <v/>
      </c>
      <c r="F110" s="300" t="str" cm="1">
        <f t="array" ref="F110">IF($C110="","",INDEX(import_data,$C110,F$9))</f>
        <v/>
      </c>
      <c r="G110" s="93"/>
      <c r="H110" s="141">
        <f t="shared" si="3"/>
        <v>98</v>
      </c>
      <c r="I110" s="278" t="str">
        <f t="shared" si="8"/>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6"/>
        <v>99</v>
      </c>
      <c r="C111" s="278" t="str">
        <f t="shared" si="7"/>
        <v/>
      </c>
      <c r="E111" s="282" t="str" cm="1">
        <f t="array" ref="E111">IF($C111="","",INDEX(import_data,$C111,E$9))</f>
        <v/>
      </c>
      <c r="F111" s="300" t="str" cm="1">
        <f t="array" ref="F111">IF($C111="","",INDEX(import_data,$C111,F$9))</f>
        <v/>
      </c>
      <c r="G111" s="93"/>
      <c r="H111" s="141">
        <f t="shared" si="3"/>
        <v>99</v>
      </c>
      <c r="I111" s="278" t="str">
        <f t="shared" si="8"/>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6"/>
        <v>100</v>
      </c>
      <c r="C112" s="278" t="str">
        <f t="shared" si="7"/>
        <v/>
      </c>
      <c r="E112" s="282" t="str" cm="1">
        <f t="array" ref="E112">IF($C112="","",INDEX(import_data,$C112,E$9))</f>
        <v/>
      </c>
      <c r="F112" s="300" t="str" cm="1">
        <f t="array" ref="F112">IF($C112="","",INDEX(import_data,$C112,F$9))</f>
        <v/>
      </c>
      <c r="G112" s="93"/>
      <c r="H112" s="141">
        <f t="shared" si="3"/>
        <v>100</v>
      </c>
      <c r="I112" s="278" t="str">
        <f t="shared" si="8"/>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6"/>
        <v>101</v>
      </c>
      <c r="C113" s="278" t="str">
        <f t="shared" si="7"/>
        <v/>
      </c>
      <c r="E113" s="282" t="str" cm="1">
        <f t="array" ref="E113">IF($C113="","",INDEX(import_data,$C113,E$9))</f>
        <v/>
      </c>
      <c r="F113" s="300" t="str" cm="1">
        <f t="array" ref="F113">IF($C113="","",INDEX(import_data,$C113,F$9))</f>
        <v/>
      </c>
      <c r="G113" s="93"/>
      <c r="H113" s="141">
        <f t="shared" si="3"/>
        <v>101</v>
      </c>
      <c r="I113" s="278" t="str">
        <f t="shared" si="8"/>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6"/>
        <v>102</v>
      </c>
      <c r="C114" s="278" t="str">
        <f t="shared" si="7"/>
        <v/>
      </c>
      <c r="E114" s="282" t="str" cm="1">
        <f t="array" ref="E114">IF($C114="","",INDEX(import_data,$C114,E$9))</f>
        <v/>
      </c>
      <c r="F114" s="300" t="str" cm="1">
        <f t="array" ref="F114">IF($C114="","",INDEX(import_data,$C114,F$9))</f>
        <v/>
      </c>
      <c r="G114" s="93"/>
      <c r="H114" s="141">
        <f t="shared" si="3"/>
        <v>102</v>
      </c>
      <c r="I114" s="278" t="str">
        <f t="shared" si="8"/>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6"/>
        <v>103</v>
      </c>
      <c r="C115" s="278" t="str">
        <f t="shared" si="7"/>
        <v/>
      </c>
      <c r="E115" s="282" t="str" cm="1">
        <f t="array" ref="E115">IF($C115="","",INDEX(import_data,$C115,E$9))</f>
        <v/>
      </c>
      <c r="F115" s="300" t="str" cm="1">
        <f t="array" ref="F115">IF($C115="","",INDEX(import_data,$C115,F$9))</f>
        <v/>
      </c>
      <c r="G115" s="93"/>
      <c r="H115" s="141">
        <f t="shared" si="3"/>
        <v>103</v>
      </c>
      <c r="I115" s="278" t="str">
        <f t="shared" si="8"/>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6"/>
        <v>104</v>
      </c>
      <c r="C116" s="278" t="str">
        <f t="shared" si="7"/>
        <v/>
      </c>
      <c r="E116" s="282" t="str" cm="1">
        <f t="array" ref="E116">IF($C116="","",INDEX(import_data,$C116,E$9))</f>
        <v/>
      </c>
      <c r="F116" s="300" t="str" cm="1">
        <f t="array" ref="F116">IF($C116="","",INDEX(import_data,$C116,F$9))</f>
        <v/>
      </c>
      <c r="G116" s="93"/>
      <c r="H116" s="141">
        <f t="shared" si="3"/>
        <v>104</v>
      </c>
      <c r="I116" s="278" t="str">
        <f t="shared" si="8"/>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6"/>
        <v>105</v>
      </c>
      <c r="C117" s="278" t="str">
        <f t="shared" si="7"/>
        <v/>
      </c>
      <c r="E117" s="282" t="str" cm="1">
        <f t="array" ref="E117">IF($C117="","",INDEX(import_data,$C117,E$9))</f>
        <v/>
      </c>
      <c r="F117" s="300" t="str" cm="1">
        <f t="array" ref="F117">IF($C117="","",INDEX(import_data,$C117,F$9))</f>
        <v/>
      </c>
      <c r="G117" s="93"/>
      <c r="H117" s="141">
        <f t="shared" si="3"/>
        <v>105</v>
      </c>
      <c r="I117" s="278" t="str">
        <f t="shared" si="8"/>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6"/>
        <v>106</v>
      </c>
      <c r="C118" s="278" t="str">
        <f t="shared" si="7"/>
        <v/>
      </c>
      <c r="E118" s="282" t="str" cm="1">
        <f t="array" ref="E118">IF($C118="","",INDEX(import_data,$C118,E$9))</f>
        <v/>
      </c>
      <c r="F118" s="300" t="str" cm="1">
        <f t="array" ref="F118">IF($C118="","",INDEX(import_data,$C118,F$9))</f>
        <v/>
      </c>
      <c r="G118" s="93"/>
      <c r="H118" s="141">
        <f t="shared" si="3"/>
        <v>106</v>
      </c>
      <c r="I118" s="278" t="str">
        <f t="shared" si="8"/>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6"/>
        <v>107</v>
      </c>
      <c r="C119" s="278" t="str">
        <f t="shared" si="7"/>
        <v/>
      </c>
      <c r="E119" s="282" t="str" cm="1">
        <f t="array" ref="E119">IF($C119="","",INDEX(import_data,$C119,E$9))</f>
        <v/>
      </c>
      <c r="F119" s="300" t="str" cm="1">
        <f t="array" ref="F119">IF($C119="","",INDEX(import_data,$C119,F$9))</f>
        <v/>
      </c>
      <c r="G119" s="93"/>
      <c r="H119" s="141">
        <f t="shared" si="3"/>
        <v>107</v>
      </c>
      <c r="I119" s="278" t="str">
        <f t="shared" si="8"/>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6"/>
        <v>108</v>
      </c>
      <c r="C120" s="278" t="str">
        <f t="shared" si="7"/>
        <v/>
      </c>
      <c r="E120" s="282" t="str" cm="1">
        <f t="array" ref="E120">IF($C120="","",INDEX(import_data,$C120,E$9))</f>
        <v/>
      </c>
      <c r="F120" s="300" t="str" cm="1">
        <f t="array" ref="F120">IF($C120="","",INDEX(import_data,$C120,F$9))</f>
        <v/>
      </c>
      <c r="G120" s="93"/>
      <c r="H120" s="141">
        <f t="shared" si="3"/>
        <v>108</v>
      </c>
      <c r="I120" s="278" t="str">
        <f t="shared" si="8"/>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6"/>
        <v>109</v>
      </c>
      <c r="C121" s="278" t="str">
        <f t="shared" si="7"/>
        <v/>
      </c>
      <c r="E121" s="282" t="str" cm="1">
        <f t="array" ref="E121">IF($C121="","",INDEX(import_data,$C121,E$9))</f>
        <v/>
      </c>
      <c r="F121" s="300" t="str" cm="1">
        <f t="array" ref="F121">IF($C121="","",INDEX(import_data,$C121,F$9))</f>
        <v/>
      </c>
      <c r="G121" s="93"/>
      <c r="H121" s="141">
        <f t="shared" si="3"/>
        <v>109</v>
      </c>
      <c r="I121" s="278" t="str">
        <f t="shared" si="8"/>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6"/>
        <v>110</v>
      </c>
      <c r="C122" s="278" t="str">
        <f t="shared" si="7"/>
        <v/>
      </c>
      <c r="E122" s="282" t="str" cm="1">
        <f t="array" ref="E122">IF($C122="","",INDEX(import_data,$C122,E$9))</f>
        <v/>
      </c>
      <c r="F122" s="300" t="str" cm="1">
        <f t="array" ref="F122">IF($C122="","",INDEX(import_data,$C122,F$9))</f>
        <v/>
      </c>
      <c r="G122" s="93"/>
      <c r="H122" s="141">
        <f t="shared" si="3"/>
        <v>110</v>
      </c>
      <c r="I122" s="278" t="str">
        <f t="shared" si="8"/>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6"/>
        <v>111</v>
      </c>
      <c r="C123" s="278" t="str">
        <f t="shared" si="7"/>
        <v/>
      </c>
      <c r="E123" s="282" t="str" cm="1">
        <f t="array" ref="E123">IF($C123="","",INDEX(import_data,$C123,E$9))</f>
        <v/>
      </c>
      <c r="F123" s="300" t="str" cm="1">
        <f t="array" ref="F123">IF($C123="","",INDEX(import_data,$C123,F$9))</f>
        <v/>
      </c>
      <c r="G123" s="93"/>
      <c r="H123" s="141">
        <f t="shared" si="3"/>
        <v>111</v>
      </c>
      <c r="I123" s="278" t="str">
        <f t="shared" si="8"/>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6"/>
        <v>112</v>
      </c>
      <c r="C124" s="278" t="str">
        <f t="shared" si="7"/>
        <v/>
      </c>
      <c r="E124" s="282" t="str" cm="1">
        <f t="array" ref="E124">IF($C124="","",INDEX(import_data,$C124,E$9))</f>
        <v/>
      </c>
      <c r="F124" s="300" t="str" cm="1">
        <f t="array" ref="F124">IF($C124="","",INDEX(import_data,$C124,F$9))</f>
        <v/>
      </c>
      <c r="G124" s="93"/>
      <c r="H124" s="141">
        <f t="shared" si="3"/>
        <v>112</v>
      </c>
      <c r="I124" s="278" t="str">
        <f t="shared" si="8"/>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6"/>
        <v>113</v>
      </c>
      <c r="C125" s="278" t="str">
        <f t="shared" si="7"/>
        <v/>
      </c>
      <c r="E125" s="282" t="str" cm="1">
        <f t="array" ref="E125">IF($C125="","",INDEX(import_data,$C125,E$9))</f>
        <v/>
      </c>
      <c r="F125" s="300" t="str" cm="1">
        <f t="array" ref="F125">IF($C125="","",INDEX(import_data,$C125,F$9))</f>
        <v/>
      </c>
      <c r="G125" s="93"/>
      <c r="H125" s="141">
        <f t="shared" ref="H125:H188" si="9">H124+1</f>
        <v>113</v>
      </c>
      <c r="I125" s="278" t="str">
        <f t="shared" si="8"/>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6"/>
        <v>114</v>
      </c>
      <c r="C126" s="278" t="str">
        <f t="shared" si="7"/>
        <v/>
      </c>
      <c r="E126" s="282" t="str" cm="1">
        <f t="array" ref="E126">IF($C126="","",INDEX(import_data,$C126,E$9))</f>
        <v/>
      </c>
      <c r="F126" s="300" t="str" cm="1">
        <f t="array" ref="F126">IF($C126="","",INDEX(import_data,$C126,F$9))</f>
        <v/>
      </c>
      <c r="G126" s="93"/>
      <c r="H126" s="141">
        <f t="shared" si="9"/>
        <v>114</v>
      </c>
      <c r="I126" s="278" t="str">
        <f t="shared" si="8"/>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6"/>
        <v>115</v>
      </c>
      <c r="C127" s="278" t="str">
        <f t="shared" si="7"/>
        <v/>
      </c>
      <c r="E127" s="282" t="str" cm="1">
        <f t="array" ref="E127">IF($C127="","",INDEX(import_data,$C127,E$9))</f>
        <v/>
      </c>
      <c r="F127" s="300" t="str" cm="1">
        <f t="array" ref="F127">IF($C127="","",INDEX(import_data,$C127,F$9))</f>
        <v/>
      </c>
      <c r="G127" s="93"/>
      <c r="H127" s="141">
        <f t="shared" si="9"/>
        <v>115</v>
      </c>
      <c r="I127" s="278" t="str">
        <f t="shared" si="8"/>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6"/>
        <v>116</v>
      </c>
      <c r="C128" s="278" t="str">
        <f t="shared" si="7"/>
        <v/>
      </c>
      <c r="E128" s="282" t="str" cm="1">
        <f t="array" ref="E128">IF($C128="","",INDEX(import_data,$C128,E$9))</f>
        <v/>
      </c>
      <c r="F128" s="300" t="str" cm="1">
        <f t="array" ref="F128">IF($C128="","",INDEX(import_data,$C128,F$9))</f>
        <v/>
      </c>
      <c r="G128" s="93"/>
      <c r="H128" s="141">
        <f t="shared" si="9"/>
        <v>116</v>
      </c>
      <c r="I128" s="278" t="str">
        <f t="shared" si="8"/>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6"/>
        <v>117</v>
      </c>
      <c r="C129" s="278" t="str">
        <f t="shared" si="7"/>
        <v/>
      </c>
      <c r="E129" s="282" t="str" cm="1">
        <f t="array" ref="E129">IF($C129="","",INDEX(import_data,$C129,E$9))</f>
        <v/>
      </c>
      <c r="F129" s="300" t="str" cm="1">
        <f t="array" ref="F129">IF($C129="","",INDEX(import_data,$C129,F$9))</f>
        <v/>
      </c>
      <c r="G129" s="93"/>
      <c r="H129" s="141">
        <f t="shared" si="9"/>
        <v>117</v>
      </c>
      <c r="I129" s="278" t="str">
        <f t="shared" si="8"/>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6"/>
        <v>118</v>
      </c>
      <c r="C130" s="278" t="str">
        <f t="shared" si="7"/>
        <v/>
      </c>
      <c r="E130" s="282" t="str" cm="1">
        <f t="array" ref="E130">IF($C130="","",INDEX(import_data,$C130,E$9))</f>
        <v/>
      </c>
      <c r="F130" s="300" t="str" cm="1">
        <f t="array" ref="F130">IF($C130="","",INDEX(import_data,$C130,F$9))</f>
        <v/>
      </c>
      <c r="G130" s="93"/>
      <c r="H130" s="141">
        <f t="shared" si="9"/>
        <v>118</v>
      </c>
      <c r="I130" s="278" t="str">
        <f t="shared" si="8"/>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6"/>
        <v>119</v>
      </c>
      <c r="C131" s="278" t="str">
        <f t="shared" si="7"/>
        <v/>
      </c>
      <c r="E131" s="282" t="str" cm="1">
        <f t="array" ref="E131">IF($C131="","",INDEX(import_data,$C131,E$9))</f>
        <v/>
      </c>
      <c r="F131" s="300" t="str" cm="1">
        <f t="array" ref="F131">IF($C131="","",INDEX(import_data,$C131,F$9))</f>
        <v/>
      </c>
      <c r="G131" s="93"/>
      <c r="H131" s="141">
        <f t="shared" si="9"/>
        <v>119</v>
      </c>
      <c r="I131" s="278" t="str">
        <f t="shared" si="8"/>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6"/>
        <v>120</v>
      </c>
      <c r="C132" s="278" t="str">
        <f t="shared" si="7"/>
        <v/>
      </c>
      <c r="E132" s="282" t="str" cm="1">
        <f t="array" ref="E132">IF($C132="","",INDEX(import_data,$C132,E$9))</f>
        <v/>
      </c>
      <c r="F132" s="300" t="str" cm="1">
        <f t="array" ref="F132">IF($C132="","",INDEX(import_data,$C132,F$9))</f>
        <v/>
      </c>
      <c r="G132" s="93"/>
      <c r="H132" s="141">
        <f t="shared" si="9"/>
        <v>120</v>
      </c>
      <c r="I132" s="278" t="str">
        <f t="shared" si="8"/>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6"/>
        <v>121</v>
      </c>
      <c r="C133" s="278" t="str">
        <f t="shared" si="7"/>
        <v/>
      </c>
      <c r="E133" s="282" t="str" cm="1">
        <f t="array" ref="E133">IF($C133="","",INDEX(import_data,$C133,E$9))</f>
        <v/>
      </c>
      <c r="F133" s="300" t="str" cm="1">
        <f t="array" ref="F133">IF($C133="","",INDEX(import_data,$C133,F$9))</f>
        <v/>
      </c>
      <c r="G133" s="93"/>
      <c r="H133" s="141">
        <f t="shared" si="9"/>
        <v>121</v>
      </c>
      <c r="I133" s="278" t="str">
        <f t="shared" si="8"/>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6"/>
        <v>122</v>
      </c>
      <c r="C134" s="278" t="str">
        <f t="shared" si="7"/>
        <v/>
      </c>
      <c r="E134" s="282" t="str" cm="1">
        <f t="array" ref="E134">IF($C134="","",INDEX(import_data,$C134,E$9))</f>
        <v/>
      </c>
      <c r="F134" s="300" t="str" cm="1">
        <f t="array" ref="F134">IF($C134="","",INDEX(import_data,$C134,F$9))</f>
        <v/>
      </c>
      <c r="G134" s="93"/>
      <c r="H134" s="141">
        <f t="shared" si="9"/>
        <v>122</v>
      </c>
      <c r="I134" s="278" t="str">
        <f t="shared" si="8"/>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6"/>
        <v>123</v>
      </c>
      <c r="C135" s="278" t="str">
        <f t="shared" si="7"/>
        <v/>
      </c>
      <c r="E135" s="282" t="str" cm="1">
        <f t="array" ref="E135">IF($C135="","",INDEX(import_data,$C135,E$9))</f>
        <v/>
      </c>
      <c r="F135" s="300" t="str" cm="1">
        <f t="array" ref="F135">IF($C135="","",INDEX(import_data,$C135,F$9))</f>
        <v/>
      </c>
      <c r="G135" s="93"/>
      <c r="H135" s="141">
        <f t="shared" si="9"/>
        <v>123</v>
      </c>
      <c r="I135" s="278" t="str">
        <f t="shared" si="8"/>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6"/>
        <v>124</v>
      </c>
      <c r="C136" s="278" t="str">
        <f t="shared" si="7"/>
        <v/>
      </c>
      <c r="E136" s="282" t="str" cm="1">
        <f t="array" ref="E136">IF($C136="","",INDEX(import_data,$C136,E$9))</f>
        <v/>
      </c>
      <c r="F136" s="300" t="str" cm="1">
        <f t="array" ref="F136">IF($C136="","",INDEX(import_data,$C136,F$9))</f>
        <v/>
      </c>
      <c r="G136" s="93"/>
      <c r="H136" s="141">
        <f t="shared" si="9"/>
        <v>124</v>
      </c>
      <c r="I136" s="278" t="str">
        <f t="shared" si="8"/>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6"/>
        <v>125</v>
      </c>
      <c r="C137" s="278" t="str">
        <f t="shared" si="7"/>
        <v/>
      </c>
      <c r="E137" s="282" t="str" cm="1">
        <f t="array" ref="E137">IF($C137="","",INDEX(import_data,$C137,E$9))</f>
        <v/>
      </c>
      <c r="F137" s="300" t="str" cm="1">
        <f t="array" ref="F137">IF($C137="","",INDEX(import_data,$C137,F$9))</f>
        <v/>
      </c>
      <c r="G137" s="93"/>
      <c r="H137" s="141">
        <f t="shared" si="9"/>
        <v>125</v>
      </c>
      <c r="I137" s="278" t="str">
        <f t="shared" si="8"/>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6"/>
        <v>126</v>
      </c>
      <c r="C138" s="278" t="str">
        <f t="shared" si="7"/>
        <v/>
      </c>
      <c r="E138" s="282" t="str" cm="1">
        <f t="array" ref="E138">IF($C138="","",INDEX(import_data,$C138,E$9))</f>
        <v/>
      </c>
      <c r="F138" s="300" t="str" cm="1">
        <f t="array" ref="F138">IF($C138="","",INDEX(import_data,$C138,F$9))</f>
        <v/>
      </c>
      <c r="G138" s="93"/>
      <c r="H138" s="141">
        <f t="shared" si="9"/>
        <v>126</v>
      </c>
      <c r="I138" s="278" t="str">
        <f t="shared" si="8"/>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6"/>
        <v>127</v>
      </c>
      <c r="C139" s="278" t="str">
        <f t="shared" si="7"/>
        <v/>
      </c>
      <c r="E139" s="282" t="str" cm="1">
        <f t="array" ref="E139">IF($C139="","",INDEX(import_data,$C139,E$9))</f>
        <v/>
      </c>
      <c r="F139" s="300" t="str" cm="1">
        <f t="array" ref="F139">IF($C139="","",INDEX(import_data,$C139,F$9))</f>
        <v/>
      </c>
      <c r="G139" s="93"/>
      <c r="H139" s="141">
        <f t="shared" si="9"/>
        <v>127</v>
      </c>
      <c r="I139" s="278" t="str">
        <f t="shared" si="8"/>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6"/>
        <v>128</v>
      </c>
      <c r="C140" s="278" t="str">
        <f t="shared" si="7"/>
        <v/>
      </c>
      <c r="E140" s="282" t="str" cm="1">
        <f t="array" ref="E140">IF($C140="","",INDEX(import_data,$C140,E$9))</f>
        <v/>
      </c>
      <c r="F140" s="300" t="str" cm="1">
        <f t="array" ref="F140">IF($C140="","",INDEX(import_data,$C140,F$9))</f>
        <v/>
      </c>
      <c r="G140" s="93"/>
      <c r="H140" s="141">
        <f t="shared" si="9"/>
        <v>128</v>
      </c>
      <c r="I140" s="278" t="str">
        <f t="shared" si="8"/>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6"/>
        <v>129</v>
      </c>
      <c r="C141" s="278" t="str">
        <f t="shared" si="7"/>
        <v/>
      </c>
      <c r="E141" s="282" t="str" cm="1">
        <f t="array" ref="E141">IF($C141="","",INDEX(import_data,$C141,E$9))</f>
        <v/>
      </c>
      <c r="F141" s="300" t="str" cm="1">
        <f t="array" ref="F141">IF($C141="","",INDEX(import_data,$C141,F$9))</f>
        <v/>
      </c>
      <c r="G141" s="93"/>
      <c r="H141" s="141">
        <f t="shared" si="9"/>
        <v>129</v>
      </c>
      <c r="I141" s="278" t="str">
        <f t="shared" si="8"/>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6"/>
        <v>130</v>
      </c>
      <c r="C142" s="278" t="str">
        <f t="shared" si="7"/>
        <v/>
      </c>
      <c r="E142" s="282" t="str" cm="1">
        <f t="array" ref="E142">IF($C142="","",INDEX(import_data,$C142,E$9))</f>
        <v/>
      </c>
      <c r="F142" s="300" t="str" cm="1">
        <f t="array" ref="F142">IF($C142="","",INDEX(import_data,$C142,F$9))</f>
        <v/>
      </c>
      <c r="G142" s="93"/>
      <c r="H142" s="141">
        <f t="shared" si="9"/>
        <v>130</v>
      </c>
      <c r="I142" s="278" t="str">
        <f t="shared" si="8"/>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6"/>
        <v>131</v>
      </c>
      <c r="C143" s="278" t="str">
        <f t="shared" si="7"/>
        <v/>
      </c>
      <c r="E143" s="282" t="str" cm="1">
        <f t="array" ref="E143">IF($C143="","",INDEX(import_data,$C143,E$9))</f>
        <v/>
      </c>
      <c r="F143" s="300" t="str" cm="1">
        <f t="array" ref="F143">IF($C143="","",INDEX(import_data,$C143,F$9))</f>
        <v/>
      </c>
      <c r="G143" s="93"/>
      <c r="H143" s="141">
        <f t="shared" si="9"/>
        <v>131</v>
      </c>
      <c r="I143" s="278" t="str">
        <f t="shared" si="8"/>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6"/>
        <v>132</v>
      </c>
      <c r="C144" s="278" t="str">
        <f t="shared" si="7"/>
        <v/>
      </c>
      <c r="E144" s="282" t="str" cm="1">
        <f t="array" ref="E144">IF($C144="","",INDEX(import_data,$C144,E$9))</f>
        <v/>
      </c>
      <c r="F144" s="300" t="str" cm="1">
        <f t="array" ref="F144">IF($C144="","",INDEX(import_data,$C144,F$9))</f>
        <v/>
      </c>
      <c r="G144" s="93"/>
      <c r="H144" s="141">
        <f t="shared" si="9"/>
        <v>132</v>
      </c>
      <c r="I144" s="278" t="str">
        <f t="shared" si="8"/>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6"/>
        <v>133</v>
      </c>
      <c r="C145" s="278" t="str">
        <f t="shared" si="7"/>
        <v/>
      </c>
      <c r="E145" s="282" t="str" cm="1">
        <f t="array" ref="E145">IF($C145="","",INDEX(import_data,$C145,E$9))</f>
        <v/>
      </c>
      <c r="F145" s="300" t="str" cm="1">
        <f t="array" ref="F145">IF($C145="","",INDEX(import_data,$C145,F$9))</f>
        <v/>
      </c>
      <c r="G145" s="93"/>
      <c r="H145" s="141">
        <f t="shared" si="9"/>
        <v>133</v>
      </c>
      <c r="I145" s="278" t="str">
        <f t="shared" si="8"/>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6"/>
        <v>134</v>
      </c>
      <c r="C146" s="278" t="str">
        <f t="shared" si="7"/>
        <v/>
      </c>
      <c r="E146" s="282" t="str" cm="1">
        <f t="array" ref="E146">IF($C146="","",INDEX(import_data,$C146,E$9))</f>
        <v/>
      </c>
      <c r="F146" s="300" t="str" cm="1">
        <f t="array" ref="F146">IF($C146="","",INDEX(import_data,$C146,F$9))</f>
        <v/>
      </c>
      <c r="G146" s="93"/>
      <c r="H146" s="141">
        <f t="shared" si="9"/>
        <v>134</v>
      </c>
      <c r="I146" s="278" t="str">
        <f t="shared" si="8"/>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6"/>
        <v>135</v>
      </c>
      <c r="C147" s="278" t="str">
        <f t="shared" si="7"/>
        <v/>
      </c>
      <c r="E147" s="282" t="str" cm="1">
        <f t="array" ref="E147">IF($C147="","",INDEX(import_data,$C147,E$9))</f>
        <v/>
      </c>
      <c r="F147" s="300" t="str" cm="1">
        <f t="array" ref="F147">IF($C147="","",INDEX(import_data,$C147,F$9))</f>
        <v/>
      </c>
      <c r="G147" s="93"/>
      <c r="H147" s="141">
        <f t="shared" si="9"/>
        <v>135</v>
      </c>
      <c r="I147" s="278" t="str">
        <f t="shared" si="8"/>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6"/>
        <v>136</v>
      </c>
      <c r="C148" s="278" t="str">
        <f t="shared" si="7"/>
        <v/>
      </c>
      <c r="E148" s="282" t="str" cm="1">
        <f t="array" ref="E148">IF($C148="","",INDEX(import_data,$C148,E$9))</f>
        <v/>
      </c>
      <c r="F148" s="300" t="str" cm="1">
        <f t="array" ref="F148">IF($C148="","",INDEX(import_data,$C148,F$9))</f>
        <v/>
      </c>
      <c r="G148" s="93"/>
      <c r="H148" s="141">
        <f t="shared" si="9"/>
        <v>136</v>
      </c>
      <c r="I148" s="278" t="str">
        <f t="shared" si="8"/>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6"/>
        <v>137</v>
      </c>
      <c r="C149" s="278" t="str">
        <f t="shared" si="7"/>
        <v/>
      </c>
      <c r="E149" s="282" t="str" cm="1">
        <f t="array" ref="E149">IF($C149="","",INDEX(import_data,$C149,E$9))</f>
        <v/>
      </c>
      <c r="F149" s="300" t="str" cm="1">
        <f t="array" ref="F149">IF($C149="","",INDEX(import_data,$C149,F$9))</f>
        <v/>
      </c>
      <c r="G149" s="93"/>
      <c r="H149" s="141">
        <f t="shared" si="9"/>
        <v>137</v>
      </c>
      <c r="I149" s="278" t="str">
        <f t="shared" si="8"/>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6"/>
        <v>138</v>
      </c>
      <c r="C150" s="278" t="str">
        <f t="shared" si="7"/>
        <v/>
      </c>
      <c r="E150" s="282" t="str" cm="1">
        <f t="array" ref="E150">IF($C150="","",INDEX(import_data,$C150,E$9))</f>
        <v/>
      </c>
      <c r="F150" s="300" t="str" cm="1">
        <f t="array" ref="F150">IF($C150="","",INDEX(import_data,$C150,F$9))</f>
        <v/>
      </c>
      <c r="G150" s="93"/>
      <c r="H150" s="141">
        <f t="shared" si="9"/>
        <v>138</v>
      </c>
      <c r="I150" s="278" t="str">
        <f t="shared" si="8"/>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6"/>
        <v>139</v>
      </c>
      <c r="C151" s="278" t="str">
        <f t="shared" si="7"/>
        <v/>
      </c>
      <c r="E151" s="282" t="str" cm="1">
        <f t="array" ref="E151">IF($C151="","",INDEX(import_data,$C151,E$9))</f>
        <v/>
      </c>
      <c r="F151" s="300" t="str" cm="1">
        <f t="array" ref="F151">IF($C151="","",INDEX(import_data,$C151,F$9))</f>
        <v/>
      </c>
      <c r="G151" s="93"/>
      <c r="H151" s="141">
        <f t="shared" si="9"/>
        <v>139</v>
      </c>
      <c r="I151" s="278" t="str">
        <f t="shared" si="8"/>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6"/>
        <v>140</v>
      </c>
      <c r="C152" s="278" t="str">
        <f t="shared" si="7"/>
        <v/>
      </c>
      <c r="E152" s="282" t="str" cm="1">
        <f t="array" ref="E152">IF($C152="","",INDEX(import_data,$C152,E$9))</f>
        <v/>
      </c>
      <c r="F152" s="300" t="str" cm="1">
        <f t="array" ref="F152">IF($C152="","",INDEX(import_data,$C152,F$9))</f>
        <v/>
      </c>
      <c r="G152" s="93"/>
      <c r="H152" s="141">
        <f t="shared" si="9"/>
        <v>140</v>
      </c>
      <c r="I152" s="278" t="str">
        <f t="shared" si="8"/>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ref="B153:B212" si="10">B152+1</f>
        <v>141</v>
      </c>
      <c r="C153" s="278" t="str">
        <f t="shared" si="7"/>
        <v/>
      </c>
      <c r="E153" s="282" t="str" cm="1">
        <f t="array" ref="E153">IF($C153="","",INDEX(import_data,$C153,E$9))</f>
        <v/>
      </c>
      <c r="F153" s="300" t="str" cm="1">
        <f t="array" ref="F153">IF($C153="","",INDEX(import_data,$C153,F$9))</f>
        <v/>
      </c>
      <c r="G153" s="93"/>
      <c r="H153" s="141">
        <f t="shared" si="9"/>
        <v>141</v>
      </c>
      <c r="I153" s="278" t="str">
        <f t="shared" si="8"/>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10"/>
        <v>142</v>
      </c>
      <c r="C154" s="278" t="str">
        <f t="shared" si="7"/>
        <v/>
      </c>
      <c r="E154" s="282" t="str" cm="1">
        <f t="array" ref="E154">IF($C154="","",INDEX(import_data,$C154,E$9))</f>
        <v/>
      </c>
      <c r="F154" s="300" t="str" cm="1">
        <f t="array" ref="F154">IF($C154="","",INDEX(import_data,$C154,F$9))</f>
        <v/>
      </c>
      <c r="G154" s="93"/>
      <c r="H154" s="141">
        <f t="shared" si="9"/>
        <v>142</v>
      </c>
      <c r="I154" s="278" t="str">
        <f t="shared" si="8"/>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10"/>
        <v>143</v>
      </c>
      <c r="C155" s="278" t="str">
        <f t="shared" si="7"/>
        <v/>
      </c>
      <c r="E155" s="282" t="str" cm="1">
        <f t="array" ref="E155">IF($C155="","",INDEX(import_data,$C155,E$9))</f>
        <v/>
      </c>
      <c r="F155" s="300" t="str" cm="1">
        <f t="array" ref="F155">IF($C155="","",INDEX(import_data,$C155,F$9))</f>
        <v/>
      </c>
      <c r="G155" s="93"/>
      <c r="H155" s="141">
        <f t="shared" si="9"/>
        <v>143</v>
      </c>
      <c r="I155" s="278" t="str">
        <f t="shared" si="8"/>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10"/>
        <v>144</v>
      </c>
      <c r="C156" s="278" t="str">
        <f t="shared" si="7"/>
        <v/>
      </c>
      <c r="E156" s="282" t="str" cm="1">
        <f t="array" ref="E156">IF($C156="","",INDEX(import_data,$C156,E$9))</f>
        <v/>
      </c>
      <c r="F156" s="300" t="str" cm="1">
        <f t="array" ref="F156">IF($C156="","",INDEX(import_data,$C156,F$9))</f>
        <v/>
      </c>
      <c r="G156" s="93"/>
      <c r="H156" s="141">
        <f t="shared" si="9"/>
        <v>144</v>
      </c>
      <c r="I156" s="278" t="str">
        <f t="shared" si="8"/>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10"/>
        <v>145</v>
      </c>
      <c r="C157" s="278" t="str">
        <f t="shared" si="7"/>
        <v/>
      </c>
      <c r="E157" s="282" t="str" cm="1">
        <f t="array" ref="E157">IF($C157="","",INDEX(import_data,$C157,E$9))</f>
        <v/>
      </c>
      <c r="F157" s="300" t="str" cm="1">
        <f t="array" ref="F157">IF($C157="","",INDEX(import_data,$C157,F$9))</f>
        <v/>
      </c>
      <c r="G157" s="93"/>
      <c r="H157" s="141">
        <f t="shared" si="9"/>
        <v>145</v>
      </c>
      <c r="I157" s="278" t="str">
        <f t="shared" si="8"/>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10"/>
        <v>146</v>
      </c>
      <c r="C158" s="278" t="str">
        <f t="shared" si="7"/>
        <v/>
      </c>
      <c r="E158" s="282" t="str" cm="1">
        <f t="array" ref="E158">IF($C158="","",INDEX(import_data,$C158,E$9))</f>
        <v/>
      </c>
      <c r="F158" s="300" t="str" cm="1">
        <f t="array" ref="F158">IF($C158="","",INDEX(import_data,$C158,F$9))</f>
        <v/>
      </c>
      <c r="G158" s="93"/>
      <c r="H158" s="141">
        <f t="shared" si="9"/>
        <v>146</v>
      </c>
      <c r="I158" s="278" t="str">
        <f t="shared" si="8"/>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10"/>
        <v>147</v>
      </c>
      <c r="C159" s="278" t="str">
        <f t="shared" si="7"/>
        <v/>
      </c>
      <c r="E159" s="282" t="str" cm="1">
        <f t="array" ref="E159">IF($C159="","",INDEX(import_data,$C159,E$9))</f>
        <v/>
      </c>
      <c r="F159" s="300" t="str" cm="1">
        <f t="array" ref="F159">IF($C159="","",INDEX(import_data,$C159,F$9))</f>
        <v/>
      </c>
      <c r="G159" s="93"/>
      <c r="H159" s="141">
        <f t="shared" si="9"/>
        <v>147</v>
      </c>
      <c r="I159" s="278" t="str">
        <f t="shared" si="8"/>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10"/>
        <v>148</v>
      </c>
      <c r="C160" s="278" t="str">
        <f t="shared" ref="C160:C212" si="11">IFERROR(MATCH($E$8&amp;"-"&amp;B160,import_key,0),"")</f>
        <v/>
      </c>
      <c r="E160" s="282" t="str" cm="1">
        <f t="array" ref="E160">IF($C160="","",INDEX(import_data,$C160,E$9))</f>
        <v/>
      </c>
      <c r="F160" s="300" t="str" cm="1">
        <f t="array" ref="F160">IF($C160="","",INDEX(import_data,$C160,F$9))</f>
        <v/>
      </c>
      <c r="G160" s="93"/>
      <c r="H160" s="141">
        <f t="shared" si="9"/>
        <v>148</v>
      </c>
      <c r="I160" s="278" t="str">
        <f t="shared" ref="I160:I212" si="12">IFERROR(MATCH($K$8&amp;"-"&amp;H160,import_key,0),"")</f>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10"/>
        <v>149</v>
      </c>
      <c r="C161" s="278" t="str">
        <f t="shared" si="11"/>
        <v/>
      </c>
      <c r="E161" s="282" t="str" cm="1">
        <f t="array" ref="E161">IF($C161="","",INDEX(import_data,$C161,E$9))</f>
        <v/>
      </c>
      <c r="F161" s="300" t="str" cm="1">
        <f t="array" ref="F161">IF($C161="","",INDEX(import_data,$C161,F$9))</f>
        <v/>
      </c>
      <c r="G161" s="93"/>
      <c r="H161" s="141">
        <f t="shared" si="9"/>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10"/>
        <v>150</v>
      </c>
      <c r="C162" s="278" t="str">
        <f t="shared" si="11"/>
        <v/>
      </c>
      <c r="E162" s="282" t="str" cm="1">
        <f t="array" ref="E162">IF($C162="","",INDEX(import_data,$C162,E$9))</f>
        <v/>
      </c>
      <c r="F162" s="300" t="str" cm="1">
        <f t="array" ref="F162">IF($C162="","",INDEX(import_data,$C162,F$9))</f>
        <v/>
      </c>
      <c r="G162" s="93"/>
      <c r="H162" s="141">
        <f t="shared" si="9"/>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10"/>
        <v>151</v>
      </c>
      <c r="C163" s="278" t="str">
        <f t="shared" si="11"/>
        <v/>
      </c>
      <c r="E163" s="282" t="str" cm="1">
        <f t="array" ref="E163">IF($C163="","",INDEX(import_data,$C163,E$9))</f>
        <v/>
      </c>
      <c r="F163" s="300" t="str" cm="1">
        <f t="array" ref="F163">IF($C163="","",INDEX(import_data,$C163,F$9))</f>
        <v/>
      </c>
      <c r="G163" s="93"/>
      <c r="H163" s="141">
        <f t="shared" si="9"/>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10"/>
        <v>152</v>
      </c>
      <c r="C164" s="278" t="str">
        <f t="shared" si="11"/>
        <v/>
      </c>
      <c r="E164" s="282" t="str" cm="1">
        <f t="array" ref="E164">IF($C164="","",INDEX(import_data,$C164,E$9))</f>
        <v/>
      </c>
      <c r="F164" s="300" t="str" cm="1">
        <f t="array" ref="F164">IF($C164="","",INDEX(import_data,$C164,F$9))</f>
        <v/>
      </c>
      <c r="G164" s="93"/>
      <c r="H164" s="141">
        <f t="shared" si="9"/>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10"/>
        <v>153</v>
      </c>
      <c r="C165" s="278" t="str">
        <f t="shared" si="11"/>
        <v/>
      </c>
      <c r="E165" s="282" t="str" cm="1">
        <f t="array" ref="E165">IF($C165="","",INDEX(import_data,$C165,E$9))</f>
        <v/>
      </c>
      <c r="F165" s="300" t="str" cm="1">
        <f t="array" ref="F165">IF($C165="","",INDEX(import_data,$C165,F$9))</f>
        <v/>
      </c>
      <c r="G165" s="93"/>
      <c r="H165" s="141">
        <f t="shared" si="9"/>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10"/>
        <v>154</v>
      </c>
      <c r="C166" s="278" t="str">
        <f t="shared" si="11"/>
        <v/>
      </c>
      <c r="E166" s="282" t="str" cm="1">
        <f t="array" ref="E166">IF($C166="","",INDEX(import_data,$C166,E$9))</f>
        <v/>
      </c>
      <c r="F166" s="300" t="str" cm="1">
        <f t="array" ref="F166">IF($C166="","",INDEX(import_data,$C166,F$9))</f>
        <v/>
      </c>
      <c r="G166" s="93"/>
      <c r="H166" s="141">
        <f t="shared" si="9"/>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10"/>
        <v>155</v>
      </c>
      <c r="C167" s="278" t="str">
        <f t="shared" si="11"/>
        <v/>
      </c>
      <c r="E167" s="282" t="str" cm="1">
        <f t="array" ref="E167">IF($C167="","",INDEX(import_data,$C167,E$9))</f>
        <v/>
      </c>
      <c r="F167" s="300" t="str" cm="1">
        <f t="array" ref="F167">IF($C167="","",INDEX(import_data,$C167,F$9))</f>
        <v/>
      </c>
      <c r="G167" s="93"/>
      <c r="H167" s="141">
        <f t="shared" si="9"/>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10"/>
        <v>156</v>
      </c>
      <c r="C168" s="278" t="str">
        <f t="shared" si="11"/>
        <v/>
      </c>
      <c r="E168" s="282" t="str" cm="1">
        <f t="array" ref="E168">IF($C168="","",INDEX(import_data,$C168,E$9))</f>
        <v/>
      </c>
      <c r="F168" s="300" t="str" cm="1">
        <f t="array" ref="F168">IF($C168="","",INDEX(import_data,$C168,F$9))</f>
        <v/>
      </c>
      <c r="G168" s="93"/>
      <c r="H168" s="141">
        <f t="shared" si="9"/>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10"/>
        <v>157</v>
      </c>
      <c r="C169" s="278" t="str">
        <f t="shared" si="11"/>
        <v/>
      </c>
      <c r="E169" s="282" t="str" cm="1">
        <f t="array" ref="E169">IF($C169="","",INDEX(import_data,$C169,E$9))</f>
        <v/>
      </c>
      <c r="F169" s="300" t="str" cm="1">
        <f t="array" ref="F169">IF($C169="","",INDEX(import_data,$C169,F$9))</f>
        <v/>
      </c>
      <c r="G169" s="93"/>
      <c r="H169" s="141">
        <f t="shared" si="9"/>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10"/>
        <v>158</v>
      </c>
      <c r="C170" s="278" t="str">
        <f t="shared" si="11"/>
        <v/>
      </c>
      <c r="E170" s="282" t="str" cm="1">
        <f t="array" ref="E170">IF($C170="","",INDEX(import_data,$C170,E$9))</f>
        <v/>
      </c>
      <c r="F170" s="300" t="str" cm="1">
        <f t="array" ref="F170">IF($C170="","",INDEX(import_data,$C170,F$9))</f>
        <v/>
      </c>
      <c r="G170" s="93"/>
      <c r="H170" s="141">
        <f t="shared" si="9"/>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10"/>
        <v>159</v>
      </c>
      <c r="C171" s="278" t="str">
        <f t="shared" si="11"/>
        <v/>
      </c>
      <c r="E171" s="282" t="str" cm="1">
        <f t="array" ref="E171">IF($C171="","",INDEX(import_data,$C171,E$9))</f>
        <v/>
      </c>
      <c r="F171" s="300" t="str" cm="1">
        <f t="array" ref="F171">IF($C171="","",INDEX(import_data,$C171,F$9))</f>
        <v/>
      </c>
      <c r="G171" s="93"/>
      <c r="H171" s="141">
        <f t="shared" si="9"/>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10"/>
        <v>160</v>
      </c>
      <c r="C172" s="278" t="str">
        <f t="shared" si="11"/>
        <v/>
      </c>
      <c r="E172" s="282" t="str" cm="1">
        <f t="array" ref="E172">IF($C172="","",INDEX(import_data,$C172,E$9))</f>
        <v/>
      </c>
      <c r="F172" s="300" t="str" cm="1">
        <f t="array" ref="F172">IF($C172="","",INDEX(import_data,$C172,F$9))</f>
        <v/>
      </c>
      <c r="G172" s="93"/>
      <c r="H172" s="141">
        <f t="shared" si="9"/>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10"/>
        <v>161</v>
      </c>
      <c r="C173" s="278" t="str">
        <f t="shared" si="11"/>
        <v/>
      </c>
      <c r="E173" s="282" t="str" cm="1">
        <f t="array" ref="E173">IF($C173="","",INDEX(import_data,$C173,E$9))</f>
        <v/>
      </c>
      <c r="F173" s="300" t="str" cm="1">
        <f t="array" ref="F173">IF($C173="","",INDEX(import_data,$C173,F$9))</f>
        <v/>
      </c>
      <c r="G173" s="93"/>
      <c r="H173" s="141">
        <f t="shared" si="9"/>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10"/>
        <v>162</v>
      </c>
      <c r="C174" s="278" t="str">
        <f t="shared" si="11"/>
        <v/>
      </c>
      <c r="E174" s="282" t="str" cm="1">
        <f t="array" ref="E174">IF($C174="","",INDEX(import_data,$C174,E$9))</f>
        <v/>
      </c>
      <c r="F174" s="300" t="str" cm="1">
        <f t="array" ref="F174">IF($C174="","",INDEX(import_data,$C174,F$9))</f>
        <v/>
      </c>
      <c r="G174" s="93"/>
      <c r="H174" s="141">
        <f t="shared" si="9"/>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10"/>
        <v>163</v>
      </c>
      <c r="C175" s="278" t="str">
        <f t="shared" si="11"/>
        <v/>
      </c>
      <c r="E175" s="282" t="str" cm="1">
        <f t="array" ref="E175">IF($C175="","",INDEX(import_data,$C175,E$9))</f>
        <v/>
      </c>
      <c r="F175" s="300" t="str" cm="1">
        <f t="array" ref="F175">IF($C175="","",INDEX(import_data,$C175,F$9))</f>
        <v/>
      </c>
      <c r="G175" s="93"/>
      <c r="H175" s="141">
        <f t="shared" si="9"/>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10"/>
        <v>164</v>
      </c>
      <c r="C176" s="278" t="str">
        <f t="shared" si="11"/>
        <v/>
      </c>
      <c r="E176" s="282" t="str" cm="1">
        <f t="array" ref="E176">IF($C176="","",INDEX(import_data,$C176,E$9))</f>
        <v/>
      </c>
      <c r="F176" s="300" t="str" cm="1">
        <f t="array" ref="F176">IF($C176="","",INDEX(import_data,$C176,F$9))</f>
        <v/>
      </c>
      <c r="G176" s="93"/>
      <c r="H176" s="141">
        <f t="shared" si="9"/>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10"/>
        <v>165</v>
      </c>
      <c r="C177" s="278" t="str">
        <f t="shared" si="11"/>
        <v/>
      </c>
      <c r="E177" s="282" t="str" cm="1">
        <f t="array" ref="E177">IF($C177="","",INDEX(import_data,$C177,E$9))</f>
        <v/>
      </c>
      <c r="F177" s="300" t="str" cm="1">
        <f t="array" ref="F177">IF($C177="","",INDEX(import_data,$C177,F$9))</f>
        <v/>
      </c>
      <c r="G177" s="93"/>
      <c r="H177" s="141">
        <f t="shared" si="9"/>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10"/>
        <v>166</v>
      </c>
      <c r="C178" s="278" t="str">
        <f t="shared" si="11"/>
        <v/>
      </c>
      <c r="E178" s="282" t="str" cm="1">
        <f t="array" ref="E178">IF($C178="","",INDEX(import_data,$C178,E$9))</f>
        <v/>
      </c>
      <c r="F178" s="300" t="str" cm="1">
        <f t="array" ref="F178">IF($C178="","",INDEX(import_data,$C178,F$9))</f>
        <v/>
      </c>
      <c r="G178" s="93"/>
      <c r="H178" s="141">
        <f t="shared" si="9"/>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10"/>
        <v>167</v>
      </c>
      <c r="C179" s="278" t="str">
        <f t="shared" si="11"/>
        <v/>
      </c>
      <c r="E179" s="282" t="str" cm="1">
        <f t="array" ref="E179">IF($C179="","",INDEX(import_data,$C179,E$9))</f>
        <v/>
      </c>
      <c r="F179" s="300" t="str" cm="1">
        <f t="array" ref="F179">IF($C179="","",INDEX(import_data,$C179,F$9))</f>
        <v/>
      </c>
      <c r="G179" s="93"/>
      <c r="H179" s="141">
        <f t="shared" si="9"/>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10"/>
        <v>168</v>
      </c>
      <c r="C180" s="278" t="str">
        <f t="shared" si="11"/>
        <v/>
      </c>
      <c r="E180" s="282" t="str" cm="1">
        <f t="array" ref="E180">IF($C180="","",INDEX(import_data,$C180,E$9))</f>
        <v/>
      </c>
      <c r="F180" s="300" t="str" cm="1">
        <f t="array" ref="F180">IF($C180="","",INDEX(import_data,$C180,F$9))</f>
        <v/>
      </c>
      <c r="G180" s="93"/>
      <c r="H180" s="141">
        <f t="shared" si="9"/>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10"/>
        <v>169</v>
      </c>
      <c r="C181" s="278" t="str">
        <f t="shared" si="11"/>
        <v/>
      </c>
      <c r="E181" s="282" t="str" cm="1">
        <f t="array" ref="E181">IF($C181="","",INDEX(import_data,$C181,E$9))</f>
        <v/>
      </c>
      <c r="F181" s="300" t="str" cm="1">
        <f t="array" ref="F181">IF($C181="","",INDEX(import_data,$C181,F$9))</f>
        <v/>
      </c>
      <c r="G181" s="93"/>
      <c r="H181" s="141">
        <f t="shared" si="9"/>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10"/>
        <v>170</v>
      </c>
      <c r="C182" s="278" t="str">
        <f t="shared" si="11"/>
        <v/>
      </c>
      <c r="E182" s="282" t="str" cm="1">
        <f t="array" ref="E182">IF($C182="","",INDEX(import_data,$C182,E$9))</f>
        <v/>
      </c>
      <c r="F182" s="300" t="str" cm="1">
        <f t="array" ref="F182">IF($C182="","",INDEX(import_data,$C182,F$9))</f>
        <v/>
      </c>
      <c r="G182" s="93"/>
      <c r="H182" s="141">
        <f t="shared" si="9"/>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10"/>
        <v>171</v>
      </c>
      <c r="C183" s="278" t="str">
        <f t="shared" si="11"/>
        <v/>
      </c>
      <c r="E183" s="282" t="str" cm="1">
        <f t="array" ref="E183">IF($C183="","",INDEX(import_data,$C183,E$9))</f>
        <v/>
      </c>
      <c r="F183" s="300" t="str" cm="1">
        <f t="array" ref="F183">IF($C183="","",INDEX(import_data,$C183,F$9))</f>
        <v/>
      </c>
      <c r="G183" s="93"/>
      <c r="H183" s="141">
        <f t="shared" si="9"/>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10"/>
        <v>172</v>
      </c>
      <c r="C184" s="278" t="str">
        <f t="shared" si="11"/>
        <v/>
      </c>
      <c r="E184" s="282" t="str" cm="1">
        <f t="array" ref="E184">IF($C184="","",INDEX(import_data,$C184,E$9))</f>
        <v/>
      </c>
      <c r="F184" s="300" t="str" cm="1">
        <f t="array" ref="F184">IF($C184="","",INDEX(import_data,$C184,F$9))</f>
        <v/>
      </c>
      <c r="G184" s="93"/>
      <c r="H184" s="141">
        <f t="shared" si="9"/>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10"/>
        <v>173</v>
      </c>
      <c r="C185" s="278" t="str">
        <f t="shared" si="11"/>
        <v/>
      </c>
      <c r="E185" s="282" t="str" cm="1">
        <f t="array" ref="E185">IF($C185="","",INDEX(import_data,$C185,E$9))</f>
        <v/>
      </c>
      <c r="F185" s="300" t="str" cm="1">
        <f t="array" ref="F185">IF($C185="","",INDEX(import_data,$C185,F$9))</f>
        <v/>
      </c>
      <c r="G185" s="93"/>
      <c r="H185" s="141">
        <f t="shared" si="9"/>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10"/>
        <v>174</v>
      </c>
      <c r="C186" s="278" t="str">
        <f t="shared" si="11"/>
        <v/>
      </c>
      <c r="E186" s="282" t="str" cm="1">
        <f t="array" ref="E186">IF($C186="","",INDEX(import_data,$C186,E$9))</f>
        <v/>
      </c>
      <c r="F186" s="300" t="str" cm="1">
        <f t="array" ref="F186">IF($C186="","",INDEX(import_data,$C186,F$9))</f>
        <v/>
      </c>
      <c r="G186" s="93"/>
      <c r="H186" s="141">
        <f t="shared" si="9"/>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10"/>
        <v>175</v>
      </c>
      <c r="C187" s="278" t="str">
        <f t="shared" si="11"/>
        <v/>
      </c>
      <c r="E187" s="282" t="str" cm="1">
        <f t="array" ref="E187">IF($C187="","",INDEX(import_data,$C187,E$9))</f>
        <v/>
      </c>
      <c r="F187" s="300" t="str" cm="1">
        <f t="array" ref="F187">IF($C187="","",INDEX(import_data,$C187,F$9))</f>
        <v/>
      </c>
      <c r="G187" s="93"/>
      <c r="H187" s="141">
        <f t="shared" si="9"/>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10"/>
        <v>176</v>
      </c>
      <c r="C188" s="278" t="str">
        <f t="shared" si="11"/>
        <v/>
      </c>
      <c r="E188" s="282" t="str" cm="1">
        <f t="array" ref="E188">IF($C188="","",INDEX(import_data,$C188,E$9))</f>
        <v/>
      </c>
      <c r="F188" s="300" t="str" cm="1">
        <f t="array" ref="F188">IF($C188="","",INDEX(import_data,$C188,F$9))</f>
        <v/>
      </c>
      <c r="G188" s="93"/>
      <c r="H188" s="141">
        <f t="shared" si="9"/>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10"/>
        <v>177</v>
      </c>
      <c r="C189" s="278" t="str">
        <f t="shared" si="11"/>
        <v/>
      </c>
      <c r="E189" s="282" t="str" cm="1">
        <f t="array" ref="E189">IF($C189="","",INDEX(import_data,$C189,E$9))</f>
        <v/>
      </c>
      <c r="F189" s="300" t="str" cm="1">
        <f t="array" ref="F189">IF($C189="","",INDEX(import_data,$C189,F$9))</f>
        <v/>
      </c>
      <c r="G189" s="93"/>
      <c r="H189" s="141">
        <f t="shared" ref="H189:H212" si="13">H188+1</f>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10"/>
        <v>178</v>
      </c>
      <c r="C190" s="278" t="str">
        <f t="shared" si="11"/>
        <v/>
      </c>
      <c r="E190" s="282" t="str" cm="1">
        <f t="array" ref="E190">IF($C190="","",INDEX(import_data,$C190,E$9))</f>
        <v/>
      </c>
      <c r="F190" s="300" t="str" cm="1">
        <f t="array" ref="F190">IF($C190="","",INDEX(import_data,$C190,F$9))</f>
        <v/>
      </c>
      <c r="G190" s="93"/>
      <c r="H190" s="141">
        <f t="shared" si="13"/>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10"/>
        <v>179</v>
      </c>
      <c r="C191" s="278" t="str">
        <f t="shared" si="11"/>
        <v/>
      </c>
      <c r="E191" s="282" t="str" cm="1">
        <f t="array" ref="E191">IF($C191="","",INDEX(import_data,$C191,E$9))</f>
        <v/>
      </c>
      <c r="F191" s="300" t="str" cm="1">
        <f t="array" ref="F191">IF($C191="","",INDEX(import_data,$C191,F$9))</f>
        <v/>
      </c>
      <c r="G191" s="93"/>
      <c r="H191" s="141">
        <f t="shared" si="13"/>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10"/>
        <v>180</v>
      </c>
      <c r="C192" s="278" t="str">
        <f t="shared" si="11"/>
        <v/>
      </c>
      <c r="E192" s="282" t="str" cm="1">
        <f t="array" ref="E192">IF($C192="","",INDEX(import_data,$C192,E$9))</f>
        <v/>
      </c>
      <c r="F192" s="300" t="str" cm="1">
        <f t="array" ref="F192">IF($C192="","",INDEX(import_data,$C192,F$9))</f>
        <v/>
      </c>
      <c r="G192" s="93"/>
      <c r="H192" s="141">
        <f t="shared" si="13"/>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10"/>
        <v>181</v>
      </c>
      <c r="C193" s="278" t="str">
        <f t="shared" si="11"/>
        <v/>
      </c>
      <c r="E193" s="282" t="str" cm="1">
        <f t="array" ref="E193">IF($C193="","",INDEX(import_data,$C193,E$9))</f>
        <v/>
      </c>
      <c r="F193" s="300" t="str" cm="1">
        <f t="array" ref="F193">IF($C193="","",INDEX(import_data,$C193,F$9))</f>
        <v/>
      </c>
      <c r="G193" s="93"/>
      <c r="H193" s="141">
        <f t="shared" si="13"/>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10"/>
        <v>182</v>
      </c>
      <c r="C194" s="278" t="str">
        <f t="shared" si="11"/>
        <v/>
      </c>
      <c r="E194" s="282" t="str" cm="1">
        <f t="array" ref="E194">IF($C194="","",INDEX(import_data,$C194,E$9))</f>
        <v/>
      </c>
      <c r="F194" s="300" t="str" cm="1">
        <f t="array" ref="F194">IF($C194="","",INDEX(import_data,$C194,F$9))</f>
        <v/>
      </c>
      <c r="G194" s="93"/>
      <c r="H194" s="141">
        <f t="shared" si="13"/>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10"/>
        <v>183</v>
      </c>
      <c r="C195" s="278" t="str">
        <f t="shared" si="11"/>
        <v/>
      </c>
      <c r="E195" s="282" t="str" cm="1">
        <f t="array" ref="E195">IF($C195="","",INDEX(import_data,$C195,E$9))</f>
        <v/>
      </c>
      <c r="F195" s="300" t="str" cm="1">
        <f t="array" ref="F195">IF($C195="","",INDEX(import_data,$C195,F$9))</f>
        <v/>
      </c>
      <c r="G195" s="93"/>
      <c r="H195" s="141">
        <f t="shared" si="13"/>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10"/>
        <v>184</v>
      </c>
      <c r="C196" s="278" t="str">
        <f t="shared" si="11"/>
        <v/>
      </c>
      <c r="E196" s="282" t="str" cm="1">
        <f t="array" ref="E196">IF($C196="","",INDEX(import_data,$C196,E$9))</f>
        <v/>
      </c>
      <c r="F196" s="300" t="str" cm="1">
        <f t="array" ref="F196">IF($C196="","",INDEX(import_data,$C196,F$9))</f>
        <v/>
      </c>
      <c r="G196" s="93"/>
      <c r="H196" s="141">
        <f t="shared" si="13"/>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10"/>
        <v>185</v>
      </c>
      <c r="C197" s="278" t="str">
        <f t="shared" si="11"/>
        <v/>
      </c>
      <c r="E197" s="282" t="str" cm="1">
        <f t="array" ref="E197">IF($C197="","",INDEX(import_data,$C197,E$9))</f>
        <v/>
      </c>
      <c r="F197" s="300" t="str" cm="1">
        <f t="array" ref="F197">IF($C197="","",INDEX(import_data,$C197,F$9))</f>
        <v/>
      </c>
      <c r="G197" s="93"/>
      <c r="H197" s="141">
        <f t="shared" si="13"/>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10"/>
        <v>186</v>
      </c>
      <c r="C198" s="278" t="str">
        <f t="shared" si="11"/>
        <v/>
      </c>
      <c r="E198" s="282" t="str" cm="1">
        <f t="array" ref="E198">IF($C198="","",INDEX(import_data,$C198,E$9))</f>
        <v/>
      </c>
      <c r="F198" s="300" t="str" cm="1">
        <f t="array" ref="F198">IF($C198="","",INDEX(import_data,$C198,F$9))</f>
        <v/>
      </c>
      <c r="G198" s="93"/>
      <c r="H198" s="141">
        <f t="shared" si="13"/>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10"/>
        <v>187</v>
      </c>
      <c r="C199" s="278" t="str">
        <f t="shared" si="11"/>
        <v/>
      </c>
      <c r="E199" s="282" t="str" cm="1">
        <f t="array" ref="E199">IF($C199="","",INDEX(import_data,$C199,E$9))</f>
        <v/>
      </c>
      <c r="F199" s="300" t="str" cm="1">
        <f t="array" ref="F199">IF($C199="","",INDEX(import_data,$C199,F$9))</f>
        <v/>
      </c>
      <c r="G199" s="93"/>
      <c r="H199" s="141">
        <f t="shared" si="13"/>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10"/>
        <v>188</v>
      </c>
      <c r="C200" s="278" t="str">
        <f t="shared" si="11"/>
        <v/>
      </c>
      <c r="E200" s="282" t="str" cm="1">
        <f t="array" ref="E200">IF($C200="","",INDEX(import_data,$C200,E$9))</f>
        <v/>
      </c>
      <c r="F200" s="300" t="str" cm="1">
        <f t="array" ref="F200">IF($C200="","",INDEX(import_data,$C200,F$9))</f>
        <v/>
      </c>
      <c r="G200" s="93"/>
      <c r="H200" s="141">
        <f t="shared" si="13"/>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10"/>
        <v>189</v>
      </c>
      <c r="C201" s="278" t="str">
        <f t="shared" si="11"/>
        <v/>
      </c>
      <c r="E201" s="282" t="str" cm="1">
        <f t="array" ref="E201">IF($C201="","",INDEX(import_data,$C201,E$9))</f>
        <v/>
      </c>
      <c r="F201" s="300" t="str" cm="1">
        <f t="array" ref="F201">IF($C201="","",INDEX(import_data,$C201,F$9))</f>
        <v/>
      </c>
      <c r="G201" s="93"/>
      <c r="H201" s="141">
        <f t="shared" si="13"/>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10"/>
        <v>190</v>
      </c>
      <c r="C202" s="278" t="str">
        <f t="shared" si="11"/>
        <v/>
      </c>
      <c r="E202" s="282" t="str" cm="1">
        <f t="array" ref="E202">IF($C202="","",INDEX(import_data,$C202,E$9))</f>
        <v/>
      </c>
      <c r="F202" s="300" t="str" cm="1">
        <f t="array" ref="F202">IF($C202="","",INDEX(import_data,$C202,F$9))</f>
        <v/>
      </c>
      <c r="G202" s="93"/>
      <c r="H202" s="141">
        <f t="shared" si="13"/>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10"/>
        <v>191</v>
      </c>
      <c r="C203" s="278" t="str">
        <f t="shared" si="11"/>
        <v/>
      </c>
      <c r="E203" s="282" t="str" cm="1">
        <f t="array" ref="E203">IF($C203="","",INDEX(import_data,$C203,E$9))</f>
        <v/>
      </c>
      <c r="F203" s="300" t="str" cm="1">
        <f t="array" ref="F203">IF($C203="","",INDEX(import_data,$C203,F$9))</f>
        <v/>
      </c>
      <c r="G203" s="93"/>
      <c r="H203" s="141">
        <f t="shared" si="13"/>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10"/>
        <v>192</v>
      </c>
      <c r="C204" s="278" t="str">
        <f t="shared" si="11"/>
        <v/>
      </c>
      <c r="E204" s="282" t="str" cm="1">
        <f t="array" ref="E204">IF($C204="","",INDEX(import_data,$C204,E$9))</f>
        <v/>
      </c>
      <c r="F204" s="300" t="str" cm="1">
        <f t="array" ref="F204">IF($C204="","",INDEX(import_data,$C204,F$9))</f>
        <v/>
      </c>
      <c r="G204" s="93"/>
      <c r="H204" s="141">
        <f t="shared" si="13"/>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10"/>
        <v>193</v>
      </c>
      <c r="C205" s="278" t="str">
        <f t="shared" si="11"/>
        <v/>
      </c>
      <c r="E205" s="282" t="str" cm="1">
        <f t="array" ref="E205">IF($C205="","",INDEX(import_data,$C205,E$9))</f>
        <v/>
      </c>
      <c r="F205" s="300" t="str" cm="1">
        <f t="array" ref="F205">IF($C205="","",INDEX(import_data,$C205,F$9))</f>
        <v/>
      </c>
      <c r="G205" s="93"/>
      <c r="H205" s="141">
        <f t="shared" si="13"/>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10"/>
        <v>194</v>
      </c>
      <c r="C206" s="278" t="str">
        <f t="shared" si="11"/>
        <v/>
      </c>
      <c r="E206" s="282" t="str" cm="1">
        <f t="array" ref="E206">IF($C206="","",INDEX(import_data,$C206,E$9))</f>
        <v/>
      </c>
      <c r="F206" s="300" t="str" cm="1">
        <f t="array" ref="F206">IF($C206="","",INDEX(import_data,$C206,F$9))</f>
        <v/>
      </c>
      <c r="G206" s="93"/>
      <c r="H206" s="141">
        <f t="shared" si="13"/>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10"/>
        <v>195</v>
      </c>
      <c r="C207" s="278" t="str">
        <f t="shared" si="11"/>
        <v/>
      </c>
      <c r="E207" s="282" t="str" cm="1">
        <f t="array" ref="E207">IF($C207="","",INDEX(import_data,$C207,E$9))</f>
        <v/>
      </c>
      <c r="F207" s="300" t="str" cm="1">
        <f t="array" ref="F207">IF($C207="","",INDEX(import_data,$C207,F$9))</f>
        <v/>
      </c>
      <c r="G207" s="93"/>
      <c r="H207" s="141">
        <f t="shared" si="13"/>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10"/>
        <v>196</v>
      </c>
      <c r="C208" s="278" t="str">
        <f t="shared" si="11"/>
        <v/>
      </c>
      <c r="E208" s="282" t="str" cm="1">
        <f t="array" ref="E208">IF($C208="","",INDEX(import_data,$C208,E$9))</f>
        <v/>
      </c>
      <c r="F208" s="300" t="str" cm="1">
        <f t="array" ref="F208">IF($C208="","",INDEX(import_data,$C208,F$9))</f>
        <v/>
      </c>
      <c r="G208" s="93"/>
      <c r="H208" s="141">
        <f t="shared" si="13"/>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10"/>
        <v>197</v>
      </c>
      <c r="C209" s="278" t="str">
        <f t="shared" si="11"/>
        <v/>
      </c>
      <c r="E209" s="282" t="str" cm="1">
        <f t="array" ref="E209">IF($C209="","",INDEX(import_data,$C209,E$9))</f>
        <v/>
      </c>
      <c r="F209" s="300" t="str" cm="1">
        <f t="array" ref="F209">IF($C209="","",INDEX(import_data,$C209,F$9))</f>
        <v/>
      </c>
      <c r="G209" s="93"/>
      <c r="H209" s="141">
        <f t="shared" si="13"/>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10"/>
        <v>198</v>
      </c>
      <c r="C210" s="278" t="str">
        <f t="shared" si="11"/>
        <v/>
      </c>
      <c r="E210" s="282" t="str" cm="1">
        <f t="array" ref="E210">IF($C210="","",INDEX(import_data,$C210,E$9))</f>
        <v/>
      </c>
      <c r="F210" s="300" t="str" cm="1">
        <f t="array" ref="F210">IF($C210="","",INDEX(import_data,$C210,F$9))</f>
        <v/>
      </c>
      <c r="G210" s="93"/>
      <c r="H210" s="141">
        <f t="shared" si="13"/>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10"/>
        <v>199</v>
      </c>
      <c r="C211" s="278" t="str">
        <f t="shared" si="11"/>
        <v/>
      </c>
      <c r="E211" s="282" t="str" cm="1">
        <f t="array" ref="E211">IF($C211="","",INDEX(import_data,$C211,E$9))</f>
        <v/>
      </c>
      <c r="F211" s="300" t="str" cm="1">
        <f t="array" ref="F211">IF($C211="","",INDEX(import_data,$C211,F$9))</f>
        <v/>
      </c>
      <c r="G211" s="93"/>
      <c r="H211" s="141">
        <f t="shared" si="13"/>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10"/>
        <v>200</v>
      </c>
      <c r="C212" s="278" t="str">
        <f t="shared" si="11"/>
        <v/>
      </c>
      <c r="E212" s="302" t="str" cm="1">
        <f t="array" ref="E212">IF($C212="","",INDEX(import_data,$C212,E$9))</f>
        <v/>
      </c>
      <c r="F212" s="303" t="str" cm="1">
        <f t="array" ref="F212">IF($C212="","",INDEX(import_data,$C212,F$9))</f>
        <v/>
      </c>
      <c r="G212" s="93"/>
      <c r="H212" s="141">
        <f t="shared" si="13"/>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09:C213" si="14">IFERROR(MATCH($E$8&amp;"-"&amp;B213,import_key,0),"")</f>
        <v/>
      </c>
      <c r="H213" s="147">
        <f t="shared" ref="H178:H213" si="15">H212+1</f>
        <v>201</v>
      </c>
      <c r="I213" s="315" t="str">
        <f t="shared" ref="I209: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t="str">
        <f t="shared" ref="C13:C53" si="1">IFERROR(MATCH($E$8&amp;"-"&amp;B13,import_key,0),"")</f>
        <v/>
      </c>
      <c r="E13" s="298" t="str" cm="1">
        <f t="array" ref="E13">IF($C13="","",INDEX(import_data,$C13,E$9))</f>
        <v/>
      </c>
      <c r="F13" s="275" t="str" cm="1">
        <f t="array" ref="F13">IF($C13="","",INDEX(import_data,$C13,F$9))</f>
        <v/>
      </c>
      <c r="G13" s="299" t="str" cm="1">
        <f t="array" ref="G13">IF($C13="","",INDEX(import_data,$C13,G$9))</f>
        <v/>
      </c>
    </row>
    <row r="14" spans="2:7" x14ac:dyDescent="0.25">
      <c r="B14" s="141">
        <f t="shared" si="0"/>
        <v>2</v>
      </c>
      <c r="C14" s="278" t="str">
        <f t="shared" si="1"/>
        <v/>
      </c>
      <c r="E14" s="282" t="str" cm="1">
        <f t="array" ref="E14">IF($C14="","",INDEX(import_data,$C14,E$9))</f>
        <v/>
      </c>
      <c r="F14" s="280" t="str" cm="1">
        <f t="array" ref="F14">IF($C14="","",INDEX(import_data,$C14,F$9))</f>
        <v/>
      </c>
      <c r="G14" s="300" t="str" cm="1">
        <f t="array" ref="G14">IF($C14="","",INDEX(import_data,$C14,G$9))</f>
        <v/>
      </c>
    </row>
    <row r="15" spans="2:7" x14ac:dyDescent="0.25">
      <c r="B15" s="141">
        <f t="shared" si="0"/>
        <v>3</v>
      </c>
      <c r="C15" s="278" t="str">
        <f t="shared" si="1"/>
        <v/>
      </c>
      <c r="E15" s="282" t="str" cm="1">
        <f t="array" ref="E15">IF($C15="","",INDEX(import_data,$C15,E$9))</f>
        <v/>
      </c>
      <c r="F15" s="280" t="str" cm="1">
        <f t="array" ref="F15">IF($C15="","",INDEX(import_data,$C15,F$9))</f>
        <v/>
      </c>
      <c r="G15" s="300" t="str" cm="1">
        <f t="array" ref="G15">IF($C15="","",INDEX(import_data,$C15,G$9))</f>
        <v/>
      </c>
    </row>
    <row r="16" spans="2:7" x14ac:dyDescent="0.25">
      <c r="B16" s="141">
        <f t="shared" si="0"/>
        <v>4</v>
      </c>
      <c r="C16" s="278" t="str">
        <f t="shared" si="1"/>
        <v/>
      </c>
      <c r="E16" s="282" t="str" cm="1">
        <f t="array" ref="E16">IF($C16="","",INDEX(import_data,$C16,E$9))</f>
        <v/>
      </c>
      <c r="F16" s="280" t="str" cm="1">
        <f t="array" ref="F16">IF($C16="","",INDEX(import_data,$C16,F$9))</f>
        <v/>
      </c>
      <c r="G16" s="300" t="str" cm="1">
        <f t="array" ref="G16">IF($C16="","",INDEX(import_data,$C16,G$9))</f>
        <v/>
      </c>
    </row>
    <row r="17" spans="2:7" x14ac:dyDescent="0.25">
      <c r="B17" s="141">
        <f t="shared" si="0"/>
        <v>5</v>
      </c>
      <c r="C17" s="278" t="str">
        <f t="shared" si="1"/>
        <v/>
      </c>
      <c r="E17" s="282" t="str" cm="1">
        <f t="array" ref="E17">IF($C17="","",INDEX(import_data,$C17,E$9))</f>
        <v/>
      </c>
      <c r="F17" s="280" t="str" cm="1">
        <f t="array" ref="F17">IF($C17="","",INDEX(import_data,$C17,F$9))</f>
        <v/>
      </c>
      <c r="G17" s="300" t="str" cm="1">
        <f t="array" ref="G17">IF($C17="","",INDEX(import_data,$C17,G$9))</f>
        <v/>
      </c>
    </row>
    <row r="18" spans="2:7" x14ac:dyDescent="0.25">
      <c r="B18" s="141">
        <f t="shared" si="0"/>
        <v>6</v>
      </c>
      <c r="C18" s="278" t="str">
        <f t="shared" si="1"/>
        <v/>
      </c>
      <c r="E18" s="282" t="str" cm="1">
        <f t="array" ref="E18">IF($C18="","",INDEX(import_data,$C18,E$9))</f>
        <v/>
      </c>
      <c r="F18" s="280" t="str" cm="1">
        <f t="array" ref="F18">IF($C18="","",INDEX(import_data,$C18,F$9))</f>
        <v/>
      </c>
      <c r="G18" s="300" t="str" cm="1">
        <f t="array" ref="G18">IF($C18="","",INDEX(import_data,$C18,G$9))</f>
        <v/>
      </c>
    </row>
    <row r="19" spans="2:7" x14ac:dyDescent="0.25">
      <c r="B19" s="141">
        <f t="shared" si="0"/>
        <v>7</v>
      </c>
      <c r="C19" s="278" t="str">
        <f t="shared" si="1"/>
        <v/>
      </c>
      <c r="E19" s="282" t="str" cm="1">
        <f t="array" ref="E19">IF($C19="","",INDEX(import_data,$C19,E$9))</f>
        <v/>
      </c>
      <c r="F19" s="280" t="str" cm="1">
        <f t="array" ref="F19">IF($C19="","",INDEX(import_data,$C19,F$9))</f>
        <v/>
      </c>
      <c r="G19" s="300" t="str" cm="1">
        <f t="array" ref="G19">IF($C19="","",INDEX(import_data,$C19,G$9))</f>
        <v/>
      </c>
    </row>
    <row r="20" spans="2:7" x14ac:dyDescent="0.25">
      <c r="B20" s="141">
        <f t="shared" si="0"/>
        <v>8</v>
      </c>
      <c r="C20" s="278" t="str">
        <f t="shared" si="1"/>
        <v/>
      </c>
      <c r="E20" s="282" t="str" cm="1">
        <f t="array" ref="E20">IF($C20="","",INDEX(import_data,$C20,E$9))</f>
        <v/>
      </c>
      <c r="F20" s="280" t="str" cm="1">
        <f t="array" ref="F20">IF($C20="","",INDEX(import_data,$C20,F$9))</f>
        <v/>
      </c>
      <c r="G20" s="300" t="str" cm="1">
        <f t="array" ref="G20">IF($C20="","",INDEX(import_data,$C20,G$9))</f>
        <v/>
      </c>
    </row>
    <row r="21" spans="2:7" x14ac:dyDescent="0.25">
      <c r="B21" s="141">
        <f t="shared" si="0"/>
        <v>9</v>
      </c>
      <c r="C21" s="278" t="str">
        <f t="shared" si="1"/>
        <v/>
      </c>
      <c r="E21" s="282" t="str" cm="1">
        <f t="array" ref="E21">IF($C21="","",INDEX(import_data,$C21,E$9))</f>
        <v/>
      </c>
      <c r="F21" s="301" t="str" cm="1">
        <f t="array" ref="F21">IF($C21="","",INDEX(import_data,$C21,F$9))</f>
        <v/>
      </c>
      <c r="G21" s="300" t="str" cm="1">
        <f t="array" ref="G21">IF($C21="","",INDEX(import_data,$C21,G$9))</f>
        <v/>
      </c>
    </row>
    <row r="22" spans="2:7" x14ac:dyDescent="0.25">
      <c r="B22" s="141">
        <f t="shared" si="0"/>
        <v>10</v>
      </c>
      <c r="C22" s="278" t="str">
        <f t="shared" si="1"/>
        <v/>
      </c>
      <c r="E22" s="282" t="str" cm="1">
        <f t="array" ref="E22">IF($C22="","",INDEX(import_data,$C22,E$9))</f>
        <v/>
      </c>
      <c r="F22" s="280" t="str" cm="1">
        <f t="array" ref="F22">IF($C22="","",INDEX(import_data,$C22,F$9))</f>
        <v/>
      </c>
      <c r="G22" s="300" t="str" cm="1">
        <f t="array" ref="G22">IF($C22="","",INDEX(import_data,$C22,G$9))</f>
        <v/>
      </c>
    </row>
    <row r="23" spans="2:7" x14ac:dyDescent="0.25">
      <c r="B23" s="141">
        <f t="shared" si="0"/>
        <v>11</v>
      </c>
      <c r="C23" s="278" t="str">
        <f t="shared" si="1"/>
        <v/>
      </c>
      <c r="E23" s="282" t="str" cm="1">
        <f t="array" ref="E23">IF($C23="","",INDEX(import_data,$C23,E$9))</f>
        <v/>
      </c>
      <c r="F23" s="280" t="str" cm="1">
        <f t="array" ref="F23">IF($C23="","",INDEX(import_data,$C23,F$9))</f>
        <v/>
      </c>
      <c r="G23" s="300" t="str" cm="1">
        <f t="array" ref="G23">IF($C23="","",INDEX(import_data,$C23,G$9))</f>
        <v/>
      </c>
    </row>
    <row r="24" spans="2:7" x14ac:dyDescent="0.25">
      <c r="B24" s="141">
        <f t="shared" si="0"/>
        <v>12</v>
      </c>
      <c r="C24" s="278" t="str">
        <f t="shared" si="1"/>
        <v/>
      </c>
      <c r="E24" s="282" t="str" cm="1">
        <f t="array" ref="E24">IF($C24="","",INDEX(import_data,$C24,E$9))</f>
        <v/>
      </c>
      <c r="F24" s="280" t="str" cm="1">
        <f t="array" ref="F24">IF($C24="","",INDEX(import_data,$C24,F$9))</f>
        <v/>
      </c>
      <c r="G24" s="300" t="str" cm="1">
        <f t="array" ref="G24">IF($C24="","",INDEX(import_data,$C24,G$9))</f>
        <v/>
      </c>
    </row>
    <row r="25" spans="2:7" x14ac:dyDescent="0.25">
      <c r="B25" s="141">
        <f t="shared" si="0"/>
        <v>13</v>
      </c>
      <c r="C25" s="278" t="str">
        <f t="shared" si="1"/>
        <v/>
      </c>
      <c r="E25" s="282" t="str" cm="1">
        <f t="array" ref="E25">IF($C25="","",INDEX(import_data,$C25,E$9))</f>
        <v/>
      </c>
      <c r="F25" s="280" t="str" cm="1">
        <f t="array" ref="F25">IF($C25="","",INDEX(import_data,$C25,F$9))</f>
        <v/>
      </c>
      <c r="G25" s="300" t="str" cm="1">
        <f t="array" ref="G25">IF($C25="","",INDEX(import_data,$C25,G$9))</f>
        <v/>
      </c>
    </row>
    <row r="26" spans="2:7" x14ac:dyDescent="0.25">
      <c r="B26" s="141">
        <f t="shared" si="0"/>
        <v>14</v>
      </c>
      <c r="C26" s="278" t="str">
        <f t="shared" si="1"/>
        <v/>
      </c>
      <c r="E26" s="282" t="str" cm="1">
        <f t="array" ref="E26">IF($C26="","",INDEX(import_data,$C26,E$9))</f>
        <v/>
      </c>
      <c r="F26" s="280" t="str" cm="1">
        <f t="array" ref="F26">IF($C26="","",INDEX(import_data,$C26,F$9))</f>
        <v/>
      </c>
      <c r="G26" s="300" t="str" cm="1">
        <f t="array" ref="G26">IF($C26="","",INDEX(import_data,$C26,G$9))</f>
        <v/>
      </c>
    </row>
    <row r="27" spans="2:7" x14ac:dyDescent="0.25">
      <c r="B27" s="141">
        <f t="shared" si="0"/>
        <v>15</v>
      </c>
      <c r="C27" s="278" t="str">
        <f t="shared" si="1"/>
        <v/>
      </c>
      <c r="E27" s="282" t="str" cm="1">
        <f t="array" ref="E27">IF($C27="","",INDEX(import_data,$C27,E$9))</f>
        <v/>
      </c>
      <c r="F27" s="280" t="str" cm="1">
        <f t="array" ref="F27">IF($C27="","",INDEX(import_data,$C27,F$9))</f>
        <v/>
      </c>
      <c r="G27" s="300" t="str" cm="1">
        <f t="array" ref="G27">IF($C27="","",INDEX(import_data,$C27,G$9))</f>
        <v/>
      </c>
    </row>
    <row r="28" spans="2:7" x14ac:dyDescent="0.25">
      <c r="B28" s="141">
        <f t="shared" si="0"/>
        <v>16</v>
      </c>
      <c r="C28" s="278" t="str">
        <f t="shared" si="1"/>
        <v/>
      </c>
      <c r="E28" s="282" t="str" cm="1">
        <f t="array" ref="E28">IF($C28="","",INDEX(import_data,$C28,E$9))</f>
        <v/>
      </c>
      <c r="F28" s="280" t="str" cm="1">
        <f t="array" ref="F28">IF($C28="","",INDEX(import_data,$C28,F$9))</f>
        <v/>
      </c>
      <c r="G28" s="300" t="str" cm="1">
        <f t="array" ref="G28">IF($C28="","",INDEX(import_data,$C28,G$9))</f>
        <v/>
      </c>
    </row>
    <row r="29" spans="2:7" x14ac:dyDescent="0.25">
      <c r="B29" s="141">
        <f t="shared" si="0"/>
        <v>17</v>
      </c>
      <c r="C29" s="278" t="str">
        <f t="shared" si="1"/>
        <v/>
      </c>
      <c r="E29" s="282" t="str" cm="1">
        <f t="array" ref="E29">IF($C29="","",INDEX(import_data,$C29,E$9))</f>
        <v/>
      </c>
      <c r="F29" s="280" t="str" cm="1">
        <f t="array" ref="F29">IF($C29="","",INDEX(import_data,$C29,F$9))</f>
        <v/>
      </c>
      <c r="G29" s="300" t="str" cm="1">
        <f t="array" ref="G29">IF($C29="","",INDEX(import_data,$C29,G$9))</f>
        <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t="str">
        <f>data_max_id_staza_kategorija</f>
        <v/>
      </c>
      <c r="P12" s="271"/>
    </row>
    <row r="13" spans="2:23" x14ac:dyDescent="0.25">
      <c r="B13" s="135">
        <f>B12+1</f>
        <v>1</v>
      </c>
      <c r="C13" s="273" t="str">
        <f>IFERROR(MATCH($E$8&amp;"-"&amp;B13,import_key,0),"")</f>
        <v/>
      </c>
      <c r="E13" s="274" t="str" cm="1">
        <f t="array" ref="E13">IF($C13="","",INDEX(import_data,$C13,E$9))</f>
        <v/>
      </c>
      <c r="F13" s="275" t="str" cm="1">
        <f t="array" ref="F13">IF($C13="","",INDEX(import_data,$C13,F$9))</f>
        <v/>
      </c>
      <c r="G13" s="214" t="str" cm="1">
        <f t="array" ref="G13">IF($C13="","",INDEX(import_data,$C13,G$9))</f>
        <v/>
      </c>
      <c r="H13" s="290" t="str" cm="1">
        <f t="array" ref="H13">IF($C13="","",INDEX(import_data,$C13,H$9))</f>
        <v/>
      </c>
      <c r="I13" s="290" t="str" cm="1">
        <f t="array" ref="I13">IF($C13="","",INDEX(import_data,$C13,I$9))</f>
        <v/>
      </c>
      <c r="J13" s="275" t="str" cm="1">
        <f t="array" ref="J13">IF($C13="","",INDEX(import_data,$C13,J$9))</f>
        <v/>
      </c>
      <c r="K13" s="214" t="str" cm="1">
        <f t="array" ref="K13">IF($C13="","",INDEX(import_data,$C13,K$9))</f>
        <v/>
      </c>
      <c r="L13" s="276" t="str" cm="1">
        <f t="array" ref="L13">IF($C13="","",INDEX(import_data,$C13,L$9))</f>
        <v/>
      </c>
      <c r="N13" s="135" t="str">
        <f>IF(E13="","",N12+1)</f>
        <v/>
      </c>
      <c r="O13" s="272" t="str">
        <f>IF(N13="","",MAX(O$12:O12)+1)</f>
        <v/>
      </c>
      <c r="P13" s="273" t="str">
        <f>IF(N13="","",IFERROR(INDEX(natjecanje!T$13:T$412,MATCH(E13,natjecanje!S$13:S$412,0)),""))</f>
        <v/>
      </c>
      <c r="R13" s="135">
        <f>R12+1</f>
        <v>1</v>
      </c>
      <c r="S13" s="273" t="str">
        <f>IFERROR(MATCH($U$8&amp;"-"&amp;R13,import_key,0),"")</f>
        <v/>
      </c>
      <c r="U13" s="274" t="str" cm="1">
        <f t="array" ref="U13">IF($S13="","",INDEX(import_data,$S13,U$9))</f>
        <v/>
      </c>
      <c r="V13" s="275" t="str" cm="1">
        <f t="array" ref="V13">IF($S13="","",INDEX(import_data,$S13,V$9))</f>
        <v/>
      </c>
      <c r="W13" s="276" t="str" cm="1">
        <f t="array" ref="W13">IF($S13="","",INDEX(import_data,$S13,W$9))</f>
        <v/>
      </c>
    </row>
    <row r="14" spans="2:23" x14ac:dyDescent="0.25">
      <c r="B14" s="141">
        <f t="shared" ref="B14:B63" si="0">B13+1</f>
        <v>2</v>
      </c>
      <c r="C14" s="278" t="str">
        <f t="shared" ref="C14:C44" si="1">IFERROR(MATCH($E$8&amp;"-"&amp;B14,import_key,0),"")</f>
        <v/>
      </c>
      <c r="E14" s="279" t="str" cm="1">
        <f t="array" ref="E14">IF($C14="","",INDEX(import_data,$C14,E$9))</f>
        <v/>
      </c>
      <c r="F14" s="280" t="str" cm="1">
        <f t="array" ref="F14">IF($C14="","",INDEX(import_data,$C14,F$9))</f>
        <v/>
      </c>
      <c r="G14" s="217" t="str" cm="1">
        <f t="array" ref="G14">IF($C14="","",INDEX(import_data,$C14,G$9))</f>
        <v/>
      </c>
      <c r="H14" s="291" t="str" cm="1">
        <f t="array" ref="H14">IF($C14="","",INDEX(import_data,$C14,H$9))</f>
        <v/>
      </c>
      <c r="I14" s="291" t="str" cm="1">
        <f t="array" ref="I14">IF($C14="","",INDEX(import_data,$C14,I$9))</f>
        <v/>
      </c>
      <c r="J14" s="280" t="str" cm="1">
        <f t="array" ref="J14">IF($C14="","",INDEX(import_data,$C14,J$9))</f>
        <v/>
      </c>
      <c r="K14" s="217" t="str" cm="1">
        <f t="array" ref="K14">IF($C14="","",INDEX(import_data,$C14,K$9))</f>
        <v/>
      </c>
      <c r="L14" s="281" t="str" cm="1">
        <f t="array" ref="L14">IF($C14="","",INDEX(import_data,$C14,L$9))</f>
        <v/>
      </c>
      <c r="N14" s="141" t="str">
        <f t="shared" ref="N14:N62" si="2">IF(E14="","",N13+1)</f>
        <v/>
      </c>
      <c r="O14" s="277" t="str">
        <f>IF(N14="","",MAX(O$12:O13)+1)</f>
        <v/>
      </c>
      <c r="P14" s="278" t="str">
        <f>IF(N14="","",IFERROR(INDEX(natjecanje!T$13:T$412,MATCH(E14,natjecanje!S$13:S$412,0)),""))</f>
        <v/>
      </c>
      <c r="R14" s="141">
        <f t="shared" ref="R14:R63" si="3">R13+1</f>
        <v>2</v>
      </c>
      <c r="S14" s="278" t="str">
        <f t="shared" ref="S14:S44" si="4">IFERROR(MATCH($U$8&amp;"-"&amp;R14,import_key,0),"")</f>
        <v/>
      </c>
      <c r="U14" s="279" t="str" cm="1">
        <f t="array" ref="U14">IF($S14="","",INDEX(import_data,$S14,U$9))</f>
        <v/>
      </c>
      <c r="V14" s="280" t="str" cm="1">
        <f t="array" ref="V14">IF($S14="","",INDEX(import_data,$S14,V$9))</f>
        <v/>
      </c>
      <c r="W14" s="281" t="str" cm="1">
        <f t="array" ref="W14">IF($S14="","",INDEX(import_data,$S14,W$9))</f>
        <v/>
      </c>
    </row>
    <row r="15" spans="2:23" x14ac:dyDescent="0.25">
      <c r="B15" s="141">
        <f t="shared" si="0"/>
        <v>3</v>
      </c>
      <c r="C15" s="278" t="str">
        <f t="shared" si="1"/>
        <v/>
      </c>
      <c r="E15" s="279" t="str" cm="1">
        <f t="array" ref="E15">IF($C15="","",INDEX(import_data,$C15,E$9))</f>
        <v/>
      </c>
      <c r="F15" s="280" t="str" cm="1">
        <f t="array" ref="F15">IF($C15="","",INDEX(import_data,$C15,F$9))</f>
        <v/>
      </c>
      <c r="G15" s="217" t="str" cm="1">
        <f t="array" ref="G15">IF($C15="","",INDEX(import_data,$C15,G$9))</f>
        <v/>
      </c>
      <c r="H15" s="291" t="str" cm="1">
        <f t="array" ref="H15">IF($C15="","",INDEX(import_data,$C15,H$9))</f>
        <v/>
      </c>
      <c r="I15" s="291" t="str" cm="1">
        <f t="array" ref="I15">IF($C15="","",INDEX(import_data,$C15,I$9))</f>
        <v/>
      </c>
      <c r="J15" s="280" t="str" cm="1">
        <f t="array" ref="J15">IF($C15="","",INDEX(import_data,$C15,J$9))</f>
        <v/>
      </c>
      <c r="K15" s="217" t="str" cm="1">
        <f t="array" ref="K15">IF($C15="","",INDEX(import_data,$C15,K$9))</f>
        <v/>
      </c>
      <c r="L15" s="281" t="str" cm="1">
        <f t="array" ref="L15">IF($C15="","",INDEX(import_data,$C15,L$9))</f>
        <v/>
      </c>
      <c r="N15" s="141" t="str">
        <f t="shared" si="2"/>
        <v/>
      </c>
      <c r="O15" s="277" t="str">
        <f>IF(N15="","",MAX(O$12:O14)+1)</f>
        <v/>
      </c>
      <c r="P15" s="278" t="str">
        <f>IF(N15="","",IFERROR(INDEX(natjecanje!T$13:T$412,MATCH(E15,natjecanje!S$13:S$412,0)),""))</f>
        <v/>
      </c>
      <c r="R15" s="141">
        <f t="shared" si="3"/>
        <v>3</v>
      </c>
      <c r="S15" s="278" t="str">
        <f t="shared" si="4"/>
        <v/>
      </c>
      <c r="U15" s="279" t="str" cm="1">
        <f t="array" ref="U15">IF($S15="","",INDEX(import_data,$S15,U$9))</f>
        <v/>
      </c>
      <c r="V15" s="280" t="str" cm="1">
        <f t="array" ref="V15">IF($S15="","",INDEX(import_data,$S15,V$9))</f>
        <v/>
      </c>
      <c r="W15" s="281" t="str" cm="1">
        <f t="array" ref="W15">IF($S15="","",INDEX(import_data,$S15,W$9))</f>
        <v/>
      </c>
    </row>
    <row r="16" spans="2:23" x14ac:dyDescent="0.25">
      <c r="B16" s="141">
        <f t="shared" si="0"/>
        <v>4</v>
      </c>
      <c r="C16" s="278" t="str">
        <f t="shared" si="1"/>
        <v/>
      </c>
      <c r="E16" s="279" t="str" cm="1">
        <f t="array" ref="E16">IF($C16="","",INDEX(import_data,$C16,E$9))</f>
        <v/>
      </c>
      <c r="F16" s="280" t="str" cm="1">
        <f t="array" ref="F16">IF($C16="","",INDEX(import_data,$C16,F$9))</f>
        <v/>
      </c>
      <c r="G16" s="217" t="str" cm="1">
        <f t="array" ref="G16">IF($C16="","",INDEX(import_data,$C16,G$9))</f>
        <v/>
      </c>
      <c r="H16" s="291" t="str" cm="1">
        <f t="array" ref="H16">IF($C16="","",INDEX(import_data,$C16,H$9))</f>
        <v/>
      </c>
      <c r="I16" s="291" t="str" cm="1">
        <f t="array" ref="I16">IF($C16="","",INDEX(import_data,$C16,I$9))</f>
        <v/>
      </c>
      <c r="J16" s="280" t="str" cm="1">
        <f t="array" ref="J16">IF($C16="","",INDEX(import_data,$C16,J$9))</f>
        <v/>
      </c>
      <c r="K16" s="217" t="str" cm="1">
        <f t="array" ref="K16">IF($C16="","",INDEX(import_data,$C16,K$9))</f>
        <v/>
      </c>
      <c r="L16" s="281" t="str" cm="1">
        <f t="array" ref="L16">IF($C16="","",INDEX(import_data,$C16,L$9))</f>
        <v/>
      </c>
      <c r="N16" s="141" t="str">
        <f t="shared" si="2"/>
        <v/>
      </c>
      <c r="O16" s="277" t="str">
        <f>IF(N16="","",MAX(O$12:O15)+1)</f>
        <v/>
      </c>
      <c r="P16" s="278" t="str">
        <f>IF(N16="","",IFERROR(INDEX(natjecanje!T$13:T$412,MATCH(E16,natjecanje!S$13:S$412,0)),""))</f>
        <v/>
      </c>
      <c r="R16" s="141">
        <f t="shared" si="3"/>
        <v>4</v>
      </c>
      <c r="S16" s="278" t="str">
        <f t="shared" si="4"/>
        <v/>
      </c>
      <c r="U16" s="279" t="str" cm="1">
        <f t="array" ref="U16">IF($S16="","",INDEX(import_data,$S16,U$9))</f>
        <v/>
      </c>
      <c r="V16" s="280" t="str" cm="1">
        <f t="array" ref="V16">IF($S16="","",INDEX(import_data,$S16,V$9))</f>
        <v/>
      </c>
      <c r="W16" s="281" t="str" cm="1">
        <f t="array" ref="W16">IF($S16="","",INDEX(import_data,$S16,W$9))</f>
        <v/>
      </c>
    </row>
    <row r="17" spans="2:23" x14ac:dyDescent="0.25">
      <c r="B17" s="141">
        <f t="shared" si="0"/>
        <v>5</v>
      </c>
      <c r="C17" s="278" t="str">
        <f t="shared" si="1"/>
        <v/>
      </c>
      <c r="E17" s="279" t="str" cm="1">
        <f t="array" ref="E17">IF($C17="","",INDEX(import_data,$C17,E$9))</f>
        <v/>
      </c>
      <c r="F17" s="280" t="str" cm="1">
        <f t="array" ref="F17">IF($C17="","",INDEX(import_data,$C17,F$9))</f>
        <v/>
      </c>
      <c r="G17" s="217" t="str" cm="1">
        <f t="array" ref="G17">IF($C17="","",INDEX(import_data,$C17,G$9))</f>
        <v/>
      </c>
      <c r="H17" s="291" t="str" cm="1">
        <f t="array" ref="H17">IF($C17="","",INDEX(import_data,$C17,H$9))</f>
        <v/>
      </c>
      <c r="I17" s="291" t="str" cm="1">
        <f t="array" ref="I17">IF($C17="","",INDEX(import_data,$C17,I$9))</f>
        <v/>
      </c>
      <c r="J17" s="280" t="str" cm="1">
        <f t="array" ref="J17">IF($C17="","",INDEX(import_data,$C17,J$9))</f>
        <v/>
      </c>
      <c r="K17" s="217" t="str" cm="1">
        <f t="array" ref="K17">IF($C17="","",INDEX(import_data,$C17,K$9))</f>
        <v/>
      </c>
      <c r="L17" s="281" t="str" cm="1">
        <f t="array" ref="L17">IF($C17="","",INDEX(import_data,$C17,L$9))</f>
        <v/>
      </c>
      <c r="N17" s="141" t="str">
        <f t="shared" si="2"/>
        <v/>
      </c>
      <c r="O17" s="277" t="str">
        <f>IF(N17="","",MAX(O$12:O16)+1)</f>
        <v/>
      </c>
      <c r="P17" s="278" t="str">
        <f>IF(N17="","",IFERROR(INDEX(natjecanje!T$13:T$412,MATCH(E17,natjecanje!S$13:S$412,0)),""))</f>
        <v/>
      </c>
      <c r="R17" s="141">
        <f t="shared" si="3"/>
        <v>5</v>
      </c>
      <c r="S17" s="278" t="str">
        <f t="shared" si="4"/>
        <v/>
      </c>
      <c r="U17" s="279" t="str" cm="1">
        <f t="array" ref="U17">IF($S17="","",INDEX(import_data,$S17,U$9))</f>
        <v/>
      </c>
      <c r="V17" s="280" t="str" cm="1">
        <f t="array" ref="V17">IF($S17="","",INDEX(import_data,$S17,V$9))</f>
        <v/>
      </c>
      <c r="W17" s="281" t="str" cm="1">
        <f t="array" ref="W17">IF($S17="","",INDEX(import_data,$S17,W$9))</f>
        <v/>
      </c>
    </row>
    <row r="18" spans="2:23" x14ac:dyDescent="0.25">
      <c r="B18" s="141">
        <f t="shared" si="0"/>
        <v>6</v>
      </c>
      <c r="C18" s="278" t="str">
        <f t="shared" si="1"/>
        <v/>
      </c>
      <c r="E18" s="279" t="str" cm="1">
        <f t="array" ref="E18">IF($C18="","",INDEX(import_data,$C18,E$9))</f>
        <v/>
      </c>
      <c r="F18" s="280" t="str" cm="1">
        <f t="array" ref="F18">IF($C18="","",INDEX(import_data,$C18,F$9))</f>
        <v/>
      </c>
      <c r="G18" s="217" t="str" cm="1">
        <f t="array" ref="G18">IF($C18="","",INDEX(import_data,$C18,G$9))</f>
        <v/>
      </c>
      <c r="H18" s="291" t="str" cm="1">
        <f t="array" ref="H18">IF($C18="","",INDEX(import_data,$C18,H$9))</f>
        <v/>
      </c>
      <c r="I18" s="291" t="str" cm="1">
        <f t="array" ref="I18">IF($C18="","",INDEX(import_data,$C18,I$9))</f>
        <v/>
      </c>
      <c r="J18" s="280" t="str" cm="1">
        <f t="array" ref="J18">IF($C18="","",INDEX(import_data,$C18,J$9))</f>
        <v/>
      </c>
      <c r="K18" s="217" t="str" cm="1">
        <f t="array" ref="K18">IF($C18="","",INDEX(import_data,$C18,K$9))</f>
        <v/>
      </c>
      <c r="L18" s="281" t="str" cm="1">
        <f t="array" ref="L18">IF($C18="","",INDEX(import_data,$C18,L$9))</f>
        <v/>
      </c>
      <c r="N18" s="141" t="str">
        <f t="shared" si="2"/>
        <v/>
      </c>
      <c r="O18" s="277" t="str">
        <f>IF(N18="","",MAX(O$12:O17)+1)</f>
        <v/>
      </c>
      <c r="P18" s="278" t="str">
        <f>IF(N18="","",IFERROR(INDEX(natjecanje!T$13:T$412,MATCH(E18,natjecanje!S$13:S$412,0)),""))</f>
        <v/>
      </c>
      <c r="R18" s="141">
        <f t="shared" si="3"/>
        <v>6</v>
      </c>
      <c r="S18" s="278" t="str">
        <f t="shared" si="4"/>
        <v/>
      </c>
      <c r="U18" s="279" t="str" cm="1">
        <f t="array" ref="U18">IF($S18="","",INDEX(import_data,$S18,U$9))</f>
        <v/>
      </c>
      <c r="V18" s="280" t="str" cm="1">
        <f t="array" ref="V18">IF($S18="","",INDEX(import_data,$S18,V$9))</f>
        <v/>
      </c>
      <c r="W18" s="281" t="str" cm="1">
        <f t="array" ref="W18">IF($S18="","",INDEX(import_data,$S18,W$9))</f>
        <v/>
      </c>
    </row>
    <row r="19" spans="2:23" x14ac:dyDescent="0.25">
      <c r="B19" s="141">
        <f t="shared" si="0"/>
        <v>7</v>
      </c>
      <c r="C19" s="278" t="str">
        <f t="shared" si="1"/>
        <v/>
      </c>
      <c r="E19" s="279" t="str" cm="1">
        <f t="array" ref="E19">IF($C19="","",INDEX(import_data,$C19,E$9))</f>
        <v/>
      </c>
      <c r="F19" s="280" t="str" cm="1">
        <f t="array" ref="F19">IF($C19="","",INDEX(import_data,$C19,F$9))</f>
        <v/>
      </c>
      <c r="G19" s="217" t="str" cm="1">
        <f t="array" ref="G19">IF($C19="","",INDEX(import_data,$C19,G$9))</f>
        <v/>
      </c>
      <c r="H19" s="291" t="str" cm="1">
        <f t="array" ref="H19">IF($C19="","",INDEX(import_data,$C19,H$9))</f>
        <v/>
      </c>
      <c r="I19" s="291" t="str" cm="1">
        <f t="array" ref="I19">IF($C19="","",INDEX(import_data,$C19,I$9))</f>
        <v/>
      </c>
      <c r="J19" s="280" t="str" cm="1">
        <f t="array" ref="J19">IF($C19="","",INDEX(import_data,$C19,J$9))</f>
        <v/>
      </c>
      <c r="K19" s="217" t="str" cm="1">
        <f t="array" ref="K19">IF($C19="","",INDEX(import_data,$C19,K$9))</f>
        <v/>
      </c>
      <c r="L19" s="281" t="str" cm="1">
        <f t="array" ref="L19">IF($C19="","",INDEX(import_data,$C19,L$9))</f>
        <v/>
      </c>
      <c r="N19" s="141" t="str">
        <f t="shared" si="2"/>
        <v/>
      </c>
      <c r="O19" s="277" t="str">
        <f>IF(N19="","",MAX(O$12:O18)+1)</f>
        <v/>
      </c>
      <c r="P19" s="278" t="str">
        <f>IF(N19="","",IFERROR(INDEX(natjecanje!T$13:T$412,MATCH(E19,natjecanje!S$13:S$412,0)),""))</f>
        <v/>
      </c>
      <c r="R19" s="141">
        <f t="shared" si="3"/>
        <v>7</v>
      </c>
      <c r="S19" s="278" t="str">
        <f t="shared" si="4"/>
        <v/>
      </c>
      <c r="U19" s="279" t="str" cm="1">
        <f t="array" ref="U19">IF($S19="","",INDEX(import_data,$S19,U$9))</f>
        <v/>
      </c>
      <c r="V19" s="280" t="str" cm="1">
        <f t="array" ref="V19">IF($S19="","",INDEX(import_data,$S19,V$9))</f>
        <v/>
      </c>
      <c r="W19" s="281" t="str" cm="1">
        <f t="array" ref="W19">IF($S19="","",INDEX(import_data,$S19,W$9))</f>
        <v/>
      </c>
    </row>
    <row r="20" spans="2:23" x14ac:dyDescent="0.25">
      <c r="B20" s="141">
        <f t="shared" si="0"/>
        <v>8</v>
      </c>
      <c r="C20" s="278" t="str">
        <f t="shared" si="1"/>
        <v/>
      </c>
      <c r="E20" s="279" t="str" cm="1">
        <f t="array" ref="E20">IF($C20="","",INDEX(import_data,$C20,E$9))</f>
        <v/>
      </c>
      <c r="F20" s="280" t="str" cm="1">
        <f t="array" ref="F20">IF($C20="","",INDEX(import_data,$C20,F$9))</f>
        <v/>
      </c>
      <c r="G20" s="217" t="str" cm="1">
        <f t="array" ref="G20">IF($C20="","",INDEX(import_data,$C20,G$9))</f>
        <v/>
      </c>
      <c r="H20" s="291" t="str" cm="1">
        <f t="array" ref="H20">IF($C20="","",INDEX(import_data,$C20,H$9))</f>
        <v/>
      </c>
      <c r="I20" s="291" t="str" cm="1">
        <f t="array" ref="I20">IF($C20="","",INDEX(import_data,$C20,I$9))</f>
        <v/>
      </c>
      <c r="J20" s="280" t="str" cm="1">
        <f t="array" ref="J20">IF($C20="","",INDEX(import_data,$C20,J$9))</f>
        <v/>
      </c>
      <c r="K20" s="217" t="str" cm="1">
        <f t="array" ref="K20">IF($C20="","",INDEX(import_data,$C20,K$9))</f>
        <v/>
      </c>
      <c r="L20" s="281" t="str" cm="1">
        <f t="array" ref="L20">IF($C20="","",INDEX(import_data,$C20,L$9))</f>
        <v/>
      </c>
      <c r="N20" s="141" t="str">
        <f t="shared" si="2"/>
        <v/>
      </c>
      <c r="O20" s="277" t="str">
        <f>IF(N20="","",MAX(O$12:O19)+1)</f>
        <v/>
      </c>
      <c r="P20" s="278" t="str">
        <f>IF(N20="","",IFERROR(INDEX(natjecanje!T$13:T$412,MATCH(E20,natjecanje!S$13:S$412,0)),""))</f>
        <v/>
      </c>
      <c r="R20" s="141">
        <f t="shared" si="3"/>
        <v>8</v>
      </c>
      <c r="S20" s="278" t="str">
        <f t="shared" si="4"/>
        <v/>
      </c>
      <c r="U20" s="279" t="str" cm="1">
        <f t="array" ref="U20">IF($S20="","",INDEX(import_data,$S20,U$9))</f>
        <v/>
      </c>
      <c r="V20" s="280" t="str" cm="1">
        <f t="array" ref="V20">IF($S20="","",INDEX(import_data,$S20,V$9))</f>
        <v/>
      </c>
      <c r="W20" s="281" t="str" cm="1">
        <f t="array" ref="W20">IF($S20="","",INDEX(import_data,$S20,W$9))</f>
        <v/>
      </c>
    </row>
    <row r="21" spans="2:23" x14ac:dyDescent="0.25">
      <c r="B21" s="141">
        <f t="shared" si="0"/>
        <v>9</v>
      </c>
      <c r="C21" s="278" t="str">
        <f t="shared" si="1"/>
        <v/>
      </c>
      <c r="E21" s="279" t="str" cm="1">
        <f t="array" ref="E21">IF($C21="","",INDEX(import_data,$C21,E$9))</f>
        <v/>
      </c>
      <c r="F21" s="280" t="str" cm="1">
        <f t="array" ref="F21">IF($C21="","",INDEX(import_data,$C21,F$9))</f>
        <v/>
      </c>
      <c r="G21" s="217" t="str" cm="1">
        <f t="array" ref="G21">IF($C21="","",INDEX(import_data,$C21,G$9))</f>
        <v/>
      </c>
      <c r="H21" s="291" t="str" cm="1">
        <f t="array" ref="H21">IF($C21="","",INDEX(import_data,$C21,H$9))</f>
        <v/>
      </c>
      <c r="I21" s="291" t="str" cm="1">
        <f t="array" ref="I21">IF($C21="","",INDEX(import_data,$C21,I$9))</f>
        <v/>
      </c>
      <c r="J21" s="280" t="str" cm="1">
        <f t="array" ref="J21">IF($C21="","",INDEX(import_data,$C21,J$9))</f>
        <v/>
      </c>
      <c r="K21" s="217" t="str" cm="1">
        <f t="array" ref="K21">IF($C21="","",INDEX(import_data,$C21,K$9))</f>
        <v/>
      </c>
      <c r="L21" s="281" t="str" cm="1">
        <f t="array" ref="L21">IF($C21="","",INDEX(import_data,$C21,L$9))</f>
        <v/>
      </c>
      <c r="N21" s="141" t="str">
        <f t="shared" si="2"/>
        <v/>
      </c>
      <c r="O21" s="277" t="str">
        <f>IF(N21="","",MAX(O$12:O20)+1)</f>
        <v/>
      </c>
      <c r="P21" s="278" t="str">
        <f>IF(N21="","",IFERROR(INDEX(natjecanje!T$13:T$412,MATCH(E21,natjecanje!S$13:S$412,0)),""))</f>
        <v/>
      </c>
      <c r="R21" s="141">
        <f t="shared" si="3"/>
        <v>9</v>
      </c>
      <c r="S21" s="278" t="str">
        <f t="shared" si="4"/>
        <v/>
      </c>
      <c r="U21" s="279" t="str" cm="1">
        <f t="array" ref="U21">IF($S21="","",INDEX(import_data,$S21,U$9))</f>
        <v/>
      </c>
      <c r="V21" s="280" t="str" cm="1">
        <f t="array" ref="V21">IF($S21="","",INDEX(import_data,$S21,V$9))</f>
        <v/>
      </c>
      <c r="W21" s="281" t="str" cm="1">
        <f t="array" ref="W21">IF($S21="","",INDEX(import_data,$S21,W$9))</f>
        <v/>
      </c>
    </row>
    <row r="22" spans="2:23" x14ac:dyDescent="0.25">
      <c r="B22" s="141">
        <f t="shared" si="0"/>
        <v>10</v>
      </c>
      <c r="C22" s="278" t="str">
        <f t="shared" si="1"/>
        <v/>
      </c>
      <c r="E22" s="279" t="str" cm="1">
        <f t="array" ref="E22">IF($C22="","",INDEX(import_data,$C22,E$9))</f>
        <v/>
      </c>
      <c r="F22" s="280" t="str" cm="1">
        <f t="array" ref="F22">IF($C22="","",INDEX(import_data,$C22,F$9))</f>
        <v/>
      </c>
      <c r="G22" s="217" t="str" cm="1">
        <f t="array" ref="G22">IF($C22="","",INDEX(import_data,$C22,G$9))</f>
        <v/>
      </c>
      <c r="H22" s="291" t="str" cm="1">
        <f t="array" ref="H22">IF($C22="","",INDEX(import_data,$C22,H$9))</f>
        <v/>
      </c>
      <c r="I22" s="291" t="str" cm="1">
        <f t="array" ref="I22">IF($C22="","",INDEX(import_data,$C22,I$9))</f>
        <v/>
      </c>
      <c r="J22" s="280" t="str" cm="1">
        <f t="array" ref="J22">IF($C22="","",INDEX(import_data,$C22,J$9))</f>
        <v/>
      </c>
      <c r="K22" s="217" t="str" cm="1">
        <f t="array" ref="K22">IF($C22="","",INDEX(import_data,$C22,K$9))</f>
        <v/>
      </c>
      <c r="L22" s="281" t="str" cm="1">
        <f t="array" ref="L22">IF($C22="","",INDEX(import_data,$C22,L$9))</f>
        <v/>
      </c>
      <c r="N22" s="141" t="str">
        <f t="shared" si="2"/>
        <v/>
      </c>
      <c r="O22" s="277" t="str">
        <f>IF(N22="","",MAX(O$12:O21)+1)</f>
        <v/>
      </c>
      <c r="P22" s="278" t="str">
        <f>IF(N22="","",IFERROR(INDEX(natjecanje!T$13:T$412,MATCH(E22,natjecanje!S$13:S$412,0)),""))</f>
        <v/>
      </c>
      <c r="R22" s="141">
        <f t="shared" si="3"/>
        <v>10</v>
      </c>
      <c r="S22" s="278" t="str">
        <f t="shared" si="4"/>
        <v/>
      </c>
      <c r="U22" s="279" t="str" cm="1">
        <f t="array" ref="U22">IF($S22="","",INDEX(import_data,$S22,U$9))</f>
        <v/>
      </c>
      <c r="V22" s="280" t="str" cm="1">
        <f t="array" ref="V22">IF($S22="","",INDEX(import_data,$S22,V$9))</f>
        <v/>
      </c>
      <c r="W22" s="281" t="str" cm="1">
        <f t="array" ref="W22">IF($S22="","",INDEX(import_data,$S22,W$9))</f>
        <v/>
      </c>
    </row>
    <row r="23" spans="2:23" x14ac:dyDescent="0.25">
      <c r="B23" s="141">
        <f t="shared" si="0"/>
        <v>11</v>
      </c>
      <c r="C23" s="278" t="str">
        <f>IFERROR(MATCH($E$8&amp;"-"&amp;B23,import_key,0),"")</f>
        <v/>
      </c>
      <c r="E23" s="279" t="str" cm="1">
        <f t="array" ref="E23">IF($C23="","",INDEX(import_data,$C23,E$9))</f>
        <v/>
      </c>
      <c r="F23" s="280" t="str" cm="1">
        <f t="array" ref="F23">IF($C23="","",INDEX(import_data,$C23,F$9))</f>
        <v/>
      </c>
      <c r="G23" s="217" t="str" cm="1">
        <f t="array" ref="G23">IF($C23="","",INDEX(import_data,$C23,G$9))</f>
        <v/>
      </c>
      <c r="H23" s="291" t="str" cm="1">
        <f t="array" ref="H23">IF($C23="","",INDEX(import_data,$C23,H$9))</f>
        <v/>
      </c>
      <c r="I23" s="291" t="str" cm="1">
        <f t="array" ref="I23">IF($C23="","",INDEX(import_data,$C23,I$9))</f>
        <v/>
      </c>
      <c r="J23" s="280" t="str" cm="1">
        <f t="array" ref="J23">IF($C23="","",INDEX(import_data,$C23,J$9))</f>
        <v/>
      </c>
      <c r="K23" s="217" t="str" cm="1">
        <f t="array" ref="K23">IF($C23="","",INDEX(import_data,$C23,K$9))</f>
        <v/>
      </c>
      <c r="L23" s="281" t="str" cm="1">
        <f t="array" ref="L23">IF($C23="","",INDEX(import_data,$C23,L$9))</f>
        <v/>
      </c>
      <c r="N23" s="141" t="str">
        <f t="shared" si="2"/>
        <v/>
      </c>
      <c r="O23" s="277" t="str">
        <f>IF(N23="","",MAX(O$12:O22)+1)</f>
        <v/>
      </c>
      <c r="P23" s="278" t="str">
        <f>IF(N23="","",IFERROR(INDEX(natjecanje!T$13:T$412,MATCH(E23,natjecanje!S$13:S$412,0)),""))</f>
        <v/>
      </c>
      <c r="R23" s="141">
        <f t="shared" si="3"/>
        <v>11</v>
      </c>
      <c r="S23" s="278" t="str">
        <f t="shared" si="4"/>
        <v/>
      </c>
      <c r="U23" s="279" t="str" cm="1">
        <f t="array" ref="U23">IF($S23="","",INDEX(import_data,$S23,U$9))</f>
        <v/>
      </c>
      <c r="V23" s="280" t="str" cm="1">
        <f t="array" ref="V23">IF($S23="","",INDEX(import_data,$S23,V$9))</f>
        <v/>
      </c>
      <c r="W23" s="281" t="str" cm="1">
        <f t="array" ref="W23">IF($S23="","",INDEX(import_data,$S23,W$9))</f>
        <v/>
      </c>
    </row>
    <row r="24" spans="2:23" x14ac:dyDescent="0.25">
      <c r="B24" s="141">
        <f t="shared" si="0"/>
        <v>12</v>
      </c>
      <c r="C24" s="278" t="str">
        <f t="shared" si="1"/>
        <v/>
      </c>
      <c r="E24" s="279" t="str" cm="1">
        <f t="array" ref="E24">IF($C24="","",INDEX(import_data,$C24,E$9))</f>
        <v/>
      </c>
      <c r="F24" s="280" t="str" cm="1">
        <f t="array" ref="F24">IF($C24="","",INDEX(import_data,$C24,F$9))</f>
        <v/>
      </c>
      <c r="G24" s="217" t="str" cm="1">
        <f t="array" ref="G24">IF($C24="","",INDEX(import_data,$C24,G$9))</f>
        <v/>
      </c>
      <c r="H24" s="291" t="str" cm="1">
        <f t="array" ref="H24">IF($C24="","",INDEX(import_data,$C24,H$9))</f>
        <v/>
      </c>
      <c r="I24" s="291" t="str" cm="1">
        <f t="array" ref="I24">IF($C24="","",INDEX(import_data,$C24,I$9))</f>
        <v/>
      </c>
      <c r="J24" s="280" t="str" cm="1">
        <f t="array" ref="J24">IF($C24="","",INDEX(import_data,$C24,J$9))</f>
        <v/>
      </c>
      <c r="K24" s="217" t="str" cm="1">
        <f t="array" ref="K24">IF($C24="","",INDEX(import_data,$C24,K$9))</f>
        <v/>
      </c>
      <c r="L24" s="281" t="str" cm="1">
        <f t="array" ref="L24">IF($C24="","",INDEX(import_data,$C24,L$9))</f>
        <v/>
      </c>
      <c r="N24" s="141" t="str">
        <f t="shared" si="2"/>
        <v/>
      </c>
      <c r="O24" s="277" t="str">
        <f>IF(N24="","",MAX(O$12:O23)+1)</f>
        <v/>
      </c>
      <c r="P24" s="278" t="str">
        <f>IF(N24="","",IFERROR(INDEX(natjecanje!T$13:T$412,MATCH(E24,natjecanje!S$13:S$412,0)),""))</f>
        <v/>
      </c>
      <c r="R24" s="141">
        <f t="shared" si="3"/>
        <v>12</v>
      </c>
      <c r="S24" s="278" t="str">
        <f t="shared" si="4"/>
        <v/>
      </c>
      <c r="U24" s="279" t="str" cm="1">
        <f t="array" ref="U24">IF($S24="","",INDEX(import_data,$S24,U$9))</f>
        <v/>
      </c>
      <c r="V24" s="280" t="str" cm="1">
        <f t="array" ref="V24">IF($S24="","",INDEX(import_data,$S24,V$9))</f>
        <v/>
      </c>
      <c r="W24" s="281" t="str" cm="1">
        <f t="array" ref="W24">IF($S24="","",INDEX(import_data,$S24,W$9))</f>
        <v/>
      </c>
    </row>
    <row r="25" spans="2:23" x14ac:dyDescent="0.25">
      <c r="B25" s="141">
        <f t="shared" si="0"/>
        <v>13</v>
      </c>
      <c r="C25" s="278" t="str">
        <f t="shared" si="1"/>
        <v/>
      </c>
      <c r="E25" s="279" t="str" cm="1">
        <f t="array" ref="E25">IF($C25="","",INDEX(import_data,$C25,E$9))</f>
        <v/>
      </c>
      <c r="F25" s="280" t="str" cm="1">
        <f t="array" ref="F25">IF($C25="","",INDEX(import_data,$C25,F$9))</f>
        <v/>
      </c>
      <c r="G25" s="217" t="str" cm="1">
        <f t="array" ref="G25">IF($C25="","",INDEX(import_data,$C25,G$9))</f>
        <v/>
      </c>
      <c r="H25" s="291" t="str" cm="1">
        <f t="array" ref="H25">IF($C25="","",INDEX(import_data,$C25,H$9))</f>
        <v/>
      </c>
      <c r="I25" s="291" t="str" cm="1">
        <f t="array" ref="I25">IF($C25="","",INDEX(import_data,$C25,I$9))</f>
        <v/>
      </c>
      <c r="J25" s="280" t="str" cm="1">
        <f t="array" ref="J25">IF($C25="","",INDEX(import_data,$C25,J$9))</f>
        <v/>
      </c>
      <c r="K25" s="217" t="str" cm="1">
        <f t="array" ref="K25">IF($C25="","",INDEX(import_data,$C25,K$9))</f>
        <v/>
      </c>
      <c r="L25" s="281" t="str" cm="1">
        <f t="array" ref="L25">IF($C25="","",INDEX(import_data,$C25,L$9))</f>
        <v/>
      </c>
      <c r="N25" s="141" t="str">
        <f t="shared" si="2"/>
        <v/>
      </c>
      <c r="O25" s="277" t="str">
        <f>IF(N25="","",MAX(O$12:O24)+1)</f>
        <v/>
      </c>
      <c r="P25" s="278" t="str">
        <f>IF(N25="","",IFERROR(INDEX(natjecanje!T$13:T$412,MATCH(E25,natjecanje!S$13:S$412,0)),""))</f>
        <v/>
      </c>
      <c r="R25" s="141">
        <f t="shared" si="3"/>
        <v>13</v>
      </c>
      <c r="S25" s="278" t="str">
        <f t="shared" si="4"/>
        <v/>
      </c>
      <c r="U25" s="279" t="str" cm="1">
        <f t="array" ref="U25">IF($S25="","",INDEX(import_data,$S25,U$9))</f>
        <v/>
      </c>
      <c r="V25" s="280" t="str" cm="1">
        <f t="array" ref="V25">IF($S25="","",INDEX(import_data,$S25,V$9))</f>
        <v/>
      </c>
      <c r="W25" s="281" t="str" cm="1">
        <f t="array" ref="W25">IF($S25="","",INDEX(import_data,$S25,W$9))</f>
        <v/>
      </c>
    </row>
    <row r="26" spans="2:23" x14ac:dyDescent="0.25">
      <c r="B26" s="141">
        <f t="shared" si="0"/>
        <v>14</v>
      </c>
      <c r="C26" s="278" t="str">
        <f t="shared" si="1"/>
        <v/>
      </c>
      <c r="E26" s="279" t="str" cm="1">
        <f t="array" ref="E26">IF($C26="","",INDEX(import_data,$C26,E$9))</f>
        <v/>
      </c>
      <c r="F26" s="280" t="str" cm="1">
        <f t="array" ref="F26">IF($C26="","",INDEX(import_data,$C26,F$9))</f>
        <v/>
      </c>
      <c r="G26" s="217" t="str" cm="1">
        <f t="array" ref="G26">IF($C26="","",INDEX(import_data,$C26,G$9))</f>
        <v/>
      </c>
      <c r="H26" s="291" t="str" cm="1">
        <f t="array" ref="H26">IF($C26="","",INDEX(import_data,$C26,H$9))</f>
        <v/>
      </c>
      <c r="I26" s="291" t="str" cm="1">
        <f t="array" ref="I26">IF($C26="","",INDEX(import_data,$C26,I$9))</f>
        <v/>
      </c>
      <c r="J26" s="280" t="str" cm="1">
        <f t="array" ref="J26">IF($C26="","",INDEX(import_data,$C26,J$9))</f>
        <v/>
      </c>
      <c r="K26" s="217" t="str" cm="1">
        <f t="array" ref="K26">IF($C26="","",INDEX(import_data,$C26,K$9))</f>
        <v/>
      </c>
      <c r="L26" s="281" t="str" cm="1">
        <f t="array" ref="L26">IF($C26="","",INDEX(import_data,$C26,L$9))</f>
        <v/>
      </c>
      <c r="N26" s="141" t="str">
        <f t="shared" si="2"/>
        <v/>
      </c>
      <c r="O26" s="277" t="str">
        <f>IF(N26="","",MAX(O$12:O25)+1)</f>
        <v/>
      </c>
      <c r="P26" s="278" t="str">
        <f>IF(N26="","",IFERROR(INDEX(natjecanje!T$13:T$412,MATCH(E26,natjecanje!S$13:S$412,0)),""))</f>
        <v/>
      </c>
      <c r="R26" s="141">
        <f t="shared" si="3"/>
        <v>14</v>
      </c>
      <c r="S26" s="278" t="str">
        <f t="shared" si="4"/>
        <v/>
      </c>
      <c r="U26" s="279" t="str" cm="1">
        <f t="array" ref="U26">IF($S26="","",INDEX(import_data,$S26,U$9))</f>
        <v/>
      </c>
      <c r="V26" s="280" t="str" cm="1">
        <f t="array" ref="V26">IF($S26="","",INDEX(import_data,$S26,V$9))</f>
        <v/>
      </c>
      <c r="W26" s="281" t="str" cm="1">
        <f t="array" ref="W26">IF($S26="","",INDEX(import_data,$S26,W$9))</f>
        <v/>
      </c>
    </row>
    <row r="27" spans="2:23" x14ac:dyDescent="0.25">
      <c r="B27" s="141">
        <f t="shared" si="0"/>
        <v>15</v>
      </c>
      <c r="C27" s="278" t="str">
        <f t="shared" si="1"/>
        <v/>
      </c>
      <c r="E27" s="279" t="str" cm="1">
        <f t="array" ref="E27">IF($C27="","",INDEX(import_data,$C27,E$9))</f>
        <v/>
      </c>
      <c r="F27" s="280" t="str" cm="1">
        <f t="array" ref="F27">IF($C27="","",INDEX(import_data,$C27,F$9))</f>
        <v/>
      </c>
      <c r="G27" s="217" t="str" cm="1">
        <f t="array" ref="G27">IF($C27="","",INDEX(import_data,$C27,G$9))</f>
        <v/>
      </c>
      <c r="H27" s="291" t="str" cm="1">
        <f t="array" ref="H27">IF($C27="","",INDEX(import_data,$C27,H$9))</f>
        <v/>
      </c>
      <c r="I27" s="291" t="str" cm="1">
        <f t="array" ref="I27">IF($C27="","",INDEX(import_data,$C27,I$9))</f>
        <v/>
      </c>
      <c r="J27" s="280" t="str" cm="1">
        <f t="array" ref="J27">IF($C27="","",INDEX(import_data,$C27,J$9))</f>
        <v/>
      </c>
      <c r="K27" s="217" t="str" cm="1">
        <f t="array" ref="K27">IF($C27="","",INDEX(import_data,$C27,K$9))</f>
        <v/>
      </c>
      <c r="L27" s="281" t="str" cm="1">
        <f t="array" ref="L27">IF($C27="","",INDEX(import_data,$C27,L$9))</f>
        <v/>
      </c>
      <c r="N27" s="141" t="str">
        <f t="shared" si="2"/>
        <v/>
      </c>
      <c r="O27" s="277" t="str">
        <f>IF(N27="","",MAX(O$12:O26)+1)</f>
        <v/>
      </c>
      <c r="P27" s="278" t="str">
        <f>IF(N27="","",IFERROR(INDEX(natjecanje!T$13:T$412,MATCH(E27,natjecanje!S$13:S$412,0)),""))</f>
        <v/>
      </c>
      <c r="R27" s="141">
        <f t="shared" si="3"/>
        <v>15</v>
      </c>
      <c r="S27" s="278" t="str">
        <f t="shared" si="4"/>
        <v/>
      </c>
      <c r="U27" s="279" t="str" cm="1">
        <f t="array" ref="U27">IF($S27="","",INDEX(import_data,$S27,U$9))</f>
        <v/>
      </c>
      <c r="V27" s="280" t="str" cm="1">
        <f t="array" ref="V27">IF($S27="","",INDEX(import_data,$S27,V$9))</f>
        <v/>
      </c>
      <c r="W27" s="281" t="str" cm="1">
        <f t="array" ref="W27">IF($S27="","",INDEX(import_data,$S27,W$9))</f>
        <v/>
      </c>
    </row>
    <row r="28" spans="2:23" x14ac:dyDescent="0.25">
      <c r="B28" s="141">
        <f t="shared" si="0"/>
        <v>16</v>
      </c>
      <c r="C28" s="278" t="str">
        <f t="shared" si="1"/>
        <v/>
      </c>
      <c r="E28" s="279" t="str" cm="1">
        <f t="array" ref="E28">IF($C28="","",INDEX(import_data,$C28,E$9))</f>
        <v/>
      </c>
      <c r="F28" s="280" t="str" cm="1">
        <f t="array" ref="F28">IF($C28="","",INDEX(import_data,$C28,F$9))</f>
        <v/>
      </c>
      <c r="G28" s="217" t="str" cm="1">
        <f t="array" ref="G28">IF($C28="","",INDEX(import_data,$C28,G$9))</f>
        <v/>
      </c>
      <c r="H28" s="291" t="str" cm="1">
        <f t="array" ref="H28">IF($C28="","",INDEX(import_data,$C28,H$9))</f>
        <v/>
      </c>
      <c r="I28" s="291" t="str" cm="1">
        <f t="array" ref="I28">IF($C28="","",INDEX(import_data,$C28,I$9))</f>
        <v/>
      </c>
      <c r="J28" s="280" t="str" cm="1">
        <f t="array" ref="J28">IF($C28="","",INDEX(import_data,$C28,J$9))</f>
        <v/>
      </c>
      <c r="K28" s="217" t="str" cm="1">
        <f t="array" ref="K28">IF($C28="","",INDEX(import_data,$C28,K$9))</f>
        <v/>
      </c>
      <c r="L28" s="281" t="str" cm="1">
        <f t="array" ref="L28">IF($C28="","",INDEX(import_data,$C28,L$9))</f>
        <v/>
      </c>
      <c r="N28" s="141" t="str">
        <f t="shared" si="2"/>
        <v/>
      </c>
      <c r="O28" s="277" t="str">
        <f>IF(N28="","",MAX(O$12:O27)+1)</f>
        <v/>
      </c>
      <c r="P28" s="278" t="str">
        <f>IF(N28="","",IFERROR(INDEX(natjecanje!T$13:T$412,MATCH(E28,natjecanje!S$13:S$412,0)),""))</f>
        <v/>
      </c>
      <c r="R28" s="141">
        <f t="shared" si="3"/>
        <v>16</v>
      </c>
      <c r="S28" s="278" t="str">
        <f t="shared" si="4"/>
        <v/>
      </c>
      <c r="U28" s="279" t="str" cm="1">
        <f t="array" ref="U28">IF($S28="","",INDEX(import_data,$S28,U$9))</f>
        <v/>
      </c>
      <c r="V28" s="280" t="str" cm="1">
        <f t="array" ref="V28">IF($S28="","",INDEX(import_data,$S28,V$9))</f>
        <v/>
      </c>
      <c r="W28" s="281" t="str" cm="1">
        <f t="array" ref="W28">IF($S28="","",INDEX(import_data,$S28,W$9))</f>
        <v/>
      </c>
    </row>
    <row r="29" spans="2:23" x14ac:dyDescent="0.25">
      <c r="B29" s="141">
        <f t="shared" si="0"/>
        <v>17</v>
      </c>
      <c r="C29" s="278" t="str">
        <f t="shared" si="1"/>
        <v/>
      </c>
      <c r="E29" s="279" t="str" cm="1">
        <f t="array" ref="E29">IF($C29="","",INDEX(import_data,$C29,E$9))</f>
        <v/>
      </c>
      <c r="F29" s="280" t="str" cm="1">
        <f t="array" ref="F29">IF($C29="","",INDEX(import_data,$C29,F$9))</f>
        <v/>
      </c>
      <c r="G29" s="217" t="str" cm="1">
        <f t="array" ref="G29">IF($C29="","",INDEX(import_data,$C29,G$9))</f>
        <v/>
      </c>
      <c r="H29" s="291" t="str" cm="1">
        <f t="array" ref="H29">IF($C29="","",INDEX(import_data,$C29,H$9))</f>
        <v/>
      </c>
      <c r="I29" s="291" t="str" cm="1">
        <f t="array" ref="I29">IF($C29="","",INDEX(import_data,$C29,I$9))</f>
        <v/>
      </c>
      <c r="J29" s="280" t="str" cm="1">
        <f t="array" ref="J29">IF($C29="","",INDEX(import_data,$C29,J$9))</f>
        <v/>
      </c>
      <c r="K29" s="217" t="str" cm="1">
        <f t="array" ref="K29">IF($C29="","",INDEX(import_data,$C29,K$9))</f>
        <v/>
      </c>
      <c r="L29" s="281" t="str" cm="1">
        <f t="array" ref="L29">IF($C29="","",INDEX(import_data,$C29,L$9))</f>
        <v/>
      </c>
      <c r="N29" s="141" t="str">
        <f t="shared" si="2"/>
        <v/>
      </c>
      <c r="O29" s="277" t="str">
        <f>IF(N29="","",MAX(O$12:O28)+1)</f>
        <v/>
      </c>
      <c r="P29" s="278" t="str">
        <f>IF(N29="","",IFERROR(INDEX(natjecanje!T$13:T$412,MATCH(E29,natjecanje!S$13:S$412,0)),""))</f>
        <v/>
      </c>
      <c r="R29" s="141">
        <f t="shared" si="3"/>
        <v>17</v>
      </c>
      <c r="S29" s="278" t="str">
        <f t="shared" si="4"/>
        <v/>
      </c>
      <c r="U29" s="279" t="str" cm="1">
        <f t="array" ref="U29">IF($S29="","",INDEX(import_data,$S29,U$9))</f>
        <v/>
      </c>
      <c r="V29" s="280" t="str" cm="1">
        <f t="array" ref="V29">IF($S29="","",INDEX(import_data,$S29,V$9))</f>
        <v/>
      </c>
      <c r="W29" s="281" t="str" cm="1">
        <f t="array" ref="W29">IF($S29="","",INDEX(import_data,$S29,W$9))</f>
        <v/>
      </c>
    </row>
    <row r="30" spans="2:23" x14ac:dyDescent="0.25">
      <c r="B30" s="141">
        <f t="shared" si="0"/>
        <v>18</v>
      </c>
      <c r="C30" s="278" t="str">
        <f t="shared" si="1"/>
        <v/>
      </c>
      <c r="E30" s="279" t="str" cm="1">
        <f t="array" ref="E30">IF($C30="","",INDEX(import_data,$C30,E$9))</f>
        <v/>
      </c>
      <c r="F30" s="280" t="str" cm="1">
        <f t="array" ref="F30">IF($C30="","",INDEX(import_data,$C30,F$9))</f>
        <v/>
      </c>
      <c r="G30" s="217" t="str" cm="1">
        <f t="array" ref="G30">IF($C30="","",INDEX(import_data,$C30,G$9))</f>
        <v/>
      </c>
      <c r="H30" s="291" t="str" cm="1">
        <f t="array" ref="H30">IF($C30="","",INDEX(import_data,$C30,H$9))</f>
        <v/>
      </c>
      <c r="I30" s="291" t="str" cm="1">
        <f t="array" ref="I30">IF($C30="","",INDEX(import_data,$C30,I$9))</f>
        <v/>
      </c>
      <c r="J30" s="280" t="str" cm="1">
        <f t="array" ref="J30">IF($C30="","",INDEX(import_data,$C30,J$9))</f>
        <v/>
      </c>
      <c r="K30" s="217" t="str" cm="1">
        <f t="array" ref="K30">IF($C30="","",INDEX(import_data,$C30,K$9))</f>
        <v/>
      </c>
      <c r="L30" s="281" t="str" cm="1">
        <f t="array" ref="L30">IF($C30="","",INDEX(import_data,$C30,L$9))</f>
        <v/>
      </c>
      <c r="N30" s="141" t="str">
        <f t="shared" si="2"/>
        <v/>
      </c>
      <c r="O30" s="277" t="str">
        <f>IF(N30="","",MAX(O$12:O29)+1)</f>
        <v/>
      </c>
      <c r="P30" s="278" t="str">
        <f>IF(N30="","",IFERROR(INDEX(natjecanje!T$13:T$412,MATCH(E30,natjecanje!S$13:S$412,0)),""))</f>
        <v/>
      </c>
      <c r="R30" s="141">
        <f t="shared" si="3"/>
        <v>18</v>
      </c>
      <c r="S30" s="278" t="str">
        <f t="shared" si="4"/>
        <v/>
      </c>
      <c r="U30" s="279" t="str" cm="1">
        <f t="array" ref="U30">IF($S30="","",INDEX(import_data,$S30,U$9))</f>
        <v/>
      </c>
      <c r="V30" s="280" t="str" cm="1">
        <f t="array" ref="V30">IF($S30="","",INDEX(import_data,$S30,V$9))</f>
        <v/>
      </c>
      <c r="W30" s="281" t="str" cm="1">
        <f t="array" ref="W30">IF($S30="","",INDEX(import_data,$S30,W$9))</f>
        <v/>
      </c>
    </row>
    <row r="31" spans="2:23" x14ac:dyDescent="0.25">
      <c r="B31" s="141">
        <f t="shared" si="0"/>
        <v>19</v>
      </c>
      <c r="C31" s="278" t="str">
        <f>IFERROR(MATCH($E$8&amp;"-"&amp;B31,import_key,0),"")</f>
        <v/>
      </c>
      <c r="E31" s="279" t="str" cm="1">
        <f t="array" ref="E31">IF($C31="","",INDEX(import_data,$C31,E$9))</f>
        <v/>
      </c>
      <c r="F31" s="280" t="str" cm="1">
        <f t="array" ref="F31">IF($C31="","",INDEX(import_data,$C31,F$9))</f>
        <v/>
      </c>
      <c r="G31" s="217" t="str" cm="1">
        <f t="array" ref="G31">IF($C31="","",INDEX(import_data,$C31,G$9))</f>
        <v/>
      </c>
      <c r="H31" s="291" t="str" cm="1">
        <f t="array" ref="H31">IF($C31="","",INDEX(import_data,$C31,H$9))</f>
        <v/>
      </c>
      <c r="I31" s="291" t="str" cm="1">
        <f t="array" ref="I31">IF($C31="","",INDEX(import_data,$C31,I$9))</f>
        <v/>
      </c>
      <c r="J31" s="280" t="str" cm="1">
        <f t="array" ref="J31">IF($C31="","",INDEX(import_data,$C31,J$9))</f>
        <v/>
      </c>
      <c r="K31" s="217" t="str" cm="1">
        <f t="array" ref="K31">IF($C31="","",INDEX(import_data,$C31,K$9))</f>
        <v/>
      </c>
      <c r="L31" s="281" t="str" cm="1">
        <f t="array" ref="L31">IF($C31="","",INDEX(import_data,$C31,L$9))</f>
        <v/>
      </c>
      <c r="N31" s="141" t="str">
        <f t="shared" si="2"/>
        <v/>
      </c>
      <c r="O31" s="277" t="str">
        <f>IF(N31="","",MAX(O$12:O30)+1)</f>
        <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t="str">
        <f t="shared" si="1"/>
        <v/>
      </c>
      <c r="E32" s="279" t="str" cm="1">
        <f t="array" ref="E32">IF($C32="","",INDEX(import_data,$C32,E$9))</f>
        <v/>
      </c>
      <c r="F32" s="280" t="str" cm="1">
        <f t="array" ref="F32">IF($C32="","",INDEX(import_data,$C32,F$9))</f>
        <v/>
      </c>
      <c r="G32" s="217" t="str" cm="1">
        <f t="array" ref="G32">IF($C32="","",INDEX(import_data,$C32,G$9))</f>
        <v/>
      </c>
      <c r="H32" s="291" t="str" cm="1">
        <f t="array" ref="H32">IF($C32="","",INDEX(import_data,$C32,H$9))</f>
        <v/>
      </c>
      <c r="I32" s="291" t="str" cm="1">
        <f t="array" ref="I32">IF($C32="","",INDEX(import_data,$C32,I$9))</f>
        <v/>
      </c>
      <c r="J32" s="280" t="str" cm="1">
        <f t="array" ref="J32">IF($C32="","",INDEX(import_data,$C32,J$9))</f>
        <v/>
      </c>
      <c r="K32" s="217" t="str" cm="1">
        <f t="array" ref="K32">IF($C32="","",INDEX(import_data,$C32,K$9))</f>
        <v/>
      </c>
      <c r="L32" s="281" t="str" cm="1">
        <f t="array" ref="L32">IF($C32="","",INDEX(import_data,$C32,L$9))</f>
        <v/>
      </c>
      <c r="N32" s="141" t="str">
        <f t="shared" si="2"/>
        <v/>
      </c>
      <c r="O32" s="277" t="str">
        <f>IF(N32="","",MAX(O$12:O31)+1)</f>
        <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t="str">
        <f>IFERROR(MATCH($E$8&amp;"-"&amp;B13,import_key,0),"")</f>
        <v/>
      </c>
      <c r="E13" s="298" t="str" cm="1">
        <f t="array" ref="E13">IF($C13="","",INDEX(import_data,$C13,E$9))</f>
        <v/>
      </c>
      <c r="F13" s="299" t="str" cm="1">
        <f t="array" ref="F13">IF($C13="","",INDEX(import_data,$C13,F$9))</f>
        <v/>
      </c>
    </row>
    <row r="14" spans="2:6" x14ac:dyDescent="0.25">
      <c r="B14" s="141">
        <f t="shared" ref="B14:B53" si="1">B13+1</f>
        <v>2</v>
      </c>
      <c r="C14" s="278" t="str">
        <f t="shared" ref="C14:C53" si="2">IFERROR(MATCH($E$8&amp;"-"&amp;B14,import_key,0),"")</f>
        <v/>
      </c>
      <c r="E14" s="282" t="str" cm="1">
        <f t="array" ref="E14">IF($C14="","",INDEX(import_data,$C14,E$9))</f>
        <v/>
      </c>
      <c r="F14" s="300" t="str" cm="1">
        <f t="array" ref="F14">IF($C14="","",INDEX(import_data,$C14,F$9))</f>
        <v/>
      </c>
    </row>
    <row r="15" spans="2:6" x14ac:dyDescent="0.25">
      <c r="B15" s="141">
        <f t="shared" si="1"/>
        <v>3</v>
      </c>
      <c r="C15" s="278" t="str">
        <f t="shared" si="2"/>
        <v/>
      </c>
      <c r="E15" s="282" t="str" cm="1">
        <f t="array" ref="E15">IF($C15="","",INDEX(import_data,$C15,E$9))</f>
        <v/>
      </c>
      <c r="F15" s="300" t="str" cm="1">
        <f t="array" ref="F15">IF($C15="","",INDEX(import_data,$C15,F$9))</f>
        <v/>
      </c>
    </row>
    <row r="16" spans="2:6" x14ac:dyDescent="0.25">
      <c r="B16" s="141">
        <f t="shared" si="1"/>
        <v>4</v>
      </c>
      <c r="C16" s="278" t="str">
        <f t="shared" si="2"/>
        <v/>
      </c>
      <c r="E16" s="282" t="str" cm="1">
        <f t="array" ref="E16">IF($C16="","",INDEX(import_data,$C16,E$9))</f>
        <v/>
      </c>
      <c r="F16" s="300" t="str" cm="1">
        <f t="array" ref="F16">IF($C16="","",INDEX(import_data,$C16,F$9))</f>
        <v/>
      </c>
    </row>
    <row r="17" spans="2:6" x14ac:dyDescent="0.25">
      <c r="B17" s="141">
        <f t="shared" si="1"/>
        <v>5</v>
      </c>
      <c r="C17" s="278" t="str">
        <f t="shared" si="2"/>
        <v/>
      </c>
      <c r="E17" s="282" t="str" cm="1">
        <f t="array" ref="E17">IF($C17="","",INDEX(import_data,$C17,E$9))</f>
        <v/>
      </c>
      <c r="F17" s="300" t="str" cm="1">
        <f t="array" ref="F17">IF($C17="","",INDEX(import_data,$C17,F$9))</f>
        <v/>
      </c>
    </row>
    <row r="18" spans="2:6" x14ac:dyDescent="0.25">
      <c r="B18" s="141">
        <f t="shared" si="1"/>
        <v>6</v>
      </c>
      <c r="C18" s="278" t="str">
        <f t="shared" si="2"/>
        <v/>
      </c>
      <c r="E18" s="282" t="str" cm="1">
        <f t="array" ref="E18">IF($C18="","",INDEX(import_data,$C18,E$9))</f>
        <v/>
      </c>
      <c r="F18" s="300" t="str" cm="1">
        <f t="array" ref="F18">IF($C18="","",INDEX(import_data,$C18,F$9))</f>
        <v/>
      </c>
    </row>
    <row r="19" spans="2:6" x14ac:dyDescent="0.25">
      <c r="B19" s="141">
        <f t="shared" si="1"/>
        <v>7</v>
      </c>
      <c r="C19" s="278" t="str">
        <f t="shared" si="2"/>
        <v/>
      </c>
      <c r="E19" s="282" t="str" cm="1">
        <f t="array" ref="E19">IF($C19="","",INDEX(import_data,$C19,E$9))</f>
        <v/>
      </c>
      <c r="F19" s="300" t="str" cm="1">
        <f t="array" ref="F19">IF($C19="","",INDEX(import_data,$C19,F$9))</f>
        <v/>
      </c>
    </row>
    <row r="20" spans="2:6" x14ac:dyDescent="0.25">
      <c r="B20" s="141">
        <f t="shared" si="1"/>
        <v>8</v>
      </c>
      <c r="C20" s="278" t="str">
        <f t="shared" si="2"/>
        <v/>
      </c>
      <c r="E20" s="282" t="str" cm="1">
        <f t="array" ref="E20">IF($C20="","",INDEX(import_data,$C20,E$9))</f>
        <v/>
      </c>
      <c r="F20" s="300" t="str" cm="1">
        <f t="array" ref="F20">IF($C20="","",INDEX(import_data,$C20,F$9))</f>
        <v/>
      </c>
    </row>
    <row r="21" spans="2:6" x14ac:dyDescent="0.25">
      <c r="B21" s="141">
        <f t="shared" si="1"/>
        <v>9</v>
      </c>
      <c r="C21" s="278" t="str">
        <f t="shared" si="2"/>
        <v/>
      </c>
      <c r="E21" s="282" t="str" cm="1">
        <f t="array" ref="E21">IF($C21="","",INDEX(import_data,$C21,E$9))</f>
        <v/>
      </c>
      <c r="F21" s="300" t="str" cm="1">
        <f t="array" ref="F21">IF($C21="","",INDEX(import_data,$C21,F$9))</f>
        <v/>
      </c>
    </row>
    <row r="22" spans="2:6" x14ac:dyDescent="0.25">
      <c r="B22" s="141">
        <f t="shared" si="1"/>
        <v>10</v>
      </c>
      <c r="C22" s="278" t="str">
        <f t="shared" si="2"/>
        <v/>
      </c>
      <c r="E22" s="282" t="str" cm="1">
        <f t="array" ref="E22">IF($C22="","",INDEX(import_data,$C22,E$9))</f>
        <v/>
      </c>
      <c r="F22" s="300" t="str" cm="1">
        <f t="array" ref="F22">IF($C22="","",INDEX(import_data,$C22,F$9))</f>
        <v/>
      </c>
    </row>
    <row r="23" spans="2:6" x14ac:dyDescent="0.25">
      <c r="B23" s="141">
        <f t="shared" si="1"/>
        <v>11</v>
      </c>
      <c r="C23" s="278" t="str">
        <f t="shared" si="2"/>
        <v/>
      </c>
      <c r="E23" s="282" t="str" cm="1">
        <f t="array" ref="E23">IF($C23="","",INDEX(import_data,$C23,E$9))</f>
        <v/>
      </c>
      <c r="F23" s="300" t="str" cm="1">
        <f t="array" ref="F23">IF($C23="","",INDEX(import_data,$C23,F$9))</f>
        <v/>
      </c>
    </row>
    <row r="24" spans="2:6" x14ac:dyDescent="0.25">
      <c r="B24" s="141">
        <f t="shared" si="1"/>
        <v>12</v>
      </c>
      <c r="C24" s="278" t="str">
        <f t="shared" si="2"/>
        <v/>
      </c>
      <c r="E24" s="282" t="str" cm="1">
        <f t="array" ref="E24">IF($C24="","",INDEX(import_data,$C24,E$9))</f>
        <v/>
      </c>
      <c r="F24" s="300" t="str" cm="1">
        <f t="array" ref="F24">IF($C24="","",INDEX(import_data,$C24,F$9))</f>
        <v/>
      </c>
    </row>
    <row r="25" spans="2:6" x14ac:dyDescent="0.25">
      <c r="B25" s="141">
        <f t="shared" si="1"/>
        <v>13</v>
      </c>
      <c r="C25" s="278" t="str">
        <f t="shared" si="2"/>
        <v/>
      </c>
      <c r="E25" s="282" t="str" cm="1">
        <f t="array" ref="E25">IF($C25="","",INDEX(import_data,$C25,E$9))</f>
        <v/>
      </c>
      <c r="F25" s="300" t="str" cm="1">
        <f t="array" ref="F25">IF($C25="","",INDEX(import_data,$C25,F$9))</f>
        <v/>
      </c>
    </row>
    <row r="26" spans="2:6" x14ac:dyDescent="0.25">
      <c r="B26" s="141">
        <f t="shared" si="1"/>
        <v>14</v>
      </c>
      <c r="C26" s="278" t="str">
        <f t="shared" si="2"/>
        <v/>
      </c>
      <c r="E26" s="282" t="str" cm="1">
        <f t="array" ref="E26">IF($C26="","",INDEX(import_data,$C26,E$9))</f>
        <v/>
      </c>
      <c r="F26" s="300" t="str" cm="1">
        <f t="array" ref="F26">IF($C26="","",INDEX(import_data,$C26,F$9))</f>
        <v/>
      </c>
    </row>
    <row r="27" spans="2:6" x14ac:dyDescent="0.25">
      <c r="B27" s="141">
        <f t="shared" si="1"/>
        <v>15</v>
      </c>
      <c r="C27" s="278" t="str">
        <f t="shared" si="2"/>
        <v/>
      </c>
      <c r="E27" s="282" t="str" cm="1">
        <f t="array" ref="E27">IF($C27="","",INDEX(import_data,$C27,E$9))</f>
        <v/>
      </c>
      <c r="F27" s="300" t="str" cm="1">
        <f t="array" ref="F27">IF($C27="","",INDEX(import_data,$C27,F$9))</f>
        <v/>
      </c>
    </row>
    <row r="28" spans="2:6" x14ac:dyDescent="0.25">
      <c r="B28" s="141">
        <f t="shared" si="1"/>
        <v>16</v>
      </c>
      <c r="C28" s="278" t="str">
        <f t="shared" si="2"/>
        <v/>
      </c>
      <c r="E28" s="282" t="str" cm="1">
        <f t="array" ref="E28">IF($C28="","",INDEX(import_data,$C28,E$9))</f>
        <v/>
      </c>
      <c r="F28" s="300" t="str" cm="1">
        <f t="array" ref="F28">IF($C28="","",INDEX(import_data,$C28,F$9))</f>
        <v/>
      </c>
    </row>
    <row r="29" spans="2:6" x14ac:dyDescent="0.25">
      <c r="B29" s="141">
        <f t="shared" si="1"/>
        <v>17</v>
      </c>
      <c r="C29" s="278" t="str">
        <f t="shared" si="2"/>
        <v/>
      </c>
      <c r="E29" s="282" t="str" cm="1">
        <f t="array" ref="E29">IF($C29="","",INDEX(import_data,$C29,E$9))</f>
        <v/>
      </c>
      <c r="F29" s="300" t="str" cm="1">
        <f t="array" ref="F29">IF($C29="","",INDEX(import_data,$C29,F$9))</f>
        <v/>
      </c>
    </row>
    <row r="30" spans="2:6" x14ac:dyDescent="0.25">
      <c r="B30" s="141">
        <f t="shared" si="1"/>
        <v>18</v>
      </c>
      <c r="C30" s="278" t="str">
        <f>IFERROR(MATCH($E$8&amp;"-"&amp;B30,import_key,0),"")</f>
        <v/>
      </c>
      <c r="E30" s="282" t="str" cm="1">
        <f t="array" ref="E30">IF($C30="","",INDEX(import_data,$C30,E$9))</f>
        <v/>
      </c>
      <c r="F30" s="300" t="str" cm="1">
        <f t="array" ref="F30">IF($C30="","",INDEX(import_data,$C30,F$9))</f>
        <v/>
      </c>
    </row>
    <row r="31" spans="2:6" x14ac:dyDescent="0.25">
      <c r="B31" s="141">
        <f t="shared" si="1"/>
        <v>19</v>
      </c>
      <c r="C31" s="278" t="str">
        <f t="shared" si="2"/>
        <v/>
      </c>
      <c r="E31" s="282" t="str" cm="1">
        <f t="array" ref="E31">IF($C31="","",INDEX(import_data,$C31,E$9))</f>
        <v/>
      </c>
      <c r="F31" s="300" t="str" cm="1">
        <f t="array" ref="F31">IF($C31="","",INDEX(import_data,$C31,F$9))</f>
        <v/>
      </c>
    </row>
    <row r="32" spans="2:6" x14ac:dyDescent="0.25">
      <c r="B32" s="141">
        <f t="shared" si="1"/>
        <v>20</v>
      </c>
      <c r="C32" s="278" t="str">
        <f t="shared" si="2"/>
        <v/>
      </c>
      <c r="E32" s="282" t="str" cm="1">
        <f t="array" ref="E32">IF($C32="","",INDEX(import_data,$C32,E$9))</f>
        <v/>
      </c>
      <c r="F32" s="300" t="str" cm="1">
        <f t="array" ref="F32">IF($C32="","",INDEX(import_data,$C32,F$9))</f>
        <v/>
      </c>
    </row>
    <row r="33" spans="2:6" x14ac:dyDescent="0.25">
      <c r="B33" s="141">
        <f t="shared" si="1"/>
        <v>21</v>
      </c>
      <c r="C33" s="278" t="str">
        <f t="shared" si="2"/>
        <v/>
      </c>
      <c r="E33" s="282" t="str" cm="1">
        <f t="array" ref="E33">IF($C33="","",INDEX(import_data,$C33,E$9))</f>
        <v/>
      </c>
      <c r="F33" s="300" t="str" cm="1">
        <f t="array" ref="F33">IF($C33="","",INDEX(import_data,$C33,F$9))</f>
        <v/>
      </c>
    </row>
    <row r="34" spans="2:6" x14ac:dyDescent="0.25">
      <c r="B34" s="141">
        <f t="shared" si="1"/>
        <v>22</v>
      </c>
      <c r="C34" s="278" t="str">
        <f t="shared" si="2"/>
        <v/>
      </c>
      <c r="E34" s="282" t="str" cm="1">
        <f t="array" ref="E34">IF($C34="","",INDEX(import_data,$C34,E$9))</f>
        <v/>
      </c>
      <c r="F34" s="300" t="str" cm="1">
        <f t="array" ref="F34">IF($C34="","",INDEX(import_data,$C34,F$9))</f>
        <v/>
      </c>
    </row>
    <row r="35" spans="2:6" x14ac:dyDescent="0.25">
      <c r="B35" s="141">
        <f t="shared" si="1"/>
        <v>23</v>
      </c>
      <c r="C35" s="278" t="str">
        <f t="shared" si="2"/>
        <v/>
      </c>
      <c r="E35" s="282" t="str" cm="1">
        <f t="array" ref="E35">IF($C35="","",INDEX(import_data,$C35,E$9))</f>
        <v/>
      </c>
      <c r="F35" s="300" t="str" cm="1">
        <f t="array" ref="F35">IF($C35="","",INDEX(import_data,$C35,F$9))</f>
        <v/>
      </c>
    </row>
    <row r="36" spans="2:6" x14ac:dyDescent="0.25">
      <c r="B36" s="141">
        <f t="shared" si="1"/>
        <v>24</v>
      </c>
      <c r="C36" s="278" t="str">
        <f t="shared" si="2"/>
        <v/>
      </c>
      <c r="E36" s="282" t="str" cm="1">
        <f t="array" ref="E36">IF($C36="","",INDEX(import_data,$C36,E$9))</f>
        <v/>
      </c>
      <c r="F36" s="300" t="str" cm="1">
        <f t="array" ref="F36">IF($C36="","",INDEX(import_data,$C36,F$9))</f>
        <v/>
      </c>
    </row>
    <row r="37" spans="2:6" x14ac:dyDescent="0.25">
      <c r="B37" s="141">
        <f t="shared" si="1"/>
        <v>25</v>
      </c>
      <c r="C37" s="278" t="str">
        <f t="shared" si="2"/>
        <v/>
      </c>
      <c r="E37" s="282" t="str" cm="1">
        <f t="array" ref="E37">IF($C37="","",INDEX(import_data,$C37,E$9))</f>
        <v/>
      </c>
      <c r="F37" s="300" t="str" cm="1">
        <f t="array" ref="F37">IF($C37="","",INDEX(import_data,$C37,F$9))</f>
        <v/>
      </c>
    </row>
    <row r="38" spans="2:6" x14ac:dyDescent="0.25">
      <c r="B38" s="141">
        <f t="shared" si="1"/>
        <v>26</v>
      </c>
      <c r="C38" s="278" t="str">
        <f t="shared" si="2"/>
        <v/>
      </c>
      <c r="E38" s="282" t="str" cm="1">
        <f t="array" ref="E38">IF($C38="","",INDEX(import_data,$C38,E$9))</f>
        <v/>
      </c>
      <c r="F38" s="300" t="str" cm="1">
        <f t="array" ref="F38">IF($C38="","",INDEX(import_data,$C38,F$9))</f>
        <v/>
      </c>
    </row>
    <row r="39" spans="2:6" x14ac:dyDescent="0.25">
      <c r="B39" s="141">
        <f t="shared" si="1"/>
        <v>27</v>
      </c>
      <c r="C39" s="278" t="str">
        <f t="shared" si="2"/>
        <v/>
      </c>
      <c r="E39" s="282" t="str" cm="1">
        <f t="array" ref="E39">IF($C39="","",INDEX(import_data,$C39,E$9))</f>
        <v/>
      </c>
      <c r="F39" s="300" t="str" cm="1">
        <f t="array" ref="F39">IF($C39="","",INDEX(import_data,$C39,F$9))</f>
        <v/>
      </c>
    </row>
    <row r="40" spans="2:6" x14ac:dyDescent="0.25">
      <c r="B40" s="141">
        <f t="shared" si="1"/>
        <v>28</v>
      </c>
      <c r="C40" s="278" t="str">
        <f t="shared" si="2"/>
        <v/>
      </c>
      <c r="E40" s="282" t="str" cm="1">
        <f t="array" ref="E40">IF($C40="","",INDEX(import_data,$C40,E$9))</f>
        <v/>
      </c>
      <c r="F40" s="300" t="str" cm="1">
        <f t="array" ref="F40">IF($C40="","",INDEX(import_data,$C40,F$9))</f>
        <v/>
      </c>
    </row>
    <row r="41" spans="2:6" x14ac:dyDescent="0.25">
      <c r="B41" s="141">
        <f t="shared" si="1"/>
        <v>29</v>
      </c>
      <c r="C41" s="278" t="str">
        <f t="shared" si="2"/>
        <v/>
      </c>
      <c r="E41" s="282" t="str" cm="1">
        <f t="array" ref="E41">IF($C41="","",INDEX(import_data,$C41,E$9))</f>
        <v/>
      </c>
      <c r="F41" s="300" t="str" cm="1">
        <f t="array" ref="F41">IF($C41="","",INDEX(import_data,$C41,F$9))</f>
        <v/>
      </c>
    </row>
    <row r="42" spans="2:6" x14ac:dyDescent="0.25">
      <c r="B42" s="141">
        <f t="shared" si="1"/>
        <v>30</v>
      </c>
      <c r="C42" s="278" t="str">
        <f t="shared" si="2"/>
        <v/>
      </c>
      <c r="E42" s="282" t="str" cm="1">
        <f t="array" ref="E42">IF($C42="","",INDEX(import_data,$C42,E$9))</f>
        <v/>
      </c>
      <c r="F42" s="300" t="str" cm="1">
        <f t="array" ref="F42">IF($C42="","",INDEX(import_data,$C42,F$9))</f>
        <v/>
      </c>
    </row>
    <row r="43" spans="2:6" x14ac:dyDescent="0.25">
      <c r="B43" s="141">
        <f t="shared" si="1"/>
        <v>31</v>
      </c>
      <c r="C43" s="278" t="str">
        <f t="shared" si="2"/>
        <v/>
      </c>
      <c r="E43" s="282" t="str" cm="1">
        <f t="array" ref="E43">IF($C43="","",INDEX(import_data,$C43,E$9))</f>
        <v/>
      </c>
      <c r="F43" s="300" t="str" cm="1">
        <f t="array" ref="F43">IF($C43="","",INDEX(import_data,$C43,F$9))</f>
        <v/>
      </c>
    </row>
    <row r="44" spans="2:6" x14ac:dyDescent="0.25">
      <c r="B44" s="141">
        <f t="shared" si="1"/>
        <v>32</v>
      </c>
      <c r="C44" s="278" t="str">
        <f t="shared" si="2"/>
        <v/>
      </c>
      <c r="E44" s="282" t="str" cm="1">
        <f t="array" ref="E44">IF($C44="","",INDEX(import_data,$C44,E$9))</f>
        <v/>
      </c>
      <c r="F44" s="300" t="str" cm="1">
        <f t="array" ref="F44">IF($C44="","",INDEX(import_data,$C44,F$9))</f>
        <v/>
      </c>
    </row>
    <row r="45" spans="2:6" x14ac:dyDescent="0.25">
      <c r="B45" s="141">
        <f t="shared" si="1"/>
        <v>33</v>
      </c>
      <c r="C45" s="278" t="str">
        <f t="shared" si="2"/>
        <v/>
      </c>
      <c r="E45" s="282" t="str" cm="1">
        <f t="array" ref="E45">IF($C45="","",INDEX(import_data,$C45,E$9))</f>
        <v/>
      </c>
      <c r="F45" s="300" t="str" cm="1">
        <f t="array" ref="F45">IF($C45="","",INDEX(import_data,$C45,F$9))</f>
        <v/>
      </c>
    </row>
    <row r="46" spans="2:6" x14ac:dyDescent="0.25">
      <c r="B46" s="141">
        <f t="shared" si="1"/>
        <v>34</v>
      </c>
      <c r="C46" s="278" t="str">
        <f t="shared" si="2"/>
        <v/>
      </c>
      <c r="E46" s="282" t="str" cm="1">
        <f t="array" ref="E46">IF($C46="","",INDEX(import_data,$C46,E$9))</f>
        <v/>
      </c>
      <c r="F46" s="300" t="str" cm="1">
        <f t="array" ref="F46">IF($C46="","",INDEX(import_data,$C46,F$9))</f>
        <v/>
      </c>
    </row>
    <row r="47" spans="2:6" x14ac:dyDescent="0.25">
      <c r="B47" s="141">
        <f t="shared" si="1"/>
        <v>35</v>
      </c>
      <c r="C47" s="278" t="str">
        <f t="shared" si="2"/>
        <v/>
      </c>
      <c r="E47" s="282" t="str" cm="1">
        <f t="array" ref="E47">IF($C47="","",INDEX(import_data,$C47,E$9))</f>
        <v/>
      </c>
      <c r="F47" s="300" t="str" cm="1">
        <f t="array" ref="F47">IF($C47="","",INDEX(import_data,$C47,F$9))</f>
        <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t="str">
        <f>IFERROR(MATCH($E$8&amp;"-"&amp;B13,import_key,0),"")</f>
        <v/>
      </c>
      <c r="E13" s="320" t="str" cm="1">
        <f t="array" ref="E13">IF($C13="","",INDEX(import_data,$C13,E$9))</f>
        <v/>
      </c>
      <c r="F13" s="321" t="str" cm="1">
        <f t="array" ref="F13">IF($C13="","",INDEX(import_data,$C13,F$9))</f>
        <v/>
      </c>
      <c r="G13" s="321" t="str" cm="1">
        <f t="array" ref="G13">IF($C13="","",INDEX(import_data,$C13,G$9))</f>
        <v/>
      </c>
      <c r="H13" s="322" t="str" cm="1">
        <f t="array" ref="H13">IF($C13="","",INDEX(import_data,$C13,H$9))</f>
        <v/>
      </c>
    </row>
    <row r="14" spans="2:8" x14ac:dyDescent="0.25">
      <c r="B14" s="141">
        <f>B13+1</f>
        <v>2</v>
      </c>
      <c r="C14" s="278" t="str">
        <f t="shared" ref="C14:C23" si="1">IFERROR(MATCH($E$8&amp;"-"&amp;B14,import_key,0),"")</f>
        <v/>
      </c>
      <c r="E14" s="323" t="str" cm="1">
        <f t="array" ref="E14">IF($C14="","",INDEX(import_data,$C14,E$9))</f>
        <v/>
      </c>
      <c r="F14" s="324" t="str" cm="1">
        <f t="array" ref="F14">IF($C14="","",INDEX(import_data,$C14,F$9))</f>
        <v/>
      </c>
      <c r="G14" s="324" t="str" cm="1">
        <f t="array" ref="G14">IF($C14="","",INDEX(import_data,$C14,G$9))</f>
        <v/>
      </c>
      <c r="H14" s="325" t="str" cm="1">
        <f t="array" ref="H14">IF($C14="","",INDEX(import_data,$C14,H$9))</f>
        <v/>
      </c>
    </row>
    <row r="15" spans="2:8" x14ac:dyDescent="0.25">
      <c r="B15" s="141">
        <f t="shared" ref="B15:B23" si="2">B14+1</f>
        <v>3</v>
      </c>
      <c r="C15" s="278" t="str">
        <f t="shared" si="1"/>
        <v/>
      </c>
      <c r="E15" s="323" t="str" cm="1">
        <f t="array" ref="E15">IF($C15="","",INDEX(import_data,$C15,E$9))</f>
        <v/>
      </c>
      <c r="F15" s="324" t="str" cm="1">
        <f t="array" ref="F15">IF($C15="","",INDEX(import_data,$C15,F$9))</f>
        <v/>
      </c>
      <c r="G15" s="324" t="str" cm="1">
        <f t="array" ref="G15">IF($C15="","",INDEX(import_data,$C15,G$9))</f>
        <v/>
      </c>
      <c r="H15" s="325" t="str" cm="1">
        <f t="array" ref="H15">IF($C15="","",INDEX(import_data,$C15,H$9))</f>
        <v/>
      </c>
    </row>
    <row r="16" spans="2:8" x14ac:dyDescent="0.25">
      <c r="B16" s="141">
        <f t="shared" si="2"/>
        <v>4</v>
      </c>
      <c r="C16" s="278" t="str">
        <f>IFERROR(MATCH($E$8&amp;"-"&amp;B16,import_key,0),"")</f>
        <v/>
      </c>
      <c r="E16" s="323" t="str" cm="1">
        <f t="array" ref="E16">IF($C16="","",INDEX(import_data,$C16,E$9))</f>
        <v/>
      </c>
      <c r="F16" s="324" t="str" cm="1">
        <f t="array" ref="F16">IF($C16="","",INDEX(import_data,$C16,F$9))</f>
        <v/>
      </c>
      <c r="G16" s="324" t="str" cm="1">
        <f t="array" ref="G16">IF($C16="","",INDEX(import_data,$C16,G$9))</f>
        <v/>
      </c>
      <c r="H16" s="325" t="str" cm="1">
        <f t="array" ref="H16">IF($C16="","",INDEX(import_data,$C16,H$9))</f>
        <v/>
      </c>
    </row>
    <row r="17" spans="2:8" x14ac:dyDescent="0.25">
      <c r="B17" s="141">
        <f t="shared" si="2"/>
        <v>5</v>
      </c>
      <c r="C17" s="278" t="str">
        <f t="shared" si="1"/>
        <v/>
      </c>
      <c r="E17" s="323" t="str" cm="1">
        <f t="array" ref="E17">IF($C17="","",INDEX(import_data,$C17,E$9))</f>
        <v/>
      </c>
      <c r="F17" s="324" t="str" cm="1">
        <f t="array" ref="F17">IF($C17="","",INDEX(import_data,$C17,F$9))</f>
        <v/>
      </c>
      <c r="G17" s="324" t="str" cm="1">
        <f t="array" ref="G17">IF($C17="","",INDEX(import_data,$C17,G$9))</f>
        <v/>
      </c>
      <c r="H17" s="325" t="str" cm="1">
        <f t="array" ref="H17">IF($C17="","",INDEX(import_data,$C17,H$9))</f>
        <v/>
      </c>
    </row>
    <row r="18" spans="2:8" x14ac:dyDescent="0.25">
      <c r="B18" s="141">
        <f t="shared" si="2"/>
        <v>6</v>
      </c>
      <c r="C18" s="278" t="str">
        <f t="shared" si="1"/>
        <v/>
      </c>
      <c r="E18" s="323" t="str" cm="1">
        <f t="array" ref="E18">IF($C18="","",INDEX(import_data,$C18,E$9))</f>
        <v/>
      </c>
      <c r="F18" s="324" t="str" cm="1">
        <f t="array" ref="F18">IF($C18="","",INDEX(import_data,$C18,F$9))</f>
        <v/>
      </c>
      <c r="G18" s="324" t="str" cm="1">
        <f t="array" ref="G18">IF($C18="","",INDEX(import_data,$C18,G$9))</f>
        <v/>
      </c>
      <c r="H18" s="325" t="str" cm="1">
        <f t="array" ref="H18">IF($C18="","",INDEX(import_data,$C18,H$9))</f>
        <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2022-10-14T00:34:43Z</dcterms:modified>
</cp:coreProperties>
</file>