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7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22" i="1" l="1"/>
  <c r="K21" i="1"/>
  <c r="J22" i="1"/>
  <c r="J21" i="1"/>
  <c r="M21" i="1"/>
  <c r="M20" i="1"/>
  <c r="Q11" i="1"/>
  <c r="P11" i="1"/>
  <c r="H11" i="1"/>
  <c r="Q10" i="1"/>
  <c r="M11" i="1" l="1"/>
  <c r="N11" i="1" s="1"/>
  <c r="K11" i="1"/>
  <c r="K5" i="1"/>
  <c r="K4" i="1"/>
  <c r="H10" i="1" s="1"/>
  <c r="M10" i="1"/>
  <c r="K10" i="1"/>
  <c r="N10" i="1" l="1"/>
  <c r="P10" i="1" s="1"/>
</calcChain>
</file>

<file path=xl/sharedStrings.xml><?xml version="1.0" encoding="utf-8"?>
<sst xmlns="http://schemas.openxmlformats.org/spreadsheetml/2006/main" count="40" uniqueCount="36">
  <si>
    <t>1º. pagamento</t>
  </si>
  <si>
    <t xml:space="preserve"> M_saldo = val_liquido = 1.988,16</t>
  </si>
  <si>
    <t xml:space="preserve"> l_dias_atraso = mr_docum.dat_pgto - mr_docum.dat_vencto = 38</t>
  </si>
  <si>
    <t xml:space="preserve"> l_tx_diaria = (m_pct_juro / 100 + 1) ** (1/qtd_dias_mes)</t>
  </si>
  <si>
    <r>
      <t xml:space="preserve"> l_tx_diaria = (5 / 100 + 1) ** (1/31)=</t>
    </r>
    <r>
      <rPr>
        <sz val="11"/>
        <color rgb="FF000000"/>
        <rFont val="Calibri"/>
        <family val="2"/>
        <scheme val="minor"/>
      </rPr>
      <t xml:space="preserve"> 1,0015751</t>
    </r>
  </si>
  <si>
    <t xml:space="preserve"> l_tx_ressarcir = (l_tx_diaria ** l_dias_atraso) -  1</t>
  </si>
  <si>
    <r>
      <t>l_tx_ressarcir = (</t>
    </r>
    <r>
      <rPr>
        <sz val="11"/>
        <color rgb="FF000000"/>
        <rFont val="Calibri"/>
        <family val="2"/>
        <scheme val="minor"/>
      </rPr>
      <t xml:space="preserve">1,0015751 </t>
    </r>
    <r>
      <rPr>
        <sz val="11"/>
        <color theme="1"/>
        <rFont val="Calibri"/>
        <family val="2"/>
        <scheme val="minor"/>
      </rPr>
      <t>** 38) -  1 = 0,0616312</t>
    </r>
  </si>
  <si>
    <t>m_val_juros = m_saldo * l_tx_ressarcir = 1.988,16*0,0616312=122,53</t>
  </si>
  <si>
    <t xml:space="preserve"> m_val_a_pagar = m_saldo + m_val_juros=1.988,16+122,53=2110,69</t>
  </si>
  <si>
    <t xml:space="preserve"> m_saldo = m_val_a_pagar – m_val_pago=2110,69-1200=910,69</t>
  </si>
  <si>
    <t>2º. Pagamento</t>
  </si>
  <si>
    <r>
      <t>l_tx_diaria = (5 / 100 + 1) ** (1/31)=</t>
    </r>
    <r>
      <rPr>
        <sz val="11"/>
        <color rgb="FF000000"/>
        <rFont val="Calibri"/>
        <family val="2"/>
        <scheme val="minor"/>
      </rPr>
      <t xml:space="preserve"> 1,0015751</t>
    </r>
  </si>
  <si>
    <r>
      <t>l_tx_ressarcir = (</t>
    </r>
    <r>
      <rPr>
        <sz val="11"/>
        <color rgb="FF000000"/>
        <rFont val="Calibri"/>
        <family val="2"/>
        <scheme val="minor"/>
      </rPr>
      <t xml:space="preserve">1,0015751 </t>
    </r>
    <r>
      <rPr>
        <sz val="11"/>
        <color theme="1"/>
        <rFont val="Calibri"/>
        <family val="2"/>
        <scheme val="minor"/>
      </rPr>
      <t>** 56) -  1 = 0,092137</t>
    </r>
  </si>
  <si>
    <t>m_val_juros = m_saldo * l_tx_ressarcir = 910,69 * 0,092137 = 83,91</t>
  </si>
  <si>
    <t>m_val_a_pagar = m_saldo + m_val_juros=910,69 +83,91=994,60</t>
  </si>
  <si>
    <t xml:space="preserve"> m_saldo = m_val_a_pagar – m_val_pago = 994,60 – 899,50 = 95,10</t>
  </si>
  <si>
    <t>docum</t>
  </si>
  <si>
    <t>vencto</t>
  </si>
  <si>
    <t>valor</t>
  </si>
  <si>
    <t>val a pagar</t>
  </si>
  <si>
    <t>val pago</t>
  </si>
  <si>
    <t>val jr pago</t>
  </si>
  <si>
    <t>val jr a pagar</t>
  </si>
  <si>
    <t>dias do mês</t>
  </si>
  <si>
    <t>dias de atraso</t>
  </si>
  <si>
    <t>tx diaria</t>
  </si>
  <si>
    <t>tx ressarcir</t>
  </si>
  <si>
    <t>saldo</t>
  </si>
  <si>
    <t>01064419021</t>
  </si>
  <si>
    <t>val base</t>
  </si>
  <si>
    <t>data base</t>
  </si>
  <si>
    <t>data pgto</t>
  </si>
  <si>
    <t>val juros</t>
  </si>
  <si>
    <t>juros pago</t>
  </si>
  <si>
    <t>debito juro</t>
  </si>
  <si>
    <t>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</si>
</sst>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J10" sqref="J10"/>
    </sheetView>
  </sheetViews>
  <sheetFormatPr defaultRowHeight="15" x14ac:dyDescent="0.25"/>
  <cols>
    <col min="7" max="7" width="6.5703125" customWidth="1"/>
    <col min="8" max="8" width="15" customWidth="1"/>
    <col min="9" max="9" width="13.7109375" customWidth="1"/>
    <col min="10" max="10" width="13.28515625" customWidth="1"/>
    <col min="11" max="11" width="11.140625" customWidth="1"/>
    <col min="12" max="12" width="10.5703125" customWidth="1"/>
    <col min="13" max="13" width="11.85546875" customWidth="1"/>
    <col min="14" max="14" width="10.5703125" customWidth="1"/>
    <col min="15" max="15" width="13.140625" customWidth="1"/>
    <col min="16" max="16" width="11" customWidth="1"/>
  </cols>
  <sheetData>
    <row r="1" spans="1:17" x14ac:dyDescent="0.25">
      <c r="A1" s="1" t="s">
        <v>0</v>
      </c>
    </row>
    <row r="2" spans="1:17" x14ac:dyDescent="0.25">
      <c r="A2" s="1" t="s">
        <v>1</v>
      </c>
      <c r="H2" t="s">
        <v>16</v>
      </c>
      <c r="I2" t="s">
        <v>17</v>
      </c>
      <c r="J2" t="s">
        <v>18</v>
      </c>
      <c r="K2" t="s">
        <v>27</v>
      </c>
      <c r="L2" t="s">
        <v>31</v>
      </c>
      <c r="M2" t="s">
        <v>20</v>
      </c>
      <c r="N2" t="s">
        <v>19</v>
      </c>
      <c r="O2" t="s">
        <v>21</v>
      </c>
      <c r="P2" t="s">
        <v>22</v>
      </c>
    </row>
    <row r="3" spans="1:17" x14ac:dyDescent="0.25">
      <c r="A3" s="1" t="s">
        <v>2</v>
      </c>
      <c r="L3" s="2"/>
      <c r="M3">
        <v>0</v>
      </c>
    </row>
    <row r="4" spans="1:17" x14ac:dyDescent="0.25">
      <c r="A4" s="1" t="s">
        <v>3</v>
      </c>
      <c r="H4" s="3" t="s">
        <v>28</v>
      </c>
      <c r="I4" s="2">
        <v>41683</v>
      </c>
      <c r="J4">
        <v>5398.48</v>
      </c>
      <c r="K4">
        <f>J4-Q9</f>
        <v>5398.48</v>
      </c>
      <c r="L4" s="2">
        <v>42005</v>
      </c>
    </row>
    <row r="5" spans="1:17" x14ac:dyDescent="0.25">
      <c r="A5" s="1" t="s">
        <v>4</v>
      </c>
      <c r="I5" s="2"/>
      <c r="K5">
        <f>K4-Q10</f>
        <v>2699.24</v>
      </c>
      <c r="L5" s="2">
        <v>42164</v>
      </c>
    </row>
    <row r="6" spans="1:17" x14ac:dyDescent="0.25">
      <c r="A6" s="1" t="s">
        <v>5</v>
      </c>
    </row>
    <row r="7" spans="1:17" x14ac:dyDescent="0.25">
      <c r="A7" s="1" t="s">
        <v>6</v>
      </c>
    </row>
    <row r="8" spans="1:17" x14ac:dyDescent="0.25">
      <c r="A8" s="1" t="s">
        <v>7</v>
      </c>
      <c r="H8" t="s">
        <v>29</v>
      </c>
      <c r="I8" t="s">
        <v>30</v>
      </c>
      <c r="J8" t="s">
        <v>23</v>
      </c>
      <c r="K8" t="s">
        <v>24</v>
      </c>
      <c r="L8" t="s">
        <v>25</v>
      </c>
      <c r="M8" t="s">
        <v>26</v>
      </c>
      <c r="N8" t="s">
        <v>32</v>
      </c>
      <c r="O8" t="s">
        <v>33</v>
      </c>
      <c r="P8" t="s">
        <v>19</v>
      </c>
      <c r="Q8" t="s">
        <v>20</v>
      </c>
    </row>
    <row r="9" spans="1:17" x14ac:dyDescent="0.25">
      <c r="A9" s="1" t="s">
        <v>8</v>
      </c>
      <c r="Q9">
        <v>0</v>
      </c>
    </row>
    <row r="10" spans="1:17" x14ac:dyDescent="0.25">
      <c r="A10" s="1" t="s">
        <v>9</v>
      </c>
      <c r="H10">
        <f>K4</f>
        <v>5398.48</v>
      </c>
      <c r="I10" s="2">
        <v>41683</v>
      </c>
      <c r="J10">
        <v>31</v>
      </c>
      <c r="K10">
        <f>L4-I10</f>
        <v>322</v>
      </c>
      <c r="L10">
        <v>1.0015750000000001</v>
      </c>
      <c r="M10">
        <f>(L10^K10)-1</f>
        <v>0.65988950720758943</v>
      </c>
      <c r="N10">
        <f>H10*M10</f>
        <v>3562.4003068700272</v>
      </c>
      <c r="O10">
        <v>500</v>
      </c>
      <c r="P10">
        <f>H10+N10</f>
        <v>8960.8803068700272</v>
      </c>
      <c r="Q10">
        <f>3199.24-500</f>
        <v>2699.24</v>
      </c>
    </row>
    <row r="11" spans="1:17" x14ac:dyDescent="0.25">
      <c r="A11" s="1" t="s">
        <v>10</v>
      </c>
      <c r="H11">
        <f>Q10</f>
        <v>2699.24</v>
      </c>
      <c r="I11" s="2">
        <v>42005</v>
      </c>
      <c r="J11">
        <v>30</v>
      </c>
      <c r="K11">
        <f>L5-I11</f>
        <v>159</v>
      </c>
      <c r="L11">
        <v>1.001628</v>
      </c>
      <c r="M11">
        <f>(L11^K11)-1</f>
        <v>0.29516943298997167</v>
      </c>
      <c r="N11">
        <f>M11*H11</f>
        <v>796.73314030385109</v>
      </c>
      <c r="O11">
        <v>600</v>
      </c>
      <c r="P11">
        <f>H11+N11</f>
        <v>3495.9731403038509</v>
      </c>
      <c r="Q11">
        <f>3299.24-600</f>
        <v>2699.24</v>
      </c>
    </row>
    <row r="12" spans="1:17" x14ac:dyDescent="0.25">
      <c r="A12" s="1" t="s">
        <v>11</v>
      </c>
    </row>
    <row r="13" spans="1:17" x14ac:dyDescent="0.25">
      <c r="A13" s="1" t="s">
        <v>12</v>
      </c>
    </row>
    <row r="14" spans="1:17" x14ac:dyDescent="0.25">
      <c r="A14" s="1" t="s">
        <v>13</v>
      </c>
    </row>
    <row r="15" spans="1:17" x14ac:dyDescent="0.25">
      <c r="A15" s="1" t="s">
        <v>14</v>
      </c>
      <c r="L15">
        <v>1.0016277</v>
      </c>
    </row>
    <row r="16" spans="1:17" x14ac:dyDescent="0.25">
      <c r="A16" s="1" t="s">
        <v>15</v>
      </c>
    </row>
    <row r="19" spans="9:13" x14ac:dyDescent="0.25">
      <c r="I19">
        <v>5398.49</v>
      </c>
      <c r="J19" t="s">
        <v>34</v>
      </c>
      <c r="K19" t="s">
        <v>27</v>
      </c>
      <c r="L19" t="s">
        <v>35</v>
      </c>
      <c r="M19" t="s">
        <v>19</v>
      </c>
    </row>
    <row r="20" spans="9:13" x14ac:dyDescent="0.25">
      <c r="J20">
        <v>0</v>
      </c>
      <c r="K20">
        <v>5398.48</v>
      </c>
      <c r="L20">
        <v>3562.4</v>
      </c>
      <c r="M20">
        <f>SUM(J20:L20)</f>
        <v>8960.8799999999992</v>
      </c>
    </row>
    <row r="21" spans="9:13" x14ac:dyDescent="0.25">
      <c r="J21">
        <f>J20+(N10-O10)</f>
        <v>3062.4003068700272</v>
      </c>
      <c r="K21">
        <f>K20-Q10</f>
        <v>2699.24</v>
      </c>
      <c r="L21">
        <v>796.73</v>
      </c>
      <c r="M21">
        <f>SUM(J21:L21)</f>
        <v>6558.370306870027</v>
      </c>
    </row>
    <row r="22" spans="9:13" x14ac:dyDescent="0.25">
      <c r="J22">
        <f>J21+(N11-O11)</f>
        <v>3259.1334471738783</v>
      </c>
      <c r="K22">
        <f>K21-Q11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informix</dc:creator>
  <cp:lastModifiedBy>informix</cp:lastModifiedBy>
  <dcterms:created xsi:type="dcterms:W3CDTF">2015-06-16T18:52:37Z</dcterms:created>
  <dcterms:modified xsi:type="dcterms:W3CDTF">2015-06-23T17:44:43Z</dcterms:modified>
</cp:coreProperties>
</file>