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5"/>
  </bookViews>
  <sheets>
    <sheet name="FASE_LUTA" sheetId="1" r:id="rId1"/>
    <sheet name="ACAO_TIPO" sheetId="2" r:id="rId2"/>
    <sheet name="ACAO" sheetId="3" r:id="rId3"/>
    <sheet name="CLASSIFICACAO_KODOKAN" sheetId="4" r:id="rId4"/>
    <sheet name="CLASSIFICACAO_SACRIPANTI" sheetId="5" r:id="rId5"/>
    <sheet name="TECNICA" sheetId="6" r:id="rId6"/>
    <sheet name="TECNICA_PONTUACAO" sheetId="7" r:id="rId7"/>
    <sheet name="TECNICA_DIRECAO" sheetId="8" r:id="rId8"/>
    <sheet name="MOTIVO_PENALIZACAO" sheetId="9" r:id="rId9"/>
    <sheet name="JUDOCA_FUNCAO" sheetId="10" r:id="rId10"/>
  </sheets>
  <definedNames>
    <definedName name="_xlnm._FilterDatabase" localSheetId="5" hidden="1">TECNICA!$A$1:$L$139</definedName>
  </definedNames>
  <calcPr calcId="145621"/>
</workbook>
</file>

<file path=xl/calcChain.xml><?xml version="1.0" encoding="utf-8"?>
<calcChain xmlns="http://schemas.openxmlformats.org/spreadsheetml/2006/main">
  <c r="C3" i="10" l="1"/>
  <c r="C2" i="10"/>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2"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2" i="9"/>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2" i="9"/>
  <c r="E4" i="9"/>
  <c r="E5" i="9" s="1"/>
  <c r="E6" i="9" s="1"/>
  <c r="E7" i="9" s="1"/>
  <c r="E8" i="9" s="1"/>
  <c r="E9" i="9" s="1"/>
  <c r="E10" i="9" s="1"/>
  <c r="E11" i="9" s="1"/>
  <c r="E12" i="9" s="1"/>
  <c r="E13" i="9" s="1"/>
  <c r="E14" i="9" s="1"/>
  <c r="E15" i="9" s="1"/>
  <c r="E16" i="9" s="1"/>
  <c r="E17" i="9" s="1"/>
  <c r="E18" i="9" s="1"/>
  <c r="E19" i="9" s="1"/>
  <c r="E20" i="9" s="1"/>
  <c r="E21" i="9" s="1"/>
  <c r="E22" i="9" s="1"/>
  <c r="E23" i="9" s="1"/>
  <c r="E24" i="9" s="1"/>
  <c r="E25" i="9" s="1"/>
  <c r="E26" i="9" s="1"/>
  <c r="E27" i="9" s="1"/>
  <c r="E28" i="9" s="1"/>
  <c r="E29" i="9" s="1"/>
  <c r="E30" i="9" s="1"/>
  <c r="E31" i="9" s="1"/>
  <c r="E3"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2" i="9"/>
  <c r="F7" i="8"/>
  <c r="F3" i="8"/>
  <c r="F9" i="8"/>
  <c r="F6" i="8"/>
  <c r="F4" i="8"/>
  <c r="F8" i="8"/>
  <c r="F2" i="8"/>
  <c r="F5" i="8"/>
  <c r="E7" i="8"/>
  <c r="G7" i="8" s="1"/>
  <c r="E3" i="8"/>
  <c r="G3" i="8" s="1"/>
  <c r="E9" i="8"/>
  <c r="G9" i="8" s="1"/>
  <c r="E6" i="8"/>
  <c r="G6" i="8" s="1"/>
  <c r="E4" i="8"/>
  <c r="G4" i="8" s="1"/>
  <c r="E8" i="8"/>
  <c r="G8" i="8" s="1"/>
  <c r="E2" i="8"/>
  <c r="G2" i="8" s="1"/>
  <c r="E5" i="8"/>
  <c r="G5" i="8" s="1"/>
  <c r="G3" i="7"/>
  <c r="F3" i="7"/>
  <c r="F4" i="7"/>
  <c r="G4" i="7" s="1"/>
  <c r="F2" i="7"/>
  <c r="G2" i="7" s="1"/>
  <c r="E3" i="7"/>
  <c r="E4" i="7"/>
  <c r="E2" i="7"/>
  <c r="H3" i="6"/>
  <c r="H4" i="6" s="1"/>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2" i="6"/>
  <c r="N2" i="6" l="1"/>
  <c r="N4" i="6"/>
  <c r="H5" i="6"/>
  <c r="N3" i="6"/>
  <c r="H3" i="4"/>
  <c r="H4" i="4"/>
  <c r="H5" i="4"/>
  <c r="H6" i="4"/>
  <c r="H7" i="4"/>
  <c r="H8" i="4"/>
  <c r="H9" i="4"/>
  <c r="H10" i="4"/>
  <c r="H11" i="4"/>
  <c r="H12" i="4"/>
  <c r="H2" i="4"/>
  <c r="G3" i="4"/>
  <c r="G4" i="4"/>
  <c r="G5" i="4"/>
  <c r="G6" i="4"/>
  <c r="G7" i="4"/>
  <c r="G8" i="4"/>
  <c r="G9" i="4"/>
  <c r="G10" i="4"/>
  <c r="G11" i="4"/>
  <c r="G12" i="4"/>
  <c r="G2" i="4"/>
  <c r="E4" i="4"/>
  <c r="E5" i="4"/>
  <c r="E6" i="4"/>
  <c r="E7" i="4"/>
  <c r="E8" i="4" s="1"/>
  <c r="E9" i="4" s="1"/>
  <c r="E10" i="4" s="1"/>
  <c r="E11" i="4" s="1"/>
  <c r="E12" i="4" s="1"/>
  <c r="E3" i="4"/>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2" i="3"/>
  <c r="E4" i="3"/>
  <c r="E5" i="3" s="1"/>
  <c r="E6" i="3" s="1"/>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 i="3"/>
  <c r="I3" i="2"/>
  <c r="I4" i="2"/>
  <c r="I5" i="2"/>
  <c r="I6" i="2"/>
  <c r="I7" i="2"/>
  <c r="I8" i="2"/>
  <c r="I2" i="2"/>
  <c r="H3" i="1"/>
  <c r="H4" i="1"/>
  <c r="H5" i="1"/>
  <c r="H6" i="1"/>
  <c r="H2" i="1"/>
  <c r="N5" i="6" l="1"/>
  <c r="H6" i="6"/>
  <c r="N6" i="6" l="1"/>
  <c r="H7" i="6"/>
  <c r="H8" i="6" l="1"/>
  <c r="N7" i="6"/>
  <c r="H9" i="6" l="1"/>
  <c r="N8" i="6"/>
  <c r="H10" i="6" l="1"/>
  <c r="N9" i="6"/>
  <c r="H11" i="6" l="1"/>
  <c r="N10" i="6"/>
  <c r="H12" i="6" l="1"/>
  <c r="N11" i="6"/>
  <c r="H13" i="6" l="1"/>
  <c r="N12" i="6"/>
  <c r="H14" i="6" l="1"/>
  <c r="N13" i="6"/>
  <c r="H15" i="6" l="1"/>
  <c r="N14" i="6"/>
  <c r="H16" i="6" l="1"/>
  <c r="N15" i="6"/>
  <c r="H17" i="6" l="1"/>
  <c r="N16" i="6"/>
  <c r="H18" i="6" l="1"/>
  <c r="N17" i="6"/>
  <c r="H19" i="6" l="1"/>
  <c r="N18" i="6"/>
  <c r="H20" i="6" l="1"/>
  <c r="N19" i="6"/>
  <c r="H21" i="6" l="1"/>
  <c r="N20" i="6"/>
  <c r="H22" i="6" l="1"/>
  <c r="N21" i="6"/>
  <c r="H23" i="6" l="1"/>
  <c r="N22" i="6"/>
  <c r="H24" i="6" l="1"/>
  <c r="N23" i="6"/>
  <c r="H25" i="6" l="1"/>
  <c r="N24" i="6"/>
  <c r="H26" i="6" l="1"/>
  <c r="N25" i="6"/>
  <c r="H27" i="6" l="1"/>
  <c r="N26" i="6"/>
  <c r="H28" i="6" l="1"/>
  <c r="N27" i="6"/>
  <c r="H29" i="6" l="1"/>
  <c r="N28" i="6"/>
  <c r="H30" i="6" l="1"/>
  <c r="N29" i="6"/>
  <c r="H31" i="6" l="1"/>
  <c r="N30" i="6"/>
  <c r="H32" i="6" l="1"/>
  <c r="N31" i="6"/>
  <c r="H33" i="6" l="1"/>
  <c r="N32" i="6"/>
  <c r="H34" i="6" l="1"/>
  <c r="N33" i="6"/>
  <c r="H35" i="6" l="1"/>
  <c r="N34" i="6"/>
  <c r="H36" i="6" l="1"/>
  <c r="N35" i="6"/>
  <c r="H37" i="6" l="1"/>
  <c r="N36" i="6"/>
  <c r="H38" i="6" l="1"/>
  <c r="N37" i="6"/>
  <c r="H39" i="6" l="1"/>
  <c r="N38" i="6"/>
  <c r="H40" i="6" l="1"/>
  <c r="N39" i="6"/>
  <c r="H41" i="6" l="1"/>
  <c r="N40" i="6"/>
  <c r="H42" i="6" l="1"/>
  <c r="N41" i="6"/>
  <c r="H43" i="6" l="1"/>
  <c r="N42" i="6"/>
  <c r="H44" i="6" l="1"/>
  <c r="N43" i="6"/>
  <c r="H45" i="6" l="1"/>
  <c r="N44" i="6"/>
  <c r="H46" i="6" l="1"/>
  <c r="N45" i="6"/>
  <c r="H47" i="6" l="1"/>
  <c r="N46" i="6"/>
  <c r="H48" i="6" l="1"/>
  <c r="N47" i="6"/>
  <c r="H49" i="6" l="1"/>
  <c r="N48" i="6"/>
  <c r="H50" i="6" l="1"/>
  <c r="N49" i="6"/>
  <c r="H51" i="6" l="1"/>
  <c r="N50" i="6"/>
  <c r="H52" i="6" l="1"/>
  <c r="N51" i="6"/>
  <c r="H53" i="6" l="1"/>
  <c r="N52" i="6"/>
  <c r="H54" i="6" l="1"/>
  <c r="N53" i="6"/>
  <c r="H55" i="6" l="1"/>
  <c r="N54" i="6"/>
  <c r="H56" i="6" l="1"/>
  <c r="N55" i="6"/>
  <c r="H57" i="6" l="1"/>
  <c r="N56" i="6"/>
  <c r="H58" i="6" l="1"/>
  <c r="N57" i="6"/>
  <c r="H59" i="6" l="1"/>
  <c r="N58" i="6"/>
  <c r="H60" i="6" l="1"/>
  <c r="N59" i="6"/>
  <c r="H61" i="6" l="1"/>
  <c r="N60" i="6"/>
  <c r="H62" i="6" l="1"/>
  <c r="N61" i="6"/>
  <c r="H63" i="6" l="1"/>
  <c r="N62" i="6"/>
  <c r="H64" i="6" l="1"/>
  <c r="N63" i="6"/>
  <c r="H65" i="6" l="1"/>
  <c r="N64" i="6"/>
  <c r="H66" i="6" l="1"/>
  <c r="N65" i="6"/>
  <c r="H67" i="6" l="1"/>
  <c r="N66" i="6"/>
  <c r="H68" i="6" l="1"/>
  <c r="N67" i="6"/>
  <c r="H69" i="6" l="1"/>
  <c r="N68" i="6"/>
  <c r="H70" i="6" l="1"/>
  <c r="N69" i="6"/>
  <c r="H71" i="6" l="1"/>
  <c r="N70" i="6"/>
  <c r="H72" i="6" l="1"/>
  <c r="N71" i="6"/>
  <c r="H73" i="6" l="1"/>
  <c r="N72" i="6"/>
  <c r="H74" i="6" l="1"/>
  <c r="N73" i="6"/>
  <c r="H75" i="6" l="1"/>
  <c r="N74" i="6"/>
  <c r="H76" i="6" l="1"/>
  <c r="N75" i="6"/>
  <c r="H77" i="6" l="1"/>
  <c r="N76" i="6"/>
  <c r="H78" i="6" l="1"/>
  <c r="N77" i="6"/>
  <c r="H79" i="6" l="1"/>
  <c r="N78" i="6"/>
  <c r="H80" i="6" l="1"/>
  <c r="N79" i="6"/>
  <c r="H81" i="6" l="1"/>
  <c r="N80" i="6"/>
  <c r="H82" i="6" l="1"/>
  <c r="N81" i="6"/>
  <c r="H83" i="6" l="1"/>
  <c r="N82" i="6"/>
  <c r="H84" i="6" l="1"/>
  <c r="N83" i="6"/>
  <c r="H85" i="6" l="1"/>
  <c r="N84" i="6"/>
  <c r="H86" i="6" l="1"/>
  <c r="N85" i="6"/>
  <c r="H87" i="6" l="1"/>
  <c r="N86" i="6"/>
  <c r="H88" i="6" l="1"/>
  <c r="N87" i="6"/>
  <c r="H89" i="6" l="1"/>
  <c r="N88" i="6"/>
  <c r="H90" i="6" l="1"/>
  <c r="N89" i="6"/>
  <c r="H91" i="6" l="1"/>
  <c r="N90" i="6"/>
  <c r="H92" i="6" l="1"/>
  <c r="N91" i="6"/>
  <c r="H93" i="6" l="1"/>
  <c r="N92" i="6"/>
  <c r="H94" i="6" l="1"/>
  <c r="N93" i="6"/>
  <c r="H95" i="6" l="1"/>
  <c r="N94" i="6"/>
  <c r="H96" i="6" l="1"/>
  <c r="N95" i="6"/>
  <c r="H97" i="6" l="1"/>
  <c r="N96" i="6"/>
  <c r="H98" i="6" l="1"/>
  <c r="N97" i="6"/>
  <c r="H99" i="6" l="1"/>
  <c r="N98" i="6"/>
  <c r="H100" i="6" l="1"/>
  <c r="N99" i="6"/>
  <c r="H101" i="6" l="1"/>
  <c r="N100" i="6"/>
  <c r="H102" i="6" l="1"/>
  <c r="N101" i="6"/>
  <c r="H103" i="6" l="1"/>
  <c r="N102" i="6"/>
  <c r="H104" i="6" l="1"/>
  <c r="N103" i="6"/>
  <c r="H105" i="6" l="1"/>
  <c r="N104" i="6"/>
  <c r="H106" i="6" l="1"/>
  <c r="N105" i="6"/>
  <c r="H107" i="6" l="1"/>
  <c r="N106" i="6"/>
  <c r="H108" i="6" l="1"/>
  <c r="N107" i="6"/>
  <c r="H109" i="6" l="1"/>
  <c r="N108" i="6"/>
  <c r="H110" i="6" l="1"/>
  <c r="N109" i="6"/>
  <c r="H111" i="6" l="1"/>
  <c r="N110" i="6"/>
  <c r="H112" i="6" l="1"/>
  <c r="N111" i="6"/>
  <c r="H113" i="6" l="1"/>
  <c r="N112" i="6"/>
  <c r="H114" i="6" l="1"/>
  <c r="N113" i="6"/>
  <c r="H115" i="6" l="1"/>
  <c r="N114" i="6"/>
  <c r="H116" i="6" l="1"/>
  <c r="N115" i="6"/>
  <c r="H117" i="6" l="1"/>
  <c r="N116" i="6"/>
  <c r="H118" i="6" l="1"/>
  <c r="N117" i="6"/>
  <c r="H119" i="6" l="1"/>
  <c r="N118" i="6"/>
  <c r="H120" i="6" l="1"/>
  <c r="N119" i="6"/>
  <c r="H121" i="6" l="1"/>
  <c r="N120" i="6"/>
  <c r="H122" i="6" l="1"/>
  <c r="N121" i="6"/>
  <c r="H123" i="6" l="1"/>
  <c r="N122" i="6"/>
  <c r="H124" i="6" l="1"/>
  <c r="N123" i="6"/>
  <c r="H125" i="6" l="1"/>
  <c r="N124" i="6"/>
  <c r="H126" i="6" l="1"/>
  <c r="N125" i="6"/>
  <c r="H127" i="6" l="1"/>
  <c r="N126" i="6"/>
  <c r="H128" i="6" l="1"/>
  <c r="N127" i="6"/>
  <c r="H129" i="6" l="1"/>
  <c r="N128" i="6"/>
  <c r="H130" i="6" l="1"/>
  <c r="N129" i="6"/>
  <c r="H131" i="6" l="1"/>
  <c r="N130" i="6"/>
  <c r="H132" i="6" l="1"/>
  <c r="N131" i="6"/>
  <c r="H133" i="6" l="1"/>
  <c r="N132" i="6"/>
  <c r="H134" i="6" l="1"/>
  <c r="N133" i="6"/>
  <c r="H135" i="6" l="1"/>
  <c r="N134" i="6"/>
  <c r="H136" i="6" l="1"/>
  <c r="N135" i="6"/>
  <c r="H137" i="6" l="1"/>
  <c r="N136" i="6"/>
  <c r="H138" i="6" l="1"/>
  <c r="N137" i="6"/>
  <c r="H139" i="6" l="1"/>
  <c r="N139" i="6" s="1"/>
  <c r="N138" i="6"/>
</calcChain>
</file>

<file path=xl/sharedStrings.xml><?xml version="1.0" encoding="utf-8"?>
<sst xmlns="http://schemas.openxmlformats.org/spreadsheetml/2006/main" count="1838" uniqueCount="719">
  <si>
    <t>tabela</t>
  </si>
  <si>
    <t>FASE_LUTA</t>
  </si>
  <si>
    <t>entity</t>
  </si>
  <si>
    <t>class/instance</t>
  </si>
  <si>
    <t>FaseDeLuta</t>
  </si>
  <si>
    <t>FaseDeAproximacao</t>
  </si>
  <si>
    <t>FaseDeAtaqueDefesa</t>
  </si>
  <si>
    <t>FaseDeLutaEmSolo</t>
  </si>
  <si>
    <t>FaseDePausa</t>
  </si>
  <si>
    <t>FaseDePegada</t>
  </si>
  <si>
    <t>comment</t>
  </si>
  <si>
    <t>Fase de luta que compreende o tempo entre o sinal do árbitro de início de combate (hajime) e a realização do primeiro contato entre os atletas com a tentativa de pegada (kumi-kata).</t>
  </si>
  <si>
    <t>Fase de luta que compreende o tempo entre a situação de entrada de golpe entre a preparação (tsukuri) e a projeção (kake) e a situação de defesa e contra-ataque.</t>
  </si>
  <si>
    <t>Fase de luta que compreende o tempo em que os dois lutadores caracterizam a movimentação com o objetivo de executar técnicas de solo (ne-waza), conforme previsto pela regra.</t>
  </si>
  <si>
    <t>Fase de luta que compreende o tempo entre o sinal de interrupção de luta (mate ou sono-mama) e o sinal de reinício da luta (hajime e yoshi).</t>
  </si>
  <si>
    <t>Fase de luta que compreende o tempo entre o primeiro contato entre os atletas para tentar realizar a pegada (kumi-kata) e a realização da pegada.</t>
  </si>
  <si>
    <t>id</t>
  </si>
  <si>
    <t>nome</t>
  </si>
  <si>
    <t>descricao</t>
  </si>
  <si>
    <t>SQL</t>
  </si>
  <si>
    <t>AcaoDeAproximacao</t>
  </si>
  <si>
    <t>AcaoDeAtaque</t>
  </si>
  <si>
    <t>AcaoDeDefesa</t>
  </si>
  <si>
    <t>AcaoDeLutaEmSolo</t>
  </si>
  <si>
    <t>AcaoDePegada</t>
  </si>
  <si>
    <t>ComandoDeTempo</t>
  </si>
  <si>
    <t>Penalizacao</t>
  </si>
  <si>
    <t>Acao</t>
  </si>
  <si>
    <t>Ações de luta que compreendem os padrões de movimentos realizados na Fase de Aproximação de Luta em Pé.</t>
  </si>
  <si>
    <t>Ação de luta realizado na Fase de Ataque/Defesa e Projeção na Luta em Pé. É caracterizado pelo ataque, por meio de um golpe de judô, realizado por um lutador com o objetivo de projetar/imobilizar/estrangular/fazer chave de braço o oponente.</t>
  </si>
  <si>
    <t>Ação de luta realizado na Fase de Ataque/Defesa e Projeção na Luta em Pé. É realizado pelo lutador que está sofrendo um ataque com o objetivo de impedir sua projeção.</t>
  </si>
  <si>
    <t>Ação de luta realizado na Fase de Luta de Solo. É caracterizado pela ação que realiza a transição da Luta em pé para a Luta de Solo.</t>
  </si>
  <si>
    <t>Ações de luta que compreendem os padrões de movimentos realizados na Fase de Pegada na Luta em Pé. Cada Ação de Pegada é caracterizado pela localização do posicionamento das mãos no judogi do oponente.</t>
  </si>
  <si>
    <t>Ação de luta realizada pelo Árbitro que influencia no transcorrer do tempo da Luta.</t>
  </si>
  <si>
    <t>Ação de luta realizada pelo Árbitro na Fase de Pausa que determina uma penalização a um dos lutadores.</t>
  </si>
  <si>
    <t>ACAO_TIPO</t>
  </si>
  <si>
    <t>id_fase_luta</t>
  </si>
  <si>
    <t>APROXIMAÇÃO</t>
  </si>
  <si>
    <t>ATAQUE/DEFESA</t>
  </si>
  <si>
    <t>LUTA EM SOLO</t>
  </si>
  <si>
    <t>PAUSA</t>
  </si>
  <si>
    <t>PEGADA</t>
  </si>
  <si>
    <t>;</t>
  </si>
  <si>
    <t>ATAQUE</t>
  </si>
  <si>
    <t>DEFESA</t>
  </si>
  <si>
    <t>COMANDO DE TEMPO</t>
  </si>
  <si>
    <t>PENALIZAÇÃO</t>
  </si>
  <si>
    <t>ACAO</t>
  </si>
  <si>
    <t>id_tipo</t>
  </si>
  <si>
    <t>TentativaDePegada</t>
  </si>
  <si>
    <t>SemForma</t>
  </si>
  <si>
    <t>AnteroposteriorDireita</t>
  </si>
  <si>
    <t>AnteroposteriorEsquerda</t>
  </si>
  <si>
    <t>Ação de Aproximação de Luta em Pé compreendido pelo momento em que se inicia o contato entre os lutadores para tentar pegar o judogi do oponente.</t>
  </si>
  <si>
    <t>Ações de Aproximação de Luta em Pé compreendido por movimentos aleatórios iniciais da luta que não remetem à tentativa de domínio do oponente ou ao posicionamento de preparação para ataque, com os pés em posição anteroposterior.</t>
  </si>
  <si>
    <t>Ação de Aproximação de Luta em Pé compreendido pela posição própria de confronto de tentativa de pegada com o pé esquerdo em posição anteroposterior.</t>
  </si>
  <si>
    <t>Ação de Aproximação de Luta em Pé compreendido pela posição própria de confronto de tentativa de pegada com o pé direito em posição anteroposterior.</t>
  </si>
  <si>
    <t>Ataque</t>
  </si>
  <si>
    <t>Ação de Ataque realizado com alguma Técnica de Projeção (nage-waza), Imobilização (osaekomi-waza), Estrangulamento (shime-waza) ou Chave de Braço (kansetsu-waza).</t>
  </si>
  <si>
    <t>EsquivaParaDireita</t>
  </si>
  <si>
    <t>EsquivaParaEsquerda</t>
  </si>
  <si>
    <t>Bloqueio</t>
  </si>
  <si>
    <t>ContraAtaque</t>
  </si>
  <si>
    <t>Ação de Defesa em que o lutador que sofre o ataque realiza um movimento de esquiva (tai-sabaki) do seu lado esquerdo para o seu lado direito, sem uso de contra-ataque.</t>
  </si>
  <si>
    <t>Ação de Defesa em que o lutador que sofre o ataque realiza um movimento de esquiva (tai-sabaki) do seu lado direito para o seu lado esquerdo, sem uso de contra-ataque.</t>
  </si>
  <si>
    <t>Ação de Defesa em que o lutador que sofre o ataque usa o próprio corpo para bloquear o corpo do lutador que realiza o ataque.</t>
  </si>
  <si>
    <t>Ação de Defesa em que o lutador que sofre o ataque se antecipa à ação do oponente e executa uma técnica de ataque.</t>
  </si>
  <si>
    <t>LutaDeSolo</t>
  </si>
  <si>
    <t>Ação de Luta em que um ou ambos os Lutadores realizam a transição da luta em pé para luta de solo.</t>
  </si>
  <si>
    <t>DorsalDireita</t>
  </si>
  <si>
    <t>MangaEsquerda</t>
  </si>
  <si>
    <t>MangaEsquerdaEMangaDireita</t>
  </si>
  <si>
    <t>DorsalEsquerdaEManga</t>
  </si>
  <si>
    <t>GolaEsquerdaEManga</t>
  </si>
  <si>
    <t>DorsalEsquerda</t>
  </si>
  <si>
    <t>GolaDireitaEManga</t>
  </si>
  <si>
    <t>GolaDireita</t>
  </si>
  <si>
    <t>GolaEsquerdaEGolaDireita</t>
  </si>
  <si>
    <t>GolaEsquerda</t>
  </si>
  <si>
    <t>MangaDireita</t>
  </si>
  <si>
    <t>DorsalDireitaEManga</t>
  </si>
  <si>
    <t>Ação de Pegada correspondente ao agarre do lutador com uma das mãos em alguma parte da região dorsal do judogi do lado direito do corpo do oponente.</t>
  </si>
  <si>
    <t>Ação de Pegada correspondente ao agarre do lutador com uma das mãos em alguma parte da manga do judogi do lado esquerdo do corpo do oponente.</t>
  </si>
  <si>
    <t>Ação de Pegada correspondente ao agarre do lutador com uma das mãos em alguma parte da manga do judogi do lado esquerdo e com a outra na manga do lado direito do corpo do oponente.</t>
  </si>
  <si>
    <t>Ação de Pegada correspondente ao agarre do lutador com uma das mãos em alguma parte da região dorsal do judogi do lado esquerdo do corpo do oponente e com a outra mão na manga do oponente.</t>
  </si>
  <si>
    <t>Ação de Pegada correspondente ao agarre do lutador com uma das mãos em alguma parte da gola do judogi do lado esquerdo do corpo do oponente e com a outra mão na manga.</t>
  </si>
  <si>
    <t>Ação de Pegada correspondente ao agarre do lutador com uma das mãos em alguma parte da região dorsal do judogi do lado esquerdo do corpo do oponente.</t>
  </si>
  <si>
    <t>Ação de Pegada correspondente ao agarre do lutador com uma das mãos em alguma parte da gola do judogi do lado direito do corpo do oponente e com a outra mão na manga.</t>
  </si>
  <si>
    <t>Ação de Pegada correspondente ao agarre do lutador com uma das mãos em alguma parte da gola do judogi do lado direito do corpo do oponente.</t>
  </si>
  <si>
    <t>Ação de Pegada correspondente ao agarre do lutador com uma das mãos em alguma parte da gola do judogi do lado esquerdo e com a outra na gola do lado direito do corpo do oponente.</t>
  </si>
  <si>
    <t>Ação de Pegada correspondente ao agarre do lutador com uma das mãos em alguma parte da gola do judogi do lado esquerdo do corpo do oponente.</t>
  </si>
  <si>
    <t>Ação de Pegada correspondente ao agarre do lutador com uma das mãos em alguma parte da manga do judogi do lado direito do corpo do oponente.</t>
  </si>
  <si>
    <t>Ação de Pegada correspondente ao agarre do lutador com uma das mãos em alguma parte da região dorsal do judogi do lado direito do corpo do oponente e com a outra mão na manga do oponente.</t>
  </si>
  <si>
    <t>Yoshi</t>
  </si>
  <si>
    <t>Osaekomi</t>
  </si>
  <si>
    <t>Mate</t>
  </si>
  <si>
    <t>Sonomama</t>
  </si>
  <si>
    <t>Toketa</t>
  </si>
  <si>
    <t>Hajime</t>
  </si>
  <si>
    <t>Soremade</t>
  </si>
  <si>
    <t>Comando de tempo realizado pelo Árbitro para reiniciar a contagem de tempo, assim como as ações dos lutadores, quando a luta no solo tiver sido paralisada após o comando sono-mama.</t>
  </si>
  <si>
    <t>Comando de tempo realizado pelo Árbitro para iniciar a contagem de tempo quando um ataque com técnica de imobilização é bem sucedido.</t>
  </si>
  <si>
    <t>Comando de tempo realizado pelo Árbitro para sinalizar uma pausa na luta.</t>
  </si>
  <si>
    <t>Comando de tempo realizado pelo Árbitro para paralisar a contagem de tempo, assim como as ações dos lutadores, quando a luta estiver no solo.</t>
  </si>
  <si>
    <t>Comando de tempo realizado pelo Árbitro para finalizar a contagem de tempo de imobilização e indicar que um lutador conseguiu escapar de um ataque bem sucedido.</t>
  </si>
  <si>
    <t>Comando de tempo realizado pelo Árbitro para sinalizar o início ou reínicio da luta.</t>
  </si>
  <si>
    <t>Comando de tempo realizado pelo Árbitro para sinalizar o fim da luta.</t>
  </si>
  <si>
    <t>HansokuMake</t>
  </si>
  <si>
    <t>Shido</t>
  </si>
  <si>
    <t>Comando realizado pelo Árbitro para indicar que um dos lutadores recebeu uma penalização grave.</t>
  </si>
  <si>
    <t>Comando realizado pelo Árbitro para indicar que um dos lutadores recebeu uma penalização leve.</t>
  </si>
  <si>
    <t>ANTEROPOSTERIOR DIREITA</t>
  </si>
  <si>
    <t>ANTEROPOSTERIOR ESQUERDA</t>
  </si>
  <si>
    <t>SEM FORMA</t>
  </si>
  <si>
    <t>TENTATIVA DE PEGADA</t>
  </si>
  <si>
    <t>DORSAL DIREITA</t>
  </si>
  <si>
    <t>DORSAL DIREITA E MANGA</t>
  </si>
  <si>
    <t>DORSAL ESQUERDA</t>
  </si>
  <si>
    <t>DORSAL ESQUERDA E MANGA</t>
  </si>
  <si>
    <t>GOLA DIREITA</t>
  </si>
  <si>
    <t>GOLA DIREITA E MANGA</t>
  </si>
  <si>
    <t>GOLA ESQUERDA</t>
  </si>
  <si>
    <t>GOLA ESQUERDA E GOLA DIREITA</t>
  </si>
  <si>
    <t>GOLA ESQUERDA E MANGA</t>
  </si>
  <si>
    <t>MANGA DIREITA</t>
  </si>
  <si>
    <t>MANGA ESQUERDA</t>
  </si>
  <si>
    <t>MANGA ESQUERDA E MANGA DIREITA</t>
  </si>
  <si>
    <t>BLOQUEIO</t>
  </si>
  <si>
    <t>CONTRA-ATAQUE</t>
  </si>
  <si>
    <t>ESQUIVA PARA DIREITA</t>
  </si>
  <si>
    <t>ESQUIVA PARA ESQUERDA</t>
  </si>
  <si>
    <t>LUTA DE SOLO</t>
  </si>
  <si>
    <t>HAJIME</t>
  </si>
  <si>
    <t>MATE</t>
  </si>
  <si>
    <t>OSAEKOMI</t>
  </si>
  <si>
    <t>SONOMAMA</t>
  </si>
  <si>
    <t>SOREMADE</t>
  </si>
  <si>
    <t>TOKETA</t>
  </si>
  <si>
    <t>YOSHI</t>
  </si>
  <si>
    <t>HANSOKU-MAKE</t>
  </si>
  <si>
    <t>SHIDO</t>
  </si>
  <si>
    <t>TipoTecnicaKodokan</t>
  </si>
  <si>
    <t>MaSutemiWaza</t>
  </si>
  <si>
    <t>Ukemi</t>
  </si>
  <si>
    <t>KoshiWaza</t>
  </si>
  <si>
    <t>KansetsuWaza</t>
  </si>
  <si>
    <t>ShimeWaza</t>
  </si>
  <si>
    <t>OsaeKomiWaza</t>
  </si>
  <si>
    <t>TeWaza</t>
  </si>
  <si>
    <t>AshiAtemiWaza</t>
  </si>
  <si>
    <t>UdeAtemiWaza</t>
  </si>
  <si>
    <t>AshiWaza</t>
  </si>
  <si>
    <t>YokoSutemiWaza</t>
  </si>
  <si>
    <t>CLASSIFICACAO_KODOKAN</t>
  </si>
  <si>
    <t>Subdivisão das técnicas de projeção (nage-waza) classificadas como técnica de sacrifício frontal (ma-sutemi-waza).</t>
  </si>
  <si>
    <t>Subdivisão das técnicas de queda segura (ukemi).</t>
  </si>
  <si>
    <t>Subdivisão das técnicas de projeção (nage-waza) classificadas como técnica de quadril (koshi-waza).</t>
  </si>
  <si>
    <t>Subdivisão das técnicas de aprisionamento (katame-waza) classificadas como técnica de chave de articulação (kansetsu-waza).</t>
  </si>
  <si>
    <t>Subdivisão das técnicas de aprisionamento (katame-waza) classificadas como técnica de estrangulamento (shime-waza).</t>
  </si>
  <si>
    <t>Subdivisão das técnicas de aprisionamento (katame-waza) classificadas como técnica de imobilização (osae-komi-waza).</t>
  </si>
  <si>
    <t>Subdivisão das técnicas de projeção (nage-waza) classificadas como técnica de mão (te-waza).</t>
  </si>
  <si>
    <t>Subdivisão das técnicas de ataques contundentes (atemi-waza) classificadas como técnica de perna (ashi-atemi-waza).</t>
  </si>
  <si>
    <t>Subdivisão das técnicas de ataques contundentes (atemi-waza) classificadas como técnica de braço (ude-atemi-waza).</t>
  </si>
  <si>
    <t>Subdivisão das técnicas de projeção (nage-waza) classificadas como técnica de pé e perna (ashi-waza).</t>
  </si>
  <si>
    <t>Subdivisão das técnicas de projeção (nage-waza) classificadas como técnica de sacrifício lateral (yoko-sutemi-waza).</t>
  </si>
  <si>
    <t>ASHI-WAZA</t>
  </si>
  <si>
    <t>KOSHI-WAZA</t>
  </si>
  <si>
    <t>TE-WAZA</t>
  </si>
  <si>
    <t>MA-SUTEMI-WAZA</t>
  </si>
  <si>
    <t>YOKO-SUTEMI-WAZA</t>
  </si>
  <si>
    <t>KANSETSU-WAZA</t>
  </si>
  <si>
    <t>OSAE-KOMI-WAZA</t>
  </si>
  <si>
    <t>SHIME-WAZA</t>
  </si>
  <si>
    <t>UKEMI</t>
  </si>
  <si>
    <t>ASHI-ATEMI-WAZA</t>
  </si>
  <si>
    <t>UDE-ATEMI-WAZA</t>
  </si>
  <si>
    <t>CLASSIFICACAO_SACRIPANTI</t>
  </si>
  <si>
    <t>AshiDoriGarami</t>
  </si>
  <si>
    <t>AshiGarami</t>
  </si>
  <si>
    <t>AshiGuruma</t>
  </si>
  <si>
    <t>AshiHishigi</t>
  </si>
  <si>
    <t>DakiWakare</t>
  </si>
  <si>
    <t>Dakiage</t>
  </si>
  <si>
    <t>DeashiHarai</t>
  </si>
  <si>
    <t>DoJime</t>
  </si>
  <si>
    <t>EmpiUchi</t>
  </si>
  <si>
    <t>GyakuJujiJime</t>
  </si>
  <si>
    <t>HadakaJime</t>
  </si>
  <si>
    <t>HaneGoshi</t>
  </si>
  <si>
    <t>HaneGoshiGaeshi</t>
  </si>
  <si>
    <t>HaneMakikomi</t>
  </si>
  <si>
    <t>HaraiGoshi</t>
  </si>
  <si>
    <t>HaraiGoshiGaeshi</t>
  </si>
  <si>
    <t>HaraiMakikomi</t>
  </si>
  <si>
    <t>HaraiTsurikomiAshi</t>
  </si>
  <si>
    <t>HikikomiGAeshi</t>
  </si>
  <si>
    <t>HizaGuruma</t>
  </si>
  <si>
    <t>HizaHishigi</t>
  </si>
  <si>
    <t>IpponSeoiNage</t>
  </si>
  <si>
    <t>JigokuJime</t>
  </si>
  <si>
    <t>KamiAte</t>
  </si>
  <si>
    <t>KamiShihoGatame</t>
  </si>
  <si>
    <t>KaniBasami</t>
  </si>
  <si>
    <t>KataGatame</t>
  </si>
  <si>
    <t>KataGuruma</t>
  </si>
  <si>
    <t>KataHaJime</t>
  </si>
  <si>
    <t>KataJujiJime</t>
  </si>
  <si>
    <t>KatateJime</t>
  </si>
  <si>
    <t>KawazuGake</t>
  </si>
  <si>
    <t>KesaGatame</t>
  </si>
  <si>
    <t>KibisuGaeshi</t>
  </si>
  <si>
    <t>Kirioroshi</t>
  </si>
  <si>
    <t>KoshiGuruma</t>
  </si>
  <si>
    <t>KosotoGake</t>
  </si>
  <si>
    <t>KosotoGari</t>
  </si>
  <si>
    <t>KouchiGaeshi</t>
  </si>
  <si>
    <t>KouchiGari</t>
  </si>
  <si>
    <t>KuchikiTaoshi</t>
  </si>
  <si>
    <t>KuzureKamiShihoGatame</t>
  </si>
  <si>
    <t>KuzureKesaGatame</t>
  </si>
  <si>
    <t>MaeAte</t>
  </si>
  <si>
    <t>MaeGeri</t>
  </si>
  <si>
    <t>MaeUkemi</t>
  </si>
  <si>
    <t>MoroteGari</t>
  </si>
  <si>
    <t>NamiJujiJime</t>
  </si>
  <si>
    <t>NanameAte</t>
  </si>
  <si>
    <t>NanameGeri</t>
  </si>
  <si>
    <t>NanameUchi</t>
  </si>
  <si>
    <t>OGoshi</t>
  </si>
  <si>
    <t>OGuruma</t>
  </si>
  <si>
    <t>ObiOtoshi</t>
  </si>
  <si>
    <t>OkuriAshiHarai</t>
  </si>
  <si>
    <t>OkuriEriJime</t>
  </si>
  <si>
    <t>OsotoGaeshi</t>
  </si>
  <si>
    <t>OsotoGari</t>
  </si>
  <si>
    <t>OsotoGuruma</t>
  </si>
  <si>
    <t>OsotoMakikomi</t>
  </si>
  <si>
    <t>OsotoOtoshi</t>
  </si>
  <si>
    <t>OuchiGaeshi</t>
  </si>
  <si>
    <t>OuchiGari</t>
  </si>
  <si>
    <t>RyoganTsuki</t>
  </si>
  <si>
    <t>RyoteJime</t>
  </si>
  <si>
    <t>SankakuGarami</t>
  </si>
  <si>
    <t>SankakuGatame</t>
  </si>
  <si>
    <t>SankakuJime</t>
  </si>
  <si>
    <t>SasaeTsurikomiAshi</t>
  </si>
  <si>
    <t>SeoiNage</t>
  </si>
  <si>
    <t>SeoiOtoshi</t>
  </si>
  <si>
    <t>ShimoTsuki</t>
  </si>
  <si>
    <t>SodeGurumaJime</t>
  </si>
  <si>
    <t>SodeTsurikomiGoshi</t>
  </si>
  <si>
    <t>SotoMakikomi</t>
  </si>
  <si>
    <t>SukuiNage</t>
  </si>
  <si>
    <t>SumiGaeshi</t>
  </si>
  <si>
    <t>SumiOtoshi</t>
  </si>
  <si>
    <t>TaiOtoshi</t>
  </si>
  <si>
    <t>TakaGeri</t>
  </si>
  <si>
    <t>TamaGuruma</t>
  </si>
  <si>
    <t>TaniOtoshi</t>
  </si>
  <si>
    <t>TateShihoGatame</t>
  </si>
  <si>
    <t>TawaraGaeshi</t>
  </si>
  <si>
    <t>TeGuruma</t>
  </si>
  <si>
    <t>TobiGoshi</t>
  </si>
  <si>
    <t>TomoeNage</t>
  </si>
  <si>
    <t>TsubameGaeshi</t>
  </si>
  <si>
    <t>Tsukiage</t>
  </si>
  <si>
    <t>Tsukidashi</t>
  </si>
  <si>
    <t>Tsukkake</t>
  </si>
  <si>
    <t>TsukkomiJime</t>
  </si>
  <si>
    <t>TsuriGoshi</t>
  </si>
  <si>
    <t>TsurikomiGoshi</t>
  </si>
  <si>
    <t>UchiMakikomi</t>
  </si>
  <si>
    <t>UchiMata</t>
  </si>
  <si>
    <t>UchiMataGaeshi</t>
  </si>
  <si>
    <t>UchiMataMakikomi</t>
  </si>
  <si>
    <t>UchiMataSukashi</t>
  </si>
  <si>
    <t>Uchioroshi</t>
  </si>
  <si>
    <t>UdeGaeshi</t>
  </si>
  <si>
    <t>UdeGarami</t>
  </si>
  <si>
    <t>UdeHishigiAshiGatame</t>
  </si>
  <si>
    <t>UdeHishigiHaraGatame</t>
  </si>
  <si>
    <t>UdeHishigiHizaGatame</t>
  </si>
  <si>
    <t>UdeHishigiJujiGatame</t>
  </si>
  <si>
    <t>UdeHishigiSankakuGatame</t>
  </si>
  <si>
    <t>UdeHishigiTeGatame</t>
  </si>
  <si>
    <t>UdeHishigiUdeGatame</t>
  </si>
  <si>
    <t>UdeHishigiWakiGatame</t>
  </si>
  <si>
    <t>UkiGatame</t>
  </si>
  <si>
    <t>UkiGoshi</t>
  </si>
  <si>
    <t>UkiOtoshi</t>
  </si>
  <si>
    <t>UraGatame</t>
  </si>
  <si>
    <t>UraKesaGatame</t>
  </si>
  <si>
    <t>UraNage</t>
  </si>
  <si>
    <t>UshiroAte</t>
  </si>
  <si>
    <t>UshiroGeri</t>
  </si>
  <si>
    <t>UshiroGoshi</t>
  </si>
  <si>
    <t>UshiroGuruma</t>
  </si>
  <si>
    <t>UshiroKesaGatame</t>
  </si>
  <si>
    <t>UshiroSumiTsuki</t>
  </si>
  <si>
    <t>UshiroTsuki</t>
  </si>
  <si>
    <t>UshiroUchi</t>
  </si>
  <si>
    <t>UshiroUkemi</t>
  </si>
  <si>
    <t>UtsuriGoshi</t>
  </si>
  <si>
    <t>YamaArashi</t>
  </si>
  <si>
    <t>YokoAte</t>
  </si>
  <si>
    <t>YokoGake</t>
  </si>
  <si>
    <t>YokoGeri</t>
  </si>
  <si>
    <t>YokoGuruma</t>
  </si>
  <si>
    <t>YokoOtoshi</t>
  </si>
  <si>
    <t>YokoShihoGatame</t>
  </si>
  <si>
    <t>YokoTomoeNage</t>
  </si>
  <si>
    <t>YokoUchi</t>
  </si>
  <si>
    <t>YokoUkemi</t>
  </si>
  <si>
    <t>YokoWakare</t>
  </si>
  <si>
    <t>ZempoKaitenUkemi</t>
  </si>
  <si>
    <t>Tecnica</t>
  </si>
  <si>
    <t>tipoTecnicaKodokan</t>
  </si>
  <si>
    <t>Ashi-dori-garami</t>
  </si>
  <si>
    <t>Ashi-garami</t>
  </si>
  <si>
    <t>Ashi-guruma</t>
  </si>
  <si>
    <t>Ashi-hishigi</t>
  </si>
  <si>
    <t>Daki-wakare</t>
  </si>
  <si>
    <t>Deashi-harai</t>
  </si>
  <si>
    <t>Do-jime</t>
  </si>
  <si>
    <t>Empi-uchi</t>
  </si>
  <si>
    <t>Gyaku-juji-jime</t>
  </si>
  <si>
    <t>Hadaka-jime</t>
  </si>
  <si>
    <t>Hane-goshi</t>
  </si>
  <si>
    <t>Hane-goshi-gaeshi</t>
  </si>
  <si>
    <t>Hane-makikomi</t>
  </si>
  <si>
    <t>Harai-goshi</t>
  </si>
  <si>
    <t>Harai-goshi-gaeshi</t>
  </si>
  <si>
    <t>Harai-makikomi</t>
  </si>
  <si>
    <t>Harai-tsurikomi-ashi</t>
  </si>
  <si>
    <t>Hikikomi-gaeshi</t>
  </si>
  <si>
    <t>Hiza-guruma</t>
  </si>
  <si>
    <t>Hiza-hishigi</t>
  </si>
  <si>
    <t>Ippon-seoi-nage</t>
  </si>
  <si>
    <t>Jigoku-jime</t>
  </si>
  <si>
    <t>Kami-ate</t>
  </si>
  <si>
    <t>Kami-shiho-gatame</t>
  </si>
  <si>
    <t>Kani-basami</t>
  </si>
  <si>
    <t>Kata-gatame</t>
  </si>
  <si>
    <t>Kata-guruma</t>
  </si>
  <si>
    <t>Kata-ha-jime</t>
  </si>
  <si>
    <t>Kata-juji-jime</t>
  </si>
  <si>
    <t>Katate-jime</t>
  </si>
  <si>
    <t>Kawazu-gake</t>
  </si>
  <si>
    <t>Kesa-gatame</t>
  </si>
  <si>
    <t>Kibisu-gaeshi</t>
  </si>
  <si>
    <t>Koshi-guruma</t>
  </si>
  <si>
    <t>Kosoto-gake</t>
  </si>
  <si>
    <t>Kosoto-gari</t>
  </si>
  <si>
    <t>Kouchi-gaeshi</t>
  </si>
  <si>
    <t>Kouchi-gari</t>
  </si>
  <si>
    <t>Kuchiki-taoshi</t>
  </si>
  <si>
    <t>Kuzure-kami-shiho-gatame</t>
  </si>
  <si>
    <t>Kuzure-kesa-gatame</t>
  </si>
  <si>
    <t>Mae-ate</t>
  </si>
  <si>
    <t>Mae-geri</t>
  </si>
  <si>
    <t>Mae-ukemi</t>
  </si>
  <si>
    <t>Morote-gari</t>
  </si>
  <si>
    <t>Nami-juji-jime</t>
  </si>
  <si>
    <t>Naname-ate</t>
  </si>
  <si>
    <t>Naname-geri</t>
  </si>
  <si>
    <t>Naname-uchi</t>
  </si>
  <si>
    <t>O-goshi</t>
  </si>
  <si>
    <t>O-guruma</t>
  </si>
  <si>
    <t>Obi-otoshi</t>
  </si>
  <si>
    <t>Okuri-ashi-harai</t>
  </si>
  <si>
    <t>Okuri-eri-jime</t>
  </si>
  <si>
    <t>Osoto-gaeshi</t>
  </si>
  <si>
    <t>Osoto-gari</t>
  </si>
  <si>
    <t>Osoto-guruma</t>
  </si>
  <si>
    <t>Osoto-makikomi</t>
  </si>
  <si>
    <t>Osoto-otoshi</t>
  </si>
  <si>
    <t>Ouchi-gaeshi</t>
  </si>
  <si>
    <t>Ouchi-gari</t>
  </si>
  <si>
    <t>Ryogan-tsuki</t>
  </si>
  <si>
    <t>Ryote-jime</t>
  </si>
  <si>
    <t>Sankaku-garami</t>
  </si>
  <si>
    <t>Sankaku-gatame</t>
  </si>
  <si>
    <t>Sankaku-jime</t>
  </si>
  <si>
    <t>Sasae-tsurikomi-ashi</t>
  </si>
  <si>
    <t>Seoi-nage</t>
  </si>
  <si>
    <t>Seoi-otoshi</t>
  </si>
  <si>
    <t>Shimo-tsuki</t>
  </si>
  <si>
    <t>Sode-guruma-jime</t>
  </si>
  <si>
    <t>Sode-tsurikomi-goshi</t>
  </si>
  <si>
    <t>Soto-makikomi</t>
  </si>
  <si>
    <t>Sukui-nage</t>
  </si>
  <si>
    <t>Sumi-gaeshi</t>
  </si>
  <si>
    <t>Sumi-otoshi</t>
  </si>
  <si>
    <t>Tai-otoshi</t>
  </si>
  <si>
    <t>Taka-geri</t>
  </si>
  <si>
    <t>Tama-guruma</t>
  </si>
  <si>
    <t>Tani-otoshi</t>
  </si>
  <si>
    <t>Tate-shiho-gatame</t>
  </si>
  <si>
    <t>Tawara-gaeshi</t>
  </si>
  <si>
    <t>Te-guruma</t>
  </si>
  <si>
    <t>Tobi-goshi</t>
  </si>
  <si>
    <t>Tomoe-nage</t>
  </si>
  <si>
    <t>Tsubame-gaeshi</t>
  </si>
  <si>
    <t>Tsukkomi-jime</t>
  </si>
  <si>
    <t>Tsuri-goshi</t>
  </si>
  <si>
    <t>Tsurikomi-goshi</t>
  </si>
  <si>
    <t>Uchi-makikomi</t>
  </si>
  <si>
    <t>Uchi-mata</t>
  </si>
  <si>
    <t>Uchi-mata-gaeshi</t>
  </si>
  <si>
    <t>Uchi-mata-makikomi</t>
  </si>
  <si>
    <t>Uchi-mata-sukashi</t>
  </si>
  <si>
    <t>Ude-gaeshi</t>
  </si>
  <si>
    <t>Ude-garami</t>
  </si>
  <si>
    <t>Ude-hishigi-ashi-gatame</t>
  </si>
  <si>
    <t>Ude-hishigi-hara-gatame</t>
  </si>
  <si>
    <t>Ude-hishigi-hiza-gatame</t>
  </si>
  <si>
    <t>Ude-hishigi-juji-gatame</t>
  </si>
  <si>
    <t>Ude-hishigi-sankaku-gatame</t>
  </si>
  <si>
    <t>Ude-hishigi-te-gatame</t>
  </si>
  <si>
    <t>Ude-hishigi-ude-gatame</t>
  </si>
  <si>
    <t>Ude-hishigi-waki-gatame</t>
  </si>
  <si>
    <t>Uki-gatame</t>
  </si>
  <si>
    <t>Uki-goshi</t>
  </si>
  <si>
    <t>Uki-otoshi</t>
  </si>
  <si>
    <t>Ura-gatame</t>
  </si>
  <si>
    <t>Ura-kesa-gatame</t>
  </si>
  <si>
    <t>Ura-nage</t>
  </si>
  <si>
    <t>Ushiro-ate</t>
  </si>
  <si>
    <t>Ushiro-geri</t>
  </si>
  <si>
    <t>Ushiro-goshi</t>
  </si>
  <si>
    <t>Ushiro-guruma</t>
  </si>
  <si>
    <t>Ushiro-kesa-gatame</t>
  </si>
  <si>
    <t>Ushiro-sumi-tsuki</t>
  </si>
  <si>
    <t>Ushiro-tsuki</t>
  </si>
  <si>
    <t>Ushiro-uchi</t>
  </si>
  <si>
    <t>Ushiro-ukemi</t>
  </si>
  <si>
    <t>Utsuri-goshi</t>
  </si>
  <si>
    <t>Yama-arashi</t>
  </si>
  <si>
    <t>Yoko-ate</t>
  </si>
  <si>
    <t>Yoko-gake</t>
  </si>
  <si>
    <t>Yoko-geri</t>
  </si>
  <si>
    <t>Yoko-guruma</t>
  </si>
  <si>
    <t>Yoko-otoshi</t>
  </si>
  <si>
    <t>Yoko-shiho-gatame</t>
  </si>
  <si>
    <t>Yoko-tomoe-nage</t>
  </si>
  <si>
    <t>Yoko-uchi</t>
  </si>
  <si>
    <t>Yoko-ukemi</t>
  </si>
  <si>
    <t>Yoko-wakare</t>
  </si>
  <si>
    <t>proibidaEmCompeticao</t>
  </si>
  <si>
    <t>true</t>
  </si>
  <si>
    <t>false</t>
  </si>
  <si>
    <t>reconhecimentoKodokan</t>
  </si>
  <si>
    <t>Técnica de aprisionamento de chave de perna.</t>
  </si>
  <si>
    <t>Técnica de projeção de pé giro através da perna.</t>
  </si>
  <si>
    <t>Técnica de aprisionamento de chave de tornozelo</t>
  </si>
  <si>
    <t>Técnica de projeção de sacrifício lateral.</t>
  </si>
  <si>
    <t>Técnica de projeção de quadril de levantamento para o alto arremessando.</t>
  </si>
  <si>
    <t>Técnica de projeção de pé de movimento de rasteira para frente.</t>
  </si>
  <si>
    <t>Técnica de estrangulamento do tronco (feito com as pernas).</t>
  </si>
  <si>
    <t>Ataque contundente de braço de golpe com cotovelo.</t>
  </si>
  <si>
    <t>Técnica de estrangulamento com chave cruzada reversa.</t>
  </si>
  <si>
    <t>Chave de estrangulamento sem usar o judogi (somente as mãos).</t>
  </si>
  <si>
    <t>Técnica de projeção de quadril de levantamento com o quadril e perna.</t>
  </si>
  <si>
    <t>Técnica de projeção de pé de contra-ataque com giro pelo quadril.</t>
  </si>
  <si>
    <t>Técnica de projeção de sacrifício de arremesso para cima segurando em volta.</t>
  </si>
  <si>
    <t>Técnica de projeção de quadril de rasteira usando o quadril.</t>
  </si>
  <si>
    <t>Técnica de projeção de pé de contra-ataque com rasteira pelo quadril.</t>
  </si>
  <si>
    <t>Técnica de projeção de sacrifício de arremesso com &amp;quot;ceifada&amp;quot; com o quadril.</t>
  </si>
  <si>
    <t>Técnica de projeção de pé de rasteira com o pé levantando e empurrando.</t>
  </si>
  <si>
    <t>Técnica de projeção de sacrifício frontal.</t>
  </si>
  <si>
    <t>Técnica de projeção de pé de rodar pelo joelho.</t>
  </si>
  <si>
    <t>Técnica de aprisionamento de chave de joelho.</t>
  </si>
  <si>
    <t>Técnica de projeção de mão com um braço e o ombro.</t>
  </si>
  <si>
    <t>Técnica de aprisionamento de estrangulamento da posição do crucifixo ou &amp;quot;estrangulamento infernal&amp;quot;.</t>
  </si>
  <si>
    <t>Ataque contundente de braço de golpes para cima.</t>
  </si>
  <si>
    <t>Técnica de imobilização da parte superior pelos quatro pontos.</t>
  </si>
  <si>
    <t>Técnica de projeção de sacrifício de arremesso de tesoura.</t>
  </si>
  <si>
    <t>Técnica de imobilização de prender com o ombro e pescoço.</t>
  </si>
  <si>
    <t>Técnica de projeção de mão de giro pelo ombro.</t>
  </si>
  <si>
    <t>Técnica de estrangulamento de chave com um braço na nuca.</t>
  </si>
  <si>
    <t>Técnica de aprisionamento de estrnagulamento de meia chave de estrangulamento cruzada combinada.</t>
  </si>
  <si>
    <t>Técnica de aprisionamento de estrangulamento com uma mão.</t>
  </si>
  <si>
    <t>Técnica de projeção de sacrifício com captura envolvendo com uma perna.</t>
  </si>
  <si>
    <t>Técnica de imobilização de pegada de pescoço e braço.</t>
  </si>
  <si>
    <t>Técnica de projeção de mão de queda com uma mão segurando a perna.</t>
  </si>
  <si>
    <t>Ataque contundente de braço de corte para baixo.</t>
  </si>
  <si>
    <t>Técnica de projeção de quadril de giro pelo quadril.</t>
  </si>
  <si>
    <t>Técnica de projeção de pé de pequeno gancho por fora.</t>
  </si>
  <si>
    <t>Técnica de projeção de pé de pequena rasteira por fora.</t>
  </si>
  <si>
    <t>Técnica de projeção de mão de contra-ataque de arremesso com pequena rasteira por dentro.</t>
  </si>
  <si>
    <t>Técnica de projeção de pé de pequena rasteira por dentro.</t>
  </si>
  <si>
    <t>Técnica de projeção de mão de queda com uma mão segurando o calcanhar.</t>
  </si>
  <si>
    <t>Variação da técnica de imobilização da parte superior pelos quatro pontos.</t>
  </si>
  <si>
    <t>Variação da técnica de imobilização de pegada de pescoço e braço cruzado.</t>
  </si>
  <si>
    <t>Ataque contundente de perna de golpe frontal.</t>
  </si>
  <si>
    <t>Ataque contundente de perna de chute frontal.</t>
  </si>
  <si>
    <t>Técnica de queda para frente.</t>
  </si>
  <si>
    <t>Técnica de projeção de mão de derrubar agarrando com as duas mãos.</t>
  </si>
  <si>
    <t>Técnica de aprisionamento de estrangulamento de chave cruzada normal.</t>
  </si>
  <si>
    <t>Ataque contundente de braço de grande soco cruzado.</t>
  </si>
  <si>
    <t>Ataque contundente de perna de chute cruzado.</t>
  </si>
  <si>
    <t>Ataque contundente de braço de golpe diagonal.</t>
  </si>
  <si>
    <t>Técnica de projeção de quadril de grande arremesso com o quadril.</t>
  </si>
  <si>
    <t>Técnica de projeção de pé de grande giro.</t>
  </si>
  <si>
    <t>Técnica de projeção de mão de arremesso segurando a faixa.</t>
  </si>
  <si>
    <t>Técnica de projeção de pé de rasteira com o pé.</t>
  </si>
  <si>
    <t>Técnica de aprisionamento de estrangulamento de chave deslizante de gola.</t>
  </si>
  <si>
    <t>Técnica de projeção de pé de contra-ataque de arremesso com grande rasteira por fora.</t>
  </si>
  <si>
    <t>Técnica de projeção de pé de grande rasteira externa.</t>
  </si>
  <si>
    <t>Técnica de projeção de pé de grande giro externo.</t>
  </si>
  <si>
    <t>Técnica de projeção de sacrifício lateral de arremesso com grande enganchamento por fora.</t>
  </si>
  <si>
    <t>Técnica de projeção de pé.</t>
  </si>
  <si>
    <t>Técnica de projeção de pé de contra-ataque de arremesso com grande rasteira por dentro.</t>
  </si>
  <si>
    <t>Técnica de projeção de pé de grande rasteira por dentro.</t>
  </si>
  <si>
    <t>Ataque contundente de braço de golpe nos dois olhos.</t>
  </si>
  <si>
    <t>Técnica de aprisionamento de estrangulamento com as duas mãos.</t>
  </si>
  <si>
    <t>Técnica de aprisionamento de chave de braço triangular.</t>
  </si>
  <si>
    <t>Técnica de imobilização triangular.</t>
  </si>
  <si>
    <t>Técnica de aprisionamento de estrangulamento triangular.</t>
  </si>
  <si>
    <t>Técnica de projeção de pé de arremesso com o pé de apoio &amp;quot;levantar e puxar&amp;quot;.</t>
  </si>
  <si>
    <t>Técnica de projeção de mão de arremesso pelo ombro e braço.</t>
  </si>
  <si>
    <t>Variação de técnica de projeção de mão de arremesso pelo ombro e braço.</t>
  </si>
  <si>
    <t>Ataque contundente de braço de golpe para baixo.</t>
  </si>
  <si>
    <t>Técnica de aprisionamento de estrangulamento em roda com a manga.</t>
  </si>
  <si>
    <t>Técnica de projeção de quadril de arremesso com o quadril com levantamento e puxão pela manga.</t>
  </si>
  <si>
    <t>Técnica de projeção de sacrifício de arremesso para fora segurando em volta.</t>
  </si>
  <si>
    <t>Técnica de projeção de mão de arremesso levantando as duas pernas e jogando para trás.</t>
  </si>
  <si>
    <t>Técnica de projeção de sacrifício de arrmesso para a diagonal.</t>
  </si>
  <si>
    <t>Técnica de projeção de mão de arremesso para a diagonal.</t>
  </si>
  <si>
    <t>Técnica de projeção de mão de queda de corpo.</t>
  </si>
  <si>
    <t>Ataque contundente de perna de chute alto frontal.</t>
  </si>
  <si>
    <t>Técnica de projeção de sacrifício lateral de giro pelo ombro (similar a kata-guruma).</t>
  </si>
  <si>
    <t>Técnica de projeção de sacrifício de queda do vale.</t>
  </si>
  <si>
    <t>Técnica de imobilização frontal segurando pelos quatro cantos.</t>
  </si>
  <si>
    <t>Técnica de projeção de sacrifício frontal de arremesso do &amp;quot;saco de arroz&amp;quot;.</t>
  </si>
  <si>
    <t>Técnica de projeção de mão de roda de mão.</t>
  </si>
  <si>
    <t>Técnica de projeção de quadril de arremesso com o quadril levantando e puxando similar a tsurikomi-goshi.</t>
  </si>
  <si>
    <t>Técnica de projeção de sacrifício de arremesso circular frontal.</t>
  </si>
  <si>
    <t>Técnica de projeção de pé de contra-ataque da &amp;quot;andorinha&amp;quot;.</t>
  </si>
  <si>
    <t>Ataque contundente de braço de soco &amp;quot;uppercut&amp;quot;.</t>
  </si>
  <si>
    <t>Ataque contundente de braço de empurraão com a mão.</t>
  </si>
  <si>
    <t>Ataque contundente de braço de soco no estômago.</t>
  </si>
  <si>
    <t>Técnica de aprisionamento de estrangulamento empurrando.</t>
  </si>
  <si>
    <t>Técnica de projeção de quadril de arremesso levantando com o quadril pela faixa.</t>
  </si>
  <si>
    <t>Técnica de projeção de quadril de arremesso com o quadril levantando e puxando.</t>
  </si>
  <si>
    <t>Técnica de projeção de sacrifício de arremesso para fora segurando embaixo do ombro.</t>
  </si>
  <si>
    <t>Técnica de projeção de pé de arremesso levantando por entre as pernas.</t>
  </si>
  <si>
    <t>Técnica de projeção de pé ou perna de contra-ataque do arremesso que engancha pela parte interna da coxa.</t>
  </si>
  <si>
    <t>Técnica de projeção de sacrifício de arremesso enganchado pela parte interna da coxa.</t>
  </si>
  <si>
    <t>Técnica de projeção de mão de desvencilhar a entrada entre as pernas.</t>
  </si>
  <si>
    <t>Variação da técnica de projeção de sacrifício de separação lateral.</t>
  </si>
  <si>
    <t>Técnica de aprisionamento de chave de braço (chave do &amp;quot;número quatro&amp;quot;).</t>
  </si>
  <si>
    <t>Técnica de aprisionamento de chave de braço com a perna.</t>
  </si>
  <si>
    <t>Técnica de aprisionamento de chave de braço com a barriga.</t>
  </si>
  <si>
    <t>Técnica de aprisionamento de chave de braço com o joelho.</t>
  </si>
  <si>
    <t>Técnica de aprisionamento de chave de braço cruzada.</t>
  </si>
  <si>
    <t>Técnica de aprisionamento de chave de braço de forma triangular.</t>
  </si>
  <si>
    <t>Técnica de aprisionamento de chave de braço com a mão.</t>
  </si>
  <si>
    <t>Técnica de aprisionamento de chave de braço.</t>
  </si>
  <si>
    <t>Técnica de aprisionamento de chave de braço prendendo pela axila.</t>
  </si>
  <si>
    <t>Técnica de imobilização de pegada flutuante.</t>
  </si>
  <si>
    <t>Técnica de projeção de quadril de arremesso flutuante com o quadril.</t>
  </si>
  <si>
    <t>Técnica de projeção de mão de queda flutuante.</t>
  </si>
  <si>
    <t>Técnica de imobilização de segurar com as costas.</t>
  </si>
  <si>
    <t>Uma variação (pegada por trás) da técnica de imobilização de pegada de pescoço e braço (kesa-gatame).</t>
  </si>
  <si>
    <t>Técnica de projeção de sacrificio de arremesso para trás.</t>
  </si>
  <si>
    <t>Ataque contundente de soco para trás.</t>
  </si>
  <si>
    <t>Ataque contundente de perna de chute para trás.</t>
  </si>
  <si>
    <t>Técnica de projeção de quadril de arremesso para trás com o quadril.</t>
  </si>
  <si>
    <t>Técnica de projeção de quadril de arremesso com o quadril similar a hane-goshi.</t>
  </si>
  <si>
    <t>Uma variação (pegada reversa) da técnica de imobilização de pegada de pescoço e braço (kesa-gatame).</t>
  </si>
  <si>
    <t>Ataque contundente com o braço golpeando para diagonal traseira.</t>
  </si>
  <si>
    <t>Variação de ataque contundente com o braço golpeando para trás.</t>
  </si>
  <si>
    <t>Ataque contundente com o braço golpeando para trás.</t>
  </si>
  <si>
    <t>Técnica de queda para trás.</t>
  </si>
  <si>
    <t>Técnica de projeção de quadril de mudança do quadril.</t>
  </si>
  <si>
    <t>Técnica de projeção de mão da &amp;quot;tempestade de montanha&amp;quot;.</t>
  </si>
  <si>
    <t>Ataque contundente com golpe lateral.</t>
  </si>
  <si>
    <t>Técnica de projeção de sacríficio de arremesso lateral.</t>
  </si>
  <si>
    <t>Ataque contundente de perna de chute lateral.</t>
  </si>
  <si>
    <t>Técnica de projeção de sacrifício de giro lateral.</t>
  </si>
  <si>
    <t>Técnica de projeção de sacrifício de queda lateral.</t>
  </si>
  <si>
    <t>Técnica de imobilização de pegada lateral pelos quatro cantos.</t>
  </si>
  <si>
    <t>Técnica de projeção de sacrifício de arremesso circular lateral (variação de tomoe-nage).</t>
  </si>
  <si>
    <t>Técnica de queda lateral.</t>
  </si>
  <si>
    <t>Técnica de projeção de sacrifício de separação lateral.</t>
  </si>
  <si>
    <t>Técnica de queda com rolamento para frente.</t>
  </si>
  <si>
    <t>valida_em_competicao</t>
  </si>
  <si>
    <t>id_classificacao_kodokan</t>
  </si>
  <si>
    <t>id_classificacao_sacripanti</t>
  </si>
  <si>
    <t>NULL</t>
  </si>
  <si>
    <t>Zempo-Kaiten-Ukemi</t>
  </si>
  <si>
    <t>instance</t>
  </si>
  <si>
    <t>Ippon</t>
  </si>
  <si>
    <t>WazaAri</t>
  </si>
  <si>
    <t>Meio ponto – considerado um “quase ippon”, acontece quando uma projeção não apresenta força ou velocidade suficiente para ser considerada ippon ou quando as costas do oponente não tocam completamente o chão. Também acontece na luta de solo quando o oponente é mantido imobilizado por mais de 15 e menos de 20 segundos.</t>
  </si>
  <si>
    <t>Yuko</t>
  </si>
  <si>
    <t>label_com_hifen</t>
  </si>
  <si>
    <t>Waza-Ari</t>
  </si>
  <si>
    <t>Pontuação máxima – acontece quando um competidor realiza uma técnica de projeção com força e velocidade suficientes de modo que as costas do oponente encostem completamente no solo; na luta de solo quando o oponente é mantido imobilizado por 20 segundos com uso de alguma técnica de imobilização; ou quando desiste ou desmaia ao levar alguma técnica de estrangulamento ou chave de braço.</t>
  </si>
  <si>
    <t>Pontuação mínima – também considerada um “quase waza-ari”, acontece quando uma projeção não apresenta dois dos três elementos de um ippon – o oponente encostar completamente as costas no chão, velocidade ou força na execução da técnica. Geralmente é caracterizada quando o oponente é projetado de lado. Acontece na luta de solo quando o oponente é imobilizado por mais de 10 e menos de 15 segundos.</t>
  </si>
  <si>
    <t>instances</t>
  </si>
  <si>
    <t>AtrasDireita</t>
  </si>
  <si>
    <t>AtrasEsquerda</t>
  </si>
  <si>
    <t>FrontalDireita</t>
  </si>
  <si>
    <t>FrontalEsquerda</t>
  </si>
  <si>
    <t>Atras</t>
  </si>
  <si>
    <t>Direita</t>
  </si>
  <si>
    <t>Esquerda</t>
  </si>
  <si>
    <t>Frontal</t>
  </si>
  <si>
    <t>Direção do golpe em que projeta o lutador na direção diagonal direita para trás.</t>
  </si>
  <si>
    <t>Direção do golpe em que projeta o lutador na direção diagonal esquerda para trás.</t>
  </si>
  <si>
    <t>Direção do golpe em que projeta o lutador na direção diagonal direita para frente.</t>
  </si>
  <si>
    <t>Direção do golpe em que projeta o lutador na direção diagonal esquerda para frente.</t>
  </si>
  <si>
    <t>Direção do golpe em que projeta o lutador na direção atrás.</t>
  </si>
  <si>
    <t>Direção do golpe em que projeta o lutador na direção direita.</t>
  </si>
  <si>
    <t>Direção do golpe em que projeta o lutador na direção esquerda.</t>
  </si>
  <si>
    <t>Direção do golpe em que projeta o lutador na direção para frente.</t>
  </si>
  <si>
    <t>label_com_espaco</t>
  </si>
  <si>
    <t>Atrás Direita</t>
  </si>
  <si>
    <t>Atrás Esquerda</t>
  </si>
  <si>
    <t>Atrás</t>
  </si>
  <si>
    <t>Frente</t>
  </si>
  <si>
    <t>Frente Esquerda</t>
  </si>
  <si>
    <t>Frente Direita</t>
  </si>
  <si>
    <t>label</t>
  </si>
  <si>
    <t>AcaoContraEspiritoDoJudo</t>
  </si>
  <si>
    <t>AdotarPosturaDesrespeitosa</t>
  </si>
  <si>
    <t>AplicarTecnicaProibida</t>
  </si>
  <si>
    <t>ArrumarOuDesarrumarJudogiSemPermissao</t>
  </si>
  <si>
    <t>AtacarPescocoOuColunaDoAdversario</t>
  </si>
  <si>
    <t>AtaqueComMaoOuBracoAbaixoDaFaixa</t>
  </si>
  <si>
    <t>AtaqueComMergulho</t>
  </si>
  <si>
    <t>AtaqueFalso</t>
  </si>
  <si>
    <t>AtaqueTipoTesoura</t>
  </si>
  <si>
    <t>CairParaBaterAsCostasDoAdversario</t>
  </si>
  <si>
    <t>ChutarAdversario</t>
  </si>
  <si>
    <t>ColocarPeOuPernaDentroJudogiAdversario</t>
  </si>
  <si>
    <t>DesrespeitarComandoDoArbitro</t>
  </si>
  <si>
    <t>DobrarDedosAdversario</t>
  </si>
  <si>
    <t>EstrangulamentoIlegal</t>
  </si>
  <si>
    <t>EvitarTentativaDePegada</t>
  </si>
  <si>
    <t>FaltaDeCombatividade</t>
  </si>
  <si>
    <t>IniciarNeWazaIlegalmente</t>
  </si>
  <si>
    <t>LevantarEAtirarAdversarioNoChao</t>
  </si>
  <si>
    <t>MorderJudogi</t>
  </si>
  <si>
    <t>PegadaAbracoDeUrsoDiretamente</t>
  </si>
  <si>
    <t>PegadaAnormalSemAtacar</t>
  </si>
  <si>
    <t>PegadaPistolaNaManga</t>
  </si>
  <si>
    <t>PegadaPorDentroDaManga</t>
  </si>
  <si>
    <t>PegadaTipoBolsoNaManga</t>
  </si>
  <si>
    <t>PegadaTorniqueteNaManga</t>
  </si>
  <si>
    <t>PosturaDeLutaMuitoDefensiva</t>
  </si>
  <si>
    <t>QuebrarPegadaComDuasMaos</t>
  </si>
  <si>
    <t>SairDaAreaDeLuta</t>
  </si>
  <si>
    <t>TocarRostoDoAdversario</t>
  </si>
  <si>
    <t>Motivo de penalização quando um lutador abraça diretamente o oponente para projetá-lo (tipo "abraço de urso").</t>
  </si>
  <si>
    <t>Ação contra o espírito do judô</t>
  </si>
  <si>
    <t>Adotar postura desrespeitosa</t>
  </si>
  <si>
    <t>Aplicar técnica proibida</t>
  </si>
  <si>
    <t>Arrumar ou desarrumar o judogi sem permissão</t>
  </si>
  <si>
    <t>Atacar pescoço ou coluna do adversário</t>
  </si>
  <si>
    <t>Ataque com a mão ou braço abaixo da faixa</t>
  </si>
  <si>
    <t>Ataque com mergulho</t>
  </si>
  <si>
    <t>Ataque falso</t>
  </si>
  <si>
    <t>Ataque tipo tesoura</t>
  </si>
  <si>
    <t>Cair para bater as costas do adversário</t>
  </si>
  <si>
    <t>Chutar adversário</t>
  </si>
  <si>
    <t>Colocar pé ou perna no judogi do adversário</t>
  </si>
  <si>
    <t>Desrespeitar comando do Árbitro</t>
  </si>
  <si>
    <t>Dobrar dedos do adversário</t>
  </si>
  <si>
    <t>Estrangulamento ilegal</t>
  </si>
  <si>
    <t>Evitar tentativa de pegada</t>
  </si>
  <si>
    <t>Falta de combatividade</t>
  </si>
  <si>
    <t>Iniciar ne-waza ilegalmente</t>
  </si>
  <si>
    <t>Levantar e atirar o adversário no chão</t>
  </si>
  <si>
    <t>Morder judogi</t>
  </si>
  <si>
    <t>Pegada anormal sem atacar</t>
  </si>
  <si>
    <t>Pegada pistola na manga</t>
  </si>
  <si>
    <t>Pegada por dentro da manga ou barra da calça.</t>
  </si>
  <si>
    <t>Pegada tipo bolso na manga</t>
  </si>
  <si>
    <t>Pegada de torniquete na manga</t>
  </si>
  <si>
    <t>Postura de luta muito defensiva</t>
  </si>
  <si>
    <t>Quebrar pegada com as duas mãos.</t>
  </si>
  <si>
    <t>Sair da área de luta</t>
  </si>
  <si>
    <t>Tocar o rosto do adversário</t>
  </si>
  <si>
    <t>Pegada "abraço de urso" diretamente</t>
  </si>
  <si>
    <t>Motivo de penalização quando um lutador realiza qualquer ação que seja contra o espírito do judô.</t>
  </si>
  <si>
    <t>Motivo de penalização quando um lutador faz chamadas, comentários ou gestos desrespeitosos ao adversário ou árbitro durante a luta.</t>
  </si>
  <si>
    <t>Motivo de penalização quando um lutador aplica uma técnica proibida em competição.</t>
  </si>
  <si>
    <t>Motivo de penalização quando um lutador arruma ou dessaruma o judogi ou amarra ou desamarra a faixa ou as calças sem a permissão do Árbitro.</t>
  </si>
  <si>
    <t>Motivo de penalização quando um lutador realiza qualquer ação que possa por em perigo ou machucar o adversário especialmente seu pescoço ou coluna vertebral, ou que possa ser contra o espírito do judô.</t>
  </si>
  <si>
    <t>Motivo de penalização quando um lutador realiza qualquer ataque ou bloqueio com uma ou as duas mãos ou com um ou os dois braços abaixo da faixa na luta em pé.</t>
  </si>
  <si>
    <t>Motivo de penalização quando um lutador &amp;quot;mergulha&amp;quot; de cabeça primeiro sobre o tatami enquanto executa ou tenta executar técnicas tais como uchi-mata, harai-goshi, etc. ou cai diretamente para trás enquanto executa ou tenta uma técnica.</t>
  </si>
  <si>
    <t>Motivo de penalização quando um lutador realiza uma ação com a intenção de dar a impressão de um ataque mas que claramente demonstra que não existe a intenção de projetar o oponente.</t>
  </si>
  <si>
    <t>Motivo de penalização quando um lutador aplica uma técnica de tesoura com as pernas contra o tronco, pescoço ou cabeça do adversário.</t>
  </si>
  <si>
    <t>Motivo de penalização quando um lutador intencionalmente cai de costas quando o adversário está agarrado as suas costas e quando um tem o controle dos movimentos do outro.</t>
  </si>
  <si>
    <t>Motivo de penalização quando um lutador chuta com o joelho ou o pé a mão ou braço do adversário com o intuito de fazê-lo largar sua pegada ou chutar a perna ou tornozelo do adversário sem aplicar técnica alguma.</t>
  </si>
  <si>
    <t>Motivo de penalização quando um lutador coloca o pé ou perna na faixa, colarinho ou lapela do adversário.</t>
  </si>
  <si>
    <t>Motivo de penalização quando um lutador desrespeita os comando do Árbitro.</t>
  </si>
  <si>
    <t>Motivo de penalização quando um lutador dobra para trás os dedos do adversário com intuito de quebrar sua pegada.</t>
  </si>
  <si>
    <t>Motivo de penalização quando um lutador aplica uma técnica de estrangulamento usando a sua faixa ou do oponente, ou a barra da jaqueta, ou usando somente os dedos.</t>
  </si>
  <si>
    <t>Motivo de penalização quando um lutador intencionalmente evita a tentativa de pegada do oponente para evitar ação na luta.</t>
  </si>
  <si>
    <t>Motivo de penalização quando um lutador, na luta em pé, antes ou depois da pegada tiver sido estabelecida, não realiza nenhum movimento de ataque.</t>
  </si>
  <si>
    <t>Motivo de penalização quando um lutador puxa o oponente para baixo com o intuito de iniciar a luta de solo sem a realização de um técnica de projeção válida.</t>
  </si>
  <si>
    <t>Motivo de penalização quando um lutador levanta um adversário deitado e o atira de volta ao chão.</t>
  </si>
  <si>
    <t>Motivo de penalização quando um lutador morde o seu próprio judogi ou do oponente.</t>
  </si>
  <si>
    <t>Motivo de penalização quando um lutador, na luta em pé, realiza uma pegada considerada anormal sem realizar nenhum ataque.</t>
  </si>
  <si>
    <t>Motivo de penalização quando um lutador enfia um ou mais dedos por dentro da manga ou barra da calça do oponente.</t>
  </si>
  <si>
    <t>Motivo de penalização quando, na luta em pé, um lutador segura continuamente a ponta da manga do oponente com proposta defensiva ou segura com pegada tipo &amp;quot;torniquete&amp;quot; a manga do oponente.</t>
  </si>
  <si>
    <t>Motivo de penalização quando um lutador adota na luta em pé, após o kumi-kata, uma postura excessivamente defensiva.</t>
  </si>
  <si>
    <t>Motivo de penalização quando um lutador quebra a pegada do adversário com as duas mãos.</t>
  </si>
  <si>
    <t>Motivo de penazalização quando um lutador sai da área de luta ou força o adversário a sair da área de luta.</t>
  </si>
  <si>
    <t>Motivo de penalização quando um lutador coloca uma mão, braço, pé ou perna diretamente no rosto do oponente.</t>
  </si>
  <si>
    <t>Motivo de penalização quando um lutador segura a ponta da manga do oponente entre o dedão e os dedos (pegada "pistola").</t>
  </si>
  <si>
    <t>Motivo de penalização quando um lutador segura a ponta da manga do oponente dobrando-a para fora (pegada "bolso").</t>
  </si>
  <si>
    <t>label_caps</t>
  </si>
  <si>
    <t>LUTADOR</t>
  </si>
  <si>
    <t>ÁRBITRO</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</si>
</sst>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textRotation="90"/>
    </xf>
    <xf numFmtId="0" fontId="0" fillId="0" borderId="0" xfId="0"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H2" sqref="H2:I6"/>
    </sheetView>
  </sheetViews>
  <sheetFormatPr defaultRowHeight="15" x14ac:dyDescent="0.25"/>
  <cols>
    <col min="1" max="1" width="11.140625" bestFit="1" customWidth="1"/>
    <col min="2" max="2" width="20.28515625" bestFit="1" customWidth="1"/>
    <col min="3" max="3" width="10.85546875" customWidth="1"/>
    <col min="4" max="4" width="10.7109375" bestFit="1" customWidth="1"/>
    <col min="6" max="6" width="15.85546875" bestFit="1" customWidth="1"/>
    <col min="7" max="7" width="12.140625" customWidth="1"/>
    <col min="8" max="8" width="82.5703125" customWidth="1"/>
    <col min="9" max="9" width="1.5703125" bestFit="1" customWidth="1"/>
  </cols>
  <sheetData>
    <row r="1" spans="1:9" x14ac:dyDescent="0.25">
      <c r="A1" t="s">
        <v>2</v>
      </c>
      <c r="B1" t="s">
        <v>3</v>
      </c>
      <c r="C1" t="s">
        <v>10</v>
      </c>
      <c r="D1" t="s">
        <v>0</v>
      </c>
      <c r="E1" t="s">
        <v>16</v>
      </c>
      <c r="F1" t="s">
        <v>17</v>
      </c>
      <c r="G1" t="s">
        <v>18</v>
      </c>
      <c r="H1" t="s">
        <v>19</v>
      </c>
      <c r="I1" t="s">
        <v>42</v>
      </c>
    </row>
    <row r="2" spans="1:9" x14ac:dyDescent="0.25">
      <c r="A2" t="s">
        <v>4</v>
      </c>
      <c r="B2" t="s">
        <v>5</v>
      </c>
      <c r="C2" t="s">
        <v>11</v>
      </c>
      <c r="D2" t="s">
        <v>1</v>
      </c>
      <c r="E2">
        <v>1</v>
      </c>
      <c r="F2" t="s">
        <v>37</v>
      </c>
      <c r="G2" t="s">
        <v>11</v>
      </c>
      <c r="H2" t="str">
        <f>CONCATENATE("INSERT INTO ",D2,"(id, nome, descricao) VALUES (",E2,", ","'",F2,"'",", ","'",G2,"'",")")</f>
        <v>INSERT INTO FASE_LUTA(id, nome, descricao) VALUES (1, 'APROXIMAÇÃO', 'Fase de luta que compreende o tempo entre o sinal do árbitro de início de combate (hajime) e a realização do primeiro contato entre os atletas com a tentativa de pegada (kumi-kata).')</v>
      </c>
      <c r="I2" t="s">
        <v>42</v>
      </c>
    </row>
    <row r="3" spans="1:9" x14ac:dyDescent="0.25">
      <c r="A3" t="s">
        <v>4</v>
      </c>
      <c r="B3" t="s">
        <v>6</v>
      </c>
      <c r="C3" t="s">
        <v>12</v>
      </c>
      <c r="D3" t="s">
        <v>1</v>
      </c>
      <c r="E3">
        <v>3</v>
      </c>
      <c r="F3" t="s">
        <v>38</v>
      </c>
      <c r="G3" t="s">
        <v>12</v>
      </c>
      <c r="H3" t="str">
        <f t="shared" ref="H3:H6" si="0">CONCATENATE("INSERT INTO ",D3,"(id, nome, descricao) VALUES (",E3,", ","'",F3,"'",", ","'",G3,"'",")")</f>
        <v>INSERT INTO FASE_LUTA(id, nome, descricao) VALUES (3, 'ATAQUE/DEFESA', 'Fase de luta que compreende o tempo entre a situação de entrada de golpe entre a preparação (tsukuri) e a projeção (kake) e a situação de defesa e contra-ataque.')</v>
      </c>
      <c r="I3" t="s">
        <v>42</v>
      </c>
    </row>
    <row r="4" spans="1:9" x14ac:dyDescent="0.25">
      <c r="A4" t="s">
        <v>4</v>
      </c>
      <c r="B4" t="s">
        <v>7</v>
      </c>
      <c r="C4" t="s">
        <v>13</v>
      </c>
      <c r="D4" t="s">
        <v>1</v>
      </c>
      <c r="E4">
        <v>4</v>
      </c>
      <c r="F4" t="s">
        <v>39</v>
      </c>
      <c r="G4" t="s">
        <v>13</v>
      </c>
      <c r="H4" t="str">
        <f t="shared" si="0"/>
        <v>INSERT INTO FASE_LUTA(id, nome, descricao) VALUES (4, 'LUTA EM SOLO', 'Fase de luta que compreende o tempo em que os dois lutadores caracterizam a movimentação com o objetivo de executar técnicas de solo (ne-waza), conforme previsto pela regra.')</v>
      </c>
      <c r="I4" t="s">
        <v>42</v>
      </c>
    </row>
    <row r="5" spans="1:9" x14ac:dyDescent="0.25">
      <c r="A5" t="s">
        <v>4</v>
      </c>
      <c r="B5" t="s">
        <v>8</v>
      </c>
      <c r="C5" t="s">
        <v>14</v>
      </c>
      <c r="D5" t="s">
        <v>1</v>
      </c>
      <c r="E5">
        <v>5</v>
      </c>
      <c r="F5" t="s">
        <v>40</v>
      </c>
      <c r="G5" t="s">
        <v>14</v>
      </c>
      <c r="H5" t="str">
        <f t="shared" si="0"/>
        <v>INSERT INTO FASE_LUTA(id, nome, descricao) VALUES (5, 'PAUSA', 'Fase de luta que compreende o tempo entre o sinal de interrupção de luta (mate ou sono-mama) e o sinal de reinício da luta (hajime e yoshi).')</v>
      </c>
      <c r="I5" t="s">
        <v>42</v>
      </c>
    </row>
    <row r="6" spans="1:9" x14ac:dyDescent="0.25">
      <c r="A6" t="s">
        <v>4</v>
      </c>
      <c r="B6" t="s">
        <v>9</v>
      </c>
      <c r="C6" t="s">
        <v>15</v>
      </c>
      <c r="D6" t="s">
        <v>1</v>
      </c>
      <c r="E6">
        <v>2</v>
      </c>
      <c r="F6" t="s">
        <v>41</v>
      </c>
      <c r="G6" t="s">
        <v>15</v>
      </c>
      <c r="H6" t="str">
        <f t="shared" si="0"/>
        <v>INSERT INTO FASE_LUTA(id, nome, descricao) VALUES (2, 'PEGADA', 'Fase de luta que compreende o tempo entre o primeiro contato entre os atletas para tentar realizar a pegada (kumi-kata) e a realização da pegada.')</v>
      </c>
      <c r="I6" t="s">
        <v>42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4" sqref="C4"/>
    </sheetView>
  </sheetViews>
  <sheetFormatPr defaultRowHeight="15" x14ac:dyDescent="0.25"/>
  <cols>
    <col min="3" max="3" width="59.7109375" bestFit="1" customWidth="1"/>
    <col min="4" max="4" width="1.5703125" bestFit="1" customWidth="1"/>
  </cols>
  <sheetData>
    <row r="1" spans="1:4" x14ac:dyDescent="0.25">
      <c r="A1" t="s">
        <v>16</v>
      </c>
      <c r="B1" t="s">
        <v>17</v>
      </c>
      <c r="C1" t="s">
        <v>19</v>
      </c>
      <c r="D1" t="s">
        <v>42</v>
      </c>
    </row>
    <row r="2" spans="1:4" x14ac:dyDescent="0.25">
      <c r="A2">
        <v>1</v>
      </c>
      <c r="B2" t="s">
        <v>717</v>
      </c>
      <c r="C2" t="str">
        <f>CONCATENATE("INSERT INTO JUDOCA_FUNCAO (id, nome) VALUES (",A2,", ","'",B2,"'",")")</f>
        <v>INSERT INTO JUDOCA_FUNCAO (id, nome) VALUES (1, 'LUTADOR')</v>
      </c>
      <c r="D2" t="s">
        <v>42</v>
      </c>
    </row>
    <row r="3" spans="1:4" x14ac:dyDescent="0.25">
      <c r="A3">
        <v>2</v>
      </c>
      <c r="B3" t="s">
        <v>718</v>
      </c>
      <c r="C3" t="str">
        <f>CONCATENATE("INSERT INTO JUDOCA_FUNCAO (id, nome) VALUES (",A3,", ","'",B3,"'",")")</f>
        <v>INSERT INTO JUDOCA_FUNCAO (id, nome) VALUES (2, 'ÁRBITRO')</v>
      </c>
      <c r="D3" t="s">
        <v>42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I2" sqref="I2:J8"/>
    </sheetView>
  </sheetViews>
  <sheetFormatPr defaultRowHeight="15" x14ac:dyDescent="0.25"/>
  <cols>
    <col min="2" max="2" width="19.5703125" bestFit="1" customWidth="1"/>
    <col min="3" max="3" width="11.7109375" customWidth="1"/>
    <col min="4" max="4" width="11.28515625" bestFit="1" customWidth="1"/>
    <col min="5" max="5" width="5.42578125" customWidth="1"/>
    <col min="6" max="6" width="20.42578125" bestFit="1" customWidth="1"/>
    <col min="7" max="7" width="12.85546875" customWidth="1"/>
    <col min="8" max="8" width="11.85546875" bestFit="1" customWidth="1"/>
    <col min="9" max="9" width="74.42578125" customWidth="1"/>
    <col min="10" max="10" width="1.5703125" bestFit="1" customWidth="1"/>
  </cols>
  <sheetData>
    <row r="1" spans="1:10" x14ac:dyDescent="0.25">
      <c r="A1" t="s">
        <v>2</v>
      </c>
      <c r="B1" t="s">
        <v>3</v>
      </c>
      <c r="C1" t="s">
        <v>10</v>
      </c>
      <c r="D1" t="s">
        <v>0</v>
      </c>
      <c r="E1" t="s">
        <v>16</v>
      </c>
      <c r="F1" t="s">
        <v>17</v>
      </c>
      <c r="G1" t="s">
        <v>18</v>
      </c>
      <c r="H1" t="s">
        <v>36</v>
      </c>
      <c r="I1" t="s">
        <v>19</v>
      </c>
      <c r="J1" t="s">
        <v>42</v>
      </c>
    </row>
    <row r="2" spans="1:10" x14ac:dyDescent="0.25">
      <c r="A2" t="s">
        <v>27</v>
      </c>
      <c r="B2" t="s">
        <v>20</v>
      </c>
      <c r="C2" t="s">
        <v>28</v>
      </c>
      <c r="D2" t="s">
        <v>35</v>
      </c>
      <c r="E2">
        <v>1</v>
      </c>
      <c r="F2" t="s">
        <v>37</v>
      </c>
      <c r="G2" t="s">
        <v>28</v>
      </c>
      <c r="H2">
        <v>1</v>
      </c>
      <c r="I2" t="str">
        <f>CONCATENATE("INSERT INTO ",D2," (id, nome, descricao, id_fase_luta) VALUES (",E2,", ","'",F2,"'",", ","'",G2,"'",", ",H2,")")</f>
        <v>INSERT INTO ACAO_TIPO (id, nome, descricao, id_fase_luta) VALUES (1, 'APROXIMAÇÃO', 'Ações de luta que compreendem os padrões de movimentos realizados na Fase de Aproximação de Luta em Pé.', 1)</v>
      </c>
      <c r="J2" t="s">
        <v>42</v>
      </c>
    </row>
    <row r="3" spans="1:10" x14ac:dyDescent="0.25">
      <c r="A3" t="s">
        <v>27</v>
      </c>
      <c r="B3" t="s">
        <v>21</v>
      </c>
      <c r="C3" t="s">
        <v>29</v>
      </c>
      <c r="D3" t="s">
        <v>35</v>
      </c>
      <c r="E3">
        <v>3</v>
      </c>
      <c r="F3" t="s">
        <v>43</v>
      </c>
      <c r="G3" t="s">
        <v>29</v>
      </c>
      <c r="H3">
        <v>3</v>
      </c>
      <c r="I3" t="str">
        <f t="shared" ref="I3:I8" si="0">CONCATENATE("INSERT INTO ",D3," (id, nome, descricao, id_fase_luta) VALUES (",E3,", ","'",F3,"'",", ","'",G3,"'",", ",H3,")")</f>
        <v>INSERT INTO ACAO_TIPO (id, nome, descricao, id_fase_luta) VALUES (3, 'ATAQUE', 'Ação de luta realizado na Fase de Ataque/Defesa e Projeção na Luta em Pé. É caracterizado pelo ataque, por meio de um golpe de judô, realizado por um lutador com o objetivo de projetar/imobilizar/estrangular/fazer chave de braço o oponente.', 3)</v>
      </c>
      <c r="J3" t="s">
        <v>42</v>
      </c>
    </row>
    <row r="4" spans="1:10" x14ac:dyDescent="0.25">
      <c r="A4" t="s">
        <v>27</v>
      </c>
      <c r="B4" t="s">
        <v>22</v>
      </c>
      <c r="C4" t="s">
        <v>30</v>
      </c>
      <c r="D4" t="s">
        <v>35</v>
      </c>
      <c r="E4">
        <v>4</v>
      </c>
      <c r="F4" t="s">
        <v>44</v>
      </c>
      <c r="G4" t="s">
        <v>30</v>
      </c>
      <c r="H4">
        <v>3</v>
      </c>
      <c r="I4" t="str">
        <f t="shared" si="0"/>
        <v>INSERT INTO ACAO_TIPO (id, nome, descricao, id_fase_luta) VALUES (4, 'DEFESA', 'Ação de luta realizado na Fase de Ataque/Defesa e Projeção na Luta em Pé. É realizado pelo lutador que está sofrendo um ataque com o objetivo de impedir sua projeção.', 3)</v>
      </c>
      <c r="J4" t="s">
        <v>42</v>
      </c>
    </row>
    <row r="5" spans="1:10" x14ac:dyDescent="0.25">
      <c r="A5" t="s">
        <v>27</v>
      </c>
      <c r="B5" t="s">
        <v>23</v>
      </c>
      <c r="C5" t="s">
        <v>31</v>
      </c>
      <c r="D5" t="s">
        <v>35</v>
      </c>
      <c r="E5">
        <v>5</v>
      </c>
      <c r="F5" t="s">
        <v>39</v>
      </c>
      <c r="G5" t="s">
        <v>31</v>
      </c>
      <c r="H5">
        <v>4</v>
      </c>
      <c r="I5" t="str">
        <f t="shared" si="0"/>
        <v>INSERT INTO ACAO_TIPO (id, nome, descricao, id_fase_luta) VALUES (5, 'LUTA EM SOLO', 'Ação de luta realizado na Fase de Luta de Solo. É caracterizado pela ação que realiza a transição da Luta em pé para a Luta de Solo.', 4)</v>
      </c>
      <c r="J5" t="s">
        <v>42</v>
      </c>
    </row>
    <row r="6" spans="1:10" x14ac:dyDescent="0.25">
      <c r="A6" t="s">
        <v>27</v>
      </c>
      <c r="B6" t="s">
        <v>24</v>
      </c>
      <c r="C6" t="s">
        <v>32</v>
      </c>
      <c r="D6" t="s">
        <v>35</v>
      </c>
      <c r="E6">
        <v>2</v>
      </c>
      <c r="F6" t="s">
        <v>41</v>
      </c>
      <c r="G6" t="s">
        <v>32</v>
      </c>
      <c r="H6">
        <v>2</v>
      </c>
      <c r="I6" t="str">
        <f t="shared" si="0"/>
        <v>INSERT INTO ACAO_TIPO (id, nome, descricao, id_fase_luta) VALUES (2, 'PEGADA', 'Ações de luta que compreendem os padrões de movimentos realizados na Fase de Pegada na Luta em Pé. Cada Ação de Pegada é caracterizado pela localização do posicionamento das mãos no judogi do oponente.', 2)</v>
      </c>
      <c r="J6" t="s">
        <v>42</v>
      </c>
    </row>
    <row r="7" spans="1:10" x14ac:dyDescent="0.25">
      <c r="A7" t="s">
        <v>27</v>
      </c>
      <c r="B7" t="s">
        <v>25</v>
      </c>
      <c r="C7" t="s">
        <v>33</v>
      </c>
      <c r="D7" t="s">
        <v>35</v>
      </c>
      <c r="E7">
        <v>6</v>
      </c>
      <c r="F7" t="s">
        <v>45</v>
      </c>
      <c r="G7" t="s">
        <v>33</v>
      </c>
      <c r="H7">
        <v>5</v>
      </c>
      <c r="I7" t="str">
        <f t="shared" si="0"/>
        <v>INSERT INTO ACAO_TIPO (id, nome, descricao, id_fase_luta) VALUES (6, 'COMANDO DE TEMPO', 'Ação de luta realizada pelo Árbitro que influencia no transcorrer do tempo da Luta.', 5)</v>
      </c>
      <c r="J7" t="s">
        <v>42</v>
      </c>
    </row>
    <row r="8" spans="1:10" x14ac:dyDescent="0.25">
      <c r="A8" t="s">
        <v>27</v>
      </c>
      <c r="B8" t="s">
        <v>26</v>
      </c>
      <c r="C8" t="s">
        <v>34</v>
      </c>
      <c r="D8" t="s">
        <v>35</v>
      </c>
      <c r="E8">
        <v>7</v>
      </c>
      <c r="F8" t="s">
        <v>46</v>
      </c>
      <c r="G8" t="s">
        <v>34</v>
      </c>
      <c r="H8">
        <v>5</v>
      </c>
      <c r="I8" t="str">
        <f t="shared" si="0"/>
        <v>INSERT INTO ACAO_TIPO (id, nome, descricao, id_fase_luta) VALUES (7, 'PENALIZAÇÃO', 'Ação de luta realizada pelo Árbitro na Fase de Pausa que determina uma penalização a um dos lutadores.', 5)</v>
      </c>
      <c r="J8"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I2" sqref="I2"/>
    </sheetView>
  </sheetViews>
  <sheetFormatPr defaultRowHeight="15" x14ac:dyDescent="0.25"/>
  <cols>
    <col min="1" max="1" width="19.5703125" bestFit="1" customWidth="1"/>
    <col min="2" max="2" width="23.85546875" bestFit="1" customWidth="1"/>
    <col min="3" max="3" width="18" customWidth="1"/>
    <col min="5" max="5" width="2.7109375" bestFit="1" customWidth="1"/>
    <col min="6" max="6" width="28.5703125" bestFit="1" customWidth="1"/>
    <col min="8" max="8" width="7.28515625" bestFit="1" customWidth="1"/>
    <col min="9" max="9" width="56.28515625" customWidth="1"/>
    <col min="10" max="10" width="1.5703125" bestFit="1" customWidth="1"/>
  </cols>
  <sheetData>
    <row r="1" spans="1:10" x14ac:dyDescent="0.25">
      <c r="A1" t="s">
        <v>2</v>
      </c>
      <c r="B1" t="s">
        <v>3</v>
      </c>
      <c r="C1" t="s">
        <v>10</v>
      </c>
      <c r="D1" t="s">
        <v>0</v>
      </c>
      <c r="E1" t="s">
        <v>16</v>
      </c>
      <c r="F1" t="s">
        <v>17</v>
      </c>
      <c r="G1" t="s">
        <v>18</v>
      </c>
      <c r="H1" t="s">
        <v>48</v>
      </c>
      <c r="I1" t="s">
        <v>19</v>
      </c>
      <c r="J1" t="s">
        <v>42</v>
      </c>
    </row>
    <row r="2" spans="1:10" x14ac:dyDescent="0.25">
      <c r="A2" t="s">
        <v>20</v>
      </c>
      <c r="B2" t="s">
        <v>51</v>
      </c>
      <c r="C2" t="s">
        <v>56</v>
      </c>
      <c r="D2" t="s">
        <v>47</v>
      </c>
      <c r="E2">
        <v>1</v>
      </c>
      <c r="F2" t="s">
        <v>111</v>
      </c>
      <c r="G2" t="str">
        <f>C2</f>
        <v>Ação de Aproximação de Luta em Pé compreendido pela posição própria de confronto de tentativa de pegada com o pé direito em posição anteroposterior.</v>
      </c>
      <c r="H2">
        <v>1</v>
      </c>
      <c r="I2" t="str">
        <f>CONCATENATE("INSERT INTO ",D2," (id, nome, descricao, id_tipo) VALUES (",E2,", ","'",F2,"'",", ","'",G2,"'",", ",H2,")")</f>
        <v>INSERT INTO ACAO (id, nome, descricao, id_tipo) VALUES (1, 'ANTEROPOSTERIOR DIREITA', 'Ação de Aproximação de Luta em Pé compreendido pela posição própria de confronto de tentativa de pegada com o pé direito em posição anteroposterior.', 1)</v>
      </c>
      <c r="J2" t="s">
        <v>42</v>
      </c>
    </row>
    <row r="3" spans="1:10" x14ac:dyDescent="0.25">
      <c r="A3" t="s">
        <v>20</v>
      </c>
      <c r="B3" t="s">
        <v>52</v>
      </c>
      <c r="C3" t="s">
        <v>55</v>
      </c>
      <c r="D3" t="s">
        <v>47</v>
      </c>
      <c r="E3">
        <f>E2+1</f>
        <v>2</v>
      </c>
      <c r="F3" t="s">
        <v>112</v>
      </c>
      <c r="G3" t="str">
        <f t="shared" ref="G3:G32" si="0">C3</f>
        <v>Ação de Aproximação de Luta em Pé compreendido pela posição própria de confronto de tentativa de pegada com o pé esquerdo em posição anteroposterior.</v>
      </c>
      <c r="H3">
        <v>1</v>
      </c>
      <c r="I3" t="str">
        <f t="shared" ref="I3:I32" si="1">CONCATENATE("INSERT INTO ",D3," (id, nome, descricao, id_tipo) VALUES (",E3,", ","'",F3,"'",", ","'",G3,"'",", ",H3,")")</f>
        <v>INSERT INTO ACAO (id, nome, descricao, id_tipo) VALUES (2, 'ANTEROPOSTERIOR ESQUERDA', 'Ação de Aproximação de Luta em Pé compreendido pela posição própria de confronto de tentativa de pegada com o pé esquerdo em posição anteroposterior.', 1)</v>
      </c>
      <c r="J3" t="s">
        <v>42</v>
      </c>
    </row>
    <row r="4" spans="1:10" x14ac:dyDescent="0.25">
      <c r="A4" t="s">
        <v>20</v>
      </c>
      <c r="B4" t="s">
        <v>50</v>
      </c>
      <c r="C4" t="s">
        <v>54</v>
      </c>
      <c r="D4" t="s">
        <v>47</v>
      </c>
      <c r="E4">
        <f t="shared" ref="E4:E32" si="2">E3+1</f>
        <v>3</v>
      </c>
      <c r="F4" t="s">
        <v>113</v>
      </c>
      <c r="G4" t="str">
        <f t="shared" si="0"/>
        <v>Ações de Aproximação de Luta em Pé compreendido por movimentos aleatórios iniciais da luta que não remetem à tentativa de domínio do oponente ou ao posicionamento de preparação para ataque, com os pés em posição anteroposterior.</v>
      </c>
      <c r="H4">
        <v>1</v>
      </c>
      <c r="I4" t="str">
        <f t="shared" si="1"/>
        <v>INSERT INTO ACAO (id, nome, descricao, id_tipo) VALUES (3, 'SEM FORMA', 'Ações de Aproximação de Luta em Pé compreendido por movimentos aleatórios iniciais da luta que não remetem à tentativa de domínio do oponente ou ao posicionamento de preparação para ataque, com os pés em posição anteroposterior.', 1)</v>
      </c>
      <c r="J4" t="s">
        <v>42</v>
      </c>
    </row>
    <row r="5" spans="1:10" x14ac:dyDescent="0.25">
      <c r="A5" t="s">
        <v>20</v>
      </c>
      <c r="B5" t="s">
        <v>49</v>
      </c>
      <c r="C5" t="s">
        <v>53</v>
      </c>
      <c r="D5" t="s">
        <v>47</v>
      </c>
      <c r="E5">
        <f t="shared" si="2"/>
        <v>4</v>
      </c>
      <c r="F5" t="s">
        <v>114</v>
      </c>
      <c r="G5" t="str">
        <f t="shared" si="0"/>
        <v>Ação de Aproximação de Luta em Pé compreendido pelo momento em que se inicia o contato entre os lutadores para tentar pegar o judogi do oponente.</v>
      </c>
      <c r="H5">
        <v>1</v>
      </c>
      <c r="I5" t="str">
        <f t="shared" si="1"/>
        <v>INSERT INTO ACAO (id, nome, descricao, id_tipo) VALUES (4, 'TENTATIVA DE PEGADA', 'Ação de Aproximação de Luta em Pé compreendido pelo momento em que se inicia o contato entre os lutadores para tentar pegar o judogi do oponente.', 1)</v>
      </c>
      <c r="J5" t="s">
        <v>42</v>
      </c>
    </row>
    <row r="6" spans="1:10" x14ac:dyDescent="0.25">
      <c r="A6" t="s">
        <v>24</v>
      </c>
      <c r="B6" t="s">
        <v>69</v>
      </c>
      <c r="C6" t="s">
        <v>81</v>
      </c>
      <c r="D6" t="s">
        <v>47</v>
      </c>
      <c r="E6">
        <f t="shared" si="2"/>
        <v>5</v>
      </c>
      <c r="F6" t="s">
        <v>115</v>
      </c>
      <c r="G6" t="str">
        <f t="shared" si="0"/>
        <v>Ação de Pegada correspondente ao agarre do lutador com uma das mãos em alguma parte da região dorsal do judogi do lado direito do corpo do oponente.</v>
      </c>
      <c r="H6">
        <v>2</v>
      </c>
      <c r="I6" t="str">
        <f t="shared" si="1"/>
        <v>INSERT INTO ACAO (id, nome, descricao, id_tipo) VALUES (5, 'DORSAL DIREITA', 'Ação de Pegada correspondente ao agarre do lutador com uma das mãos em alguma parte da região dorsal do judogi do lado direito do corpo do oponente.', 2)</v>
      </c>
      <c r="J6" t="s">
        <v>42</v>
      </c>
    </row>
    <row r="7" spans="1:10" x14ac:dyDescent="0.25">
      <c r="A7" t="s">
        <v>24</v>
      </c>
      <c r="B7" t="s">
        <v>80</v>
      </c>
      <c r="C7" t="s">
        <v>92</v>
      </c>
      <c r="D7" t="s">
        <v>47</v>
      </c>
      <c r="E7">
        <f t="shared" si="2"/>
        <v>6</v>
      </c>
      <c r="F7" t="s">
        <v>116</v>
      </c>
      <c r="G7" t="str">
        <f t="shared" si="0"/>
        <v>Ação de Pegada correspondente ao agarre do lutador com uma das mãos em alguma parte da região dorsal do judogi do lado direito do corpo do oponente e com a outra mão na manga do oponente.</v>
      </c>
      <c r="H7">
        <v>2</v>
      </c>
      <c r="I7" t="str">
        <f t="shared" si="1"/>
        <v>INSERT INTO ACAO (id, nome, descricao, id_tipo) VALUES (6, 'DORSAL DIREITA E MANGA', 'Ação de Pegada correspondente ao agarre do lutador com uma das mãos em alguma parte da região dorsal do judogi do lado direito do corpo do oponente e com a outra mão na manga do oponente.', 2)</v>
      </c>
      <c r="J7" t="s">
        <v>42</v>
      </c>
    </row>
    <row r="8" spans="1:10" x14ac:dyDescent="0.25">
      <c r="A8" t="s">
        <v>24</v>
      </c>
      <c r="B8" t="s">
        <v>74</v>
      </c>
      <c r="C8" t="s">
        <v>86</v>
      </c>
      <c r="D8" t="s">
        <v>47</v>
      </c>
      <c r="E8">
        <f t="shared" si="2"/>
        <v>7</v>
      </c>
      <c r="F8" t="s">
        <v>117</v>
      </c>
      <c r="G8" t="str">
        <f t="shared" si="0"/>
        <v>Ação de Pegada correspondente ao agarre do lutador com uma das mãos em alguma parte da região dorsal do judogi do lado esquerdo do corpo do oponente.</v>
      </c>
      <c r="H8">
        <v>2</v>
      </c>
      <c r="I8" t="str">
        <f t="shared" si="1"/>
        <v>INSERT INTO ACAO (id, nome, descricao, id_tipo) VALUES (7, 'DORSAL ESQUERDA', 'Ação de Pegada correspondente ao agarre do lutador com uma das mãos em alguma parte da região dorsal do judogi do lado esquerdo do corpo do oponente.', 2)</v>
      </c>
      <c r="J8" t="s">
        <v>42</v>
      </c>
    </row>
    <row r="9" spans="1:10" x14ac:dyDescent="0.25">
      <c r="A9" t="s">
        <v>24</v>
      </c>
      <c r="B9" t="s">
        <v>72</v>
      </c>
      <c r="C9" t="s">
        <v>84</v>
      </c>
      <c r="D9" t="s">
        <v>47</v>
      </c>
      <c r="E9">
        <f t="shared" si="2"/>
        <v>8</v>
      </c>
      <c r="F9" t="s">
        <v>118</v>
      </c>
      <c r="G9" t="str">
        <f t="shared" si="0"/>
        <v>Ação de Pegada correspondente ao agarre do lutador com uma das mãos em alguma parte da região dorsal do judogi do lado esquerdo do corpo do oponente e com a outra mão na manga do oponente.</v>
      </c>
      <c r="H9">
        <v>2</v>
      </c>
      <c r="I9" t="str">
        <f t="shared" si="1"/>
        <v>INSERT INTO ACAO (id, nome, descricao, id_tipo) VALUES (8, 'DORSAL ESQUERDA E MANGA', 'Ação de Pegada correspondente ao agarre do lutador com uma das mãos em alguma parte da região dorsal do judogi do lado esquerdo do corpo do oponente e com a outra mão na manga do oponente.', 2)</v>
      </c>
      <c r="J9" t="s">
        <v>42</v>
      </c>
    </row>
    <row r="10" spans="1:10" x14ac:dyDescent="0.25">
      <c r="A10" t="s">
        <v>24</v>
      </c>
      <c r="B10" t="s">
        <v>76</v>
      </c>
      <c r="C10" t="s">
        <v>88</v>
      </c>
      <c r="D10" t="s">
        <v>47</v>
      </c>
      <c r="E10">
        <f t="shared" si="2"/>
        <v>9</v>
      </c>
      <c r="F10" t="s">
        <v>119</v>
      </c>
      <c r="G10" t="str">
        <f t="shared" si="0"/>
        <v>Ação de Pegada correspondente ao agarre do lutador com uma das mãos em alguma parte da gola do judogi do lado direito do corpo do oponente.</v>
      </c>
      <c r="H10">
        <v>2</v>
      </c>
      <c r="I10" t="str">
        <f t="shared" si="1"/>
        <v>INSERT INTO ACAO (id, nome, descricao, id_tipo) VALUES (9, 'GOLA DIREITA', 'Ação de Pegada correspondente ao agarre do lutador com uma das mãos em alguma parte da gola do judogi do lado direito do corpo do oponente.', 2)</v>
      </c>
      <c r="J10" t="s">
        <v>42</v>
      </c>
    </row>
    <row r="11" spans="1:10" x14ac:dyDescent="0.25">
      <c r="A11" t="s">
        <v>24</v>
      </c>
      <c r="B11" t="s">
        <v>75</v>
      </c>
      <c r="C11" t="s">
        <v>87</v>
      </c>
      <c r="D11" t="s">
        <v>47</v>
      </c>
      <c r="E11">
        <f t="shared" si="2"/>
        <v>10</v>
      </c>
      <c r="F11" t="s">
        <v>120</v>
      </c>
      <c r="G11" t="str">
        <f t="shared" si="0"/>
        <v>Ação de Pegada correspondente ao agarre do lutador com uma das mãos em alguma parte da gola do judogi do lado direito do corpo do oponente e com a outra mão na manga.</v>
      </c>
      <c r="H11">
        <v>2</v>
      </c>
      <c r="I11" t="str">
        <f t="shared" si="1"/>
        <v>INSERT INTO ACAO (id, nome, descricao, id_tipo) VALUES (10, 'GOLA DIREITA E MANGA', 'Ação de Pegada correspondente ao agarre do lutador com uma das mãos em alguma parte da gola do judogi do lado direito do corpo do oponente e com a outra mão na manga.', 2)</v>
      </c>
      <c r="J11" t="s">
        <v>42</v>
      </c>
    </row>
    <row r="12" spans="1:10" x14ac:dyDescent="0.25">
      <c r="A12" t="s">
        <v>24</v>
      </c>
      <c r="B12" t="s">
        <v>78</v>
      </c>
      <c r="C12" t="s">
        <v>90</v>
      </c>
      <c r="D12" t="s">
        <v>47</v>
      </c>
      <c r="E12">
        <f t="shared" si="2"/>
        <v>11</v>
      </c>
      <c r="F12" t="s">
        <v>121</v>
      </c>
      <c r="G12" t="str">
        <f t="shared" si="0"/>
        <v>Ação de Pegada correspondente ao agarre do lutador com uma das mãos em alguma parte da gola do judogi do lado esquerdo do corpo do oponente.</v>
      </c>
      <c r="H12">
        <v>2</v>
      </c>
      <c r="I12" t="str">
        <f t="shared" si="1"/>
        <v>INSERT INTO ACAO (id, nome, descricao, id_tipo) VALUES (11, 'GOLA ESQUERDA', 'Ação de Pegada correspondente ao agarre do lutador com uma das mãos em alguma parte da gola do judogi do lado esquerdo do corpo do oponente.', 2)</v>
      </c>
      <c r="J12" t="s">
        <v>42</v>
      </c>
    </row>
    <row r="13" spans="1:10" x14ac:dyDescent="0.25">
      <c r="A13" t="s">
        <v>24</v>
      </c>
      <c r="B13" t="s">
        <v>77</v>
      </c>
      <c r="C13" t="s">
        <v>89</v>
      </c>
      <c r="D13" t="s">
        <v>47</v>
      </c>
      <c r="E13">
        <f t="shared" si="2"/>
        <v>12</v>
      </c>
      <c r="F13" t="s">
        <v>122</v>
      </c>
      <c r="G13" t="str">
        <f t="shared" si="0"/>
        <v>Ação de Pegada correspondente ao agarre do lutador com uma das mãos em alguma parte da gola do judogi do lado esquerdo e com a outra na gola do lado direito do corpo do oponente.</v>
      </c>
      <c r="H13">
        <v>2</v>
      </c>
      <c r="I13" t="str">
        <f t="shared" si="1"/>
        <v>INSERT INTO ACAO (id, nome, descricao, id_tipo) VALUES (12, 'GOLA ESQUERDA E GOLA DIREITA', 'Ação de Pegada correspondente ao agarre do lutador com uma das mãos em alguma parte da gola do judogi do lado esquerdo e com a outra na gola do lado direito do corpo do oponente.', 2)</v>
      </c>
      <c r="J13" t="s">
        <v>42</v>
      </c>
    </row>
    <row r="14" spans="1:10" x14ac:dyDescent="0.25">
      <c r="A14" t="s">
        <v>24</v>
      </c>
      <c r="B14" t="s">
        <v>73</v>
      </c>
      <c r="C14" t="s">
        <v>85</v>
      </c>
      <c r="D14" t="s">
        <v>47</v>
      </c>
      <c r="E14">
        <f t="shared" si="2"/>
        <v>13</v>
      </c>
      <c r="F14" t="s">
        <v>123</v>
      </c>
      <c r="G14" t="str">
        <f t="shared" si="0"/>
        <v>Ação de Pegada correspondente ao agarre do lutador com uma das mãos em alguma parte da gola do judogi do lado esquerdo do corpo do oponente e com a outra mão na manga.</v>
      </c>
      <c r="H14">
        <v>2</v>
      </c>
      <c r="I14" t="str">
        <f t="shared" si="1"/>
        <v>INSERT INTO ACAO (id, nome, descricao, id_tipo) VALUES (13, 'GOLA ESQUERDA E MANGA', 'Ação de Pegada correspondente ao agarre do lutador com uma das mãos em alguma parte da gola do judogi do lado esquerdo do corpo do oponente e com a outra mão na manga.', 2)</v>
      </c>
      <c r="J14" t="s">
        <v>42</v>
      </c>
    </row>
    <row r="15" spans="1:10" x14ac:dyDescent="0.25">
      <c r="A15" t="s">
        <v>24</v>
      </c>
      <c r="B15" t="s">
        <v>79</v>
      </c>
      <c r="C15" t="s">
        <v>91</v>
      </c>
      <c r="D15" t="s">
        <v>47</v>
      </c>
      <c r="E15">
        <f t="shared" si="2"/>
        <v>14</v>
      </c>
      <c r="F15" t="s">
        <v>124</v>
      </c>
      <c r="G15" t="str">
        <f t="shared" si="0"/>
        <v>Ação de Pegada correspondente ao agarre do lutador com uma das mãos em alguma parte da manga do judogi do lado direito do corpo do oponente.</v>
      </c>
      <c r="H15">
        <v>2</v>
      </c>
      <c r="I15" t="str">
        <f t="shared" si="1"/>
        <v>INSERT INTO ACAO (id, nome, descricao, id_tipo) VALUES (14, 'MANGA DIREITA', 'Ação de Pegada correspondente ao agarre do lutador com uma das mãos em alguma parte da manga do judogi do lado direito do corpo do oponente.', 2)</v>
      </c>
      <c r="J15" t="s">
        <v>42</v>
      </c>
    </row>
    <row r="16" spans="1:10" x14ac:dyDescent="0.25">
      <c r="A16" t="s">
        <v>24</v>
      </c>
      <c r="B16" t="s">
        <v>70</v>
      </c>
      <c r="C16" t="s">
        <v>82</v>
      </c>
      <c r="D16" t="s">
        <v>47</v>
      </c>
      <c r="E16">
        <f t="shared" si="2"/>
        <v>15</v>
      </c>
      <c r="F16" t="s">
        <v>125</v>
      </c>
      <c r="G16" t="str">
        <f t="shared" si="0"/>
        <v>Ação de Pegada correspondente ao agarre do lutador com uma das mãos em alguma parte da manga do judogi do lado esquerdo do corpo do oponente.</v>
      </c>
      <c r="H16">
        <v>2</v>
      </c>
      <c r="I16" t="str">
        <f t="shared" si="1"/>
        <v>INSERT INTO ACAO (id, nome, descricao, id_tipo) VALUES (15, 'MANGA ESQUERDA', 'Ação de Pegada correspondente ao agarre do lutador com uma das mãos em alguma parte da manga do judogi do lado esquerdo do corpo do oponente.', 2)</v>
      </c>
      <c r="J16" t="s">
        <v>42</v>
      </c>
    </row>
    <row r="17" spans="1:10" x14ac:dyDescent="0.25">
      <c r="A17" t="s">
        <v>24</v>
      </c>
      <c r="B17" t="s">
        <v>71</v>
      </c>
      <c r="C17" t="s">
        <v>83</v>
      </c>
      <c r="D17" t="s">
        <v>47</v>
      </c>
      <c r="E17">
        <f t="shared" si="2"/>
        <v>16</v>
      </c>
      <c r="F17" t="s">
        <v>126</v>
      </c>
      <c r="G17" t="str">
        <f t="shared" si="0"/>
        <v>Ação de Pegada correspondente ao agarre do lutador com uma das mãos em alguma parte da manga do judogi do lado esquerdo e com a outra na manga do lado direito do corpo do oponente.</v>
      </c>
      <c r="H17">
        <v>2</v>
      </c>
      <c r="I17" t="str">
        <f t="shared" si="1"/>
        <v>INSERT INTO ACAO (id, nome, descricao, id_tipo) VALUES (16, 'MANGA ESQUERDA E MANGA DIREITA', 'Ação de Pegada correspondente ao agarre do lutador com uma das mãos em alguma parte da manga do judogi do lado esquerdo e com a outra na manga do lado direito do corpo do oponente.', 2)</v>
      </c>
      <c r="J17" t="s">
        <v>42</v>
      </c>
    </row>
    <row r="18" spans="1:10" x14ac:dyDescent="0.25">
      <c r="A18" t="s">
        <v>21</v>
      </c>
      <c r="B18" t="s">
        <v>57</v>
      </c>
      <c r="C18" t="s">
        <v>58</v>
      </c>
      <c r="D18" t="s">
        <v>47</v>
      </c>
      <c r="E18">
        <f t="shared" si="2"/>
        <v>17</v>
      </c>
      <c r="F18" t="s">
        <v>43</v>
      </c>
      <c r="G18" t="str">
        <f t="shared" si="0"/>
        <v>Ação de Ataque realizado com alguma Técnica de Projeção (nage-waza), Imobilização (osaekomi-waza), Estrangulamento (shime-waza) ou Chave de Braço (kansetsu-waza).</v>
      </c>
      <c r="H18">
        <v>3</v>
      </c>
      <c r="I18" t="str">
        <f t="shared" si="1"/>
        <v>INSERT INTO ACAO (id, nome, descricao, id_tipo) VALUES (17, 'ATAQUE', 'Ação de Ataque realizado com alguma Técnica de Projeção (nage-waza), Imobilização (osaekomi-waza), Estrangulamento (shime-waza) ou Chave de Braço (kansetsu-waza).', 3)</v>
      </c>
      <c r="J18" t="s">
        <v>42</v>
      </c>
    </row>
    <row r="19" spans="1:10" x14ac:dyDescent="0.25">
      <c r="A19" t="s">
        <v>22</v>
      </c>
      <c r="B19" t="s">
        <v>61</v>
      </c>
      <c r="C19" t="s">
        <v>65</v>
      </c>
      <c r="D19" t="s">
        <v>47</v>
      </c>
      <c r="E19">
        <f t="shared" si="2"/>
        <v>18</v>
      </c>
      <c r="F19" t="s">
        <v>127</v>
      </c>
      <c r="G19" t="str">
        <f t="shared" si="0"/>
        <v>Ação de Defesa em que o lutador que sofre o ataque usa o próprio corpo para bloquear o corpo do lutador que realiza o ataque.</v>
      </c>
      <c r="H19">
        <v>4</v>
      </c>
      <c r="I19" t="str">
        <f t="shared" si="1"/>
        <v>INSERT INTO ACAO (id, nome, descricao, id_tipo) VALUES (18, 'BLOQUEIO', 'Ação de Defesa em que o lutador que sofre o ataque usa o próprio corpo para bloquear o corpo do lutador que realiza o ataque.', 4)</v>
      </c>
      <c r="J19" t="s">
        <v>42</v>
      </c>
    </row>
    <row r="20" spans="1:10" x14ac:dyDescent="0.25">
      <c r="A20" t="s">
        <v>22</v>
      </c>
      <c r="B20" t="s">
        <v>62</v>
      </c>
      <c r="C20" t="s">
        <v>66</v>
      </c>
      <c r="D20" t="s">
        <v>47</v>
      </c>
      <c r="E20">
        <f t="shared" si="2"/>
        <v>19</v>
      </c>
      <c r="F20" t="s">
        <v>128</v>
      </c>
      <c r="G20" t="str">
        <f t="shared" si="0"/>
        <v>Ação de Defesa em que o lutador que sofre o ataque se antecipa à ação do oponente e executa uma técnica de ataque.</v>
      </c>
      <c r="H20">
        <v>4</v>
      </c>
      <c r="I20" t="str">
        <f t="shared" si="1"/>
        <v>INSERT INTO ACAO (id, nome, descricao, id_tipo) VALUES (19, 'CONTRA-ATAQUE', 'Ação de Defesa em que o lutador que sofre o ataque se antecipa à ação do oponente e executa uma técnica de ataque.', 4)</v>
      </c>
      <c r="J20" t="s">
        <v>42</v>
      </c>
    </row>
    <row r="21" spans="1:10" x14ac:dyDescent="0.25">
      <c r="A21" t="s">
        <v>22</v>
      </c>
      <c r="B21" t="s">
        <v>59</v>
      </c>
      <c r="C21" t="s">
        <v>64</v>
      </c>
      <c r="D21" t="s">
        <v>47</v>
      </c>
      <c r="E21">
        <f t="shared" si="2"/>
        <v>20</v>
      </c>
      <c r="F21" t="s">
        <v>129</v>
      </c>
      <c r="G21" t="str">
        <f t="shared" si="0"/>
        <v>Ação de Defesa em que o lutador que sofre o ataque realiza um movimento de esquiva (tai-sabaki) do seu lado direito para o seu lado esquerdo, sem uso de contra-ataque.</v>
      </c>
      <c r="H21">
        <v>4</v>
      </c>
      <c r="I21" t="str">
        <f t="shared" si="1"/>
        <v>INSERT INTO ACAO (id, nome, descricao, id_tipo) VALUES (20, 'ESQUIVA PARA DIREITA', 'Ação de Defesa em que o lutador que sofre o ataque realiza um movimento de esquiva (tai-sabaki) do seu lado direito para o seu lado esquerdo, sem uso de contra-ataque.', 4)</v>
      </c>
      <c r="J21" t="s">
        <v>42</v>
      </c>
    </row>
    <row r="22" spans="1:10" x14ac:dyDescent="0.25">
      <c r="A22" t="s">
        <v>22</v>
      </c>
      <c r="B22" t="s">
        <v>60</v>
      </c>
      <c r="C22" t="s">
        <v>63</v>
      </c>
      <c r="D22" t="s">
        <v>47</v>
      </c>
      <c r="E22">
        <f t="shared" si="2"/>
        <v>21</v>
      </c>
      <c r="F22" t="s">
        <v>130</v>
      </c>
      <c r="G22" t="str">
        <f t="shared" si="0"/>
        <v>Ação de Defesa em que o lutador que sofre o ataque realiza um movimento de esquiva (tai-sabaki) do seu lado esquerdo para o seu lado direito, sem uso de contra-ataque.</v>
      </c>
      <c r="H22">
        <v>4</v>
      </c>
      <c r="I22" t="str">
        <f t="shared" si="1"/>
        <v>INSERT INTO ACAO (id, nome, descricao, id_tipo) VALUES (21, 'ESQUIVA PARA ESQUERDA', 'Ação de Defesa em que o lutador que sofre o ataque realiza um movimento de esquiva (tai-sabaki) do seu lado esquerdo para o seu lado direito, sem uso de contra-ataque.', 4)</v>
      </c>
      <c r="J22" t="s">
        <v>42</v>
      </c>
    </row>
    <row r="23" spans="1:10" x14ac:dyDescent="0.25">
      <c r="A23" t="s">
        <v>23</v>
      </c>
      <c r="B23" t="s">
        <v>67</v>
      </c>
      <c r="C23" t="s">
        <v>68</v>
      </c>
      <c r="D23" t="s">
        <v>47</v>
      </c>
      <c r="E23">
        <f t="shared" si="2"/>
        <v>22</v>
      </c>
      <c r="F23" t="s">
        <v>131</v>
      </c>
      <c r="G23" t="str">
        <f t="shared" si="0"/>
        <v>Ação de Luta em que um ou ambos os Lutadores realizam a transição da luta em pé para luta de solo.</v>
      </c>
      <c r="H23">
        <v>5</v>
      </c>
      <c r="I23" t="str">
        <f t="shared" si="1"/>
        <v>INSERT INTO ACAO (id, nome, descricao, id_tipo) VALUES (22, 'LUTA DE SOLO', 'Ação de Luta em que um ou ambos os Lutadores realizam a transição da luta em pé para luta de solo.', 5)</v>
      </c>
      <c r="J23" t="s">
        <v>42</v>
      </c>
    </row>
    <row r="24" spans="1:10" x14ac:dyDescent="0.25">
      <c r="A24" t="s">
        <v>25</v>
      </c>
      <c r="B24" t="s">
        <v>98</v>
      </c>
      <c r="C24" t="s">
        <v>105</v>
      </c>
      <c r="D24" t="s">
        <v>47</v>
      </c>
      <c r="E24">
        <f t="shared" si="2"/>
        <v>23</v>
      </c>
      <c r="F24" t="s">
        <v>132</v>
      </c>
      <c r="G24" t="str">
        <f t="shared" si="0"/>
        <v>Comando de tempo realizado pelo Árbitro para sinalizar o início ou reínicio da luta.</v>
      </c>
      <c r="H24">
        <v>6</v>
      </c>
      <c r="I24" t="str">
        <f t="shared" si="1"/>
        <v>INSERT INTO ACAO (id, nome, descricao, id_tipo) VALUES (23, 'HAJIME', 'Comando de tempo realizado pelo Árbitro para sinalizar o início ou reínicio da luta.', 6)</v>
      </c>
      <c r="J24" t="s">
        <v>42</v>
      </c>
    </row>
    <row r="25" spans="1:10" x14ac:dyDescent="0.25">
      <c r="A25" t="s">
        <v>25</v>
      </c>
      <c r="B25" t="s">
        <v>95</v>
      </c>
      <c r="C25" t="s">
        <v>102</v>
      </c>
      <c r="D25" t="s">
        <v>47</v>
      </c>
      <c r="E25">
        <f t="shared" si="2"/>
        <v>24</v>
      </c>
      <c r="F25" t="s">
        <v>133</v>
      </c>
      <c r="G25" t="str">
        <f t="shared" si="0"/>
        <v>Comando de tempo realizado pelo Árbitro para sinalizar uma pausa na luta.</v>
      </c>
      <c r="H25">
        <v>6</v>
      </c>
      <c r="I25" t="str">
        <f t="shared" si="1"/>
        <v>INSERT INTO ACAO (id, nome, descricao, id_tipo) VALUES (24, 'MATE', 'Comando de tempo realizado pelo Árbitro para sinalizar uma pausa na luta.', 6)</v>
      </c>
      <c r="J25" t="s">
        <v>42</v>
      </c>
    </row>
    <row r="26" spans="1:10" x14ac:dyDescent="0.25">
      <c r="A26" t="s">
        <v>25</v>
      </c>
      <c r="B26" t="s">
        <v>94</v>
      </c>
      <c r="C26" t="s">
        <v>101</v>
      </c>
      <c r="D26" t="s">
        <v>47</v>
      </c>
      <c r="E26">
        <f t="shared" si="2"/>
        <v>25</v>
      </c>
      <c r="F26" t="s">
        <v>134</v>
      </c>
      <c r="G26" t="str">
        <f t="shared" si="0"/>
        <v>Comando de tempo realizado pelo Árbitro para iniciar a contagem de tempo quando um ataque com técnica de imobilização é bem sucedido.</v>
      </c>
      <c r="H26">
        <v>6</v>
      </c>
      <c r="I26" t="str">
        <f t="shared" si="1"/>
        <v>INSERT INTO ACAO (id, nome, descricao, id_tipo) VALUES (25, 'OSAEKOMI', 'Comando de tempo realizado pelo Árbitro para iniciar a contagem de tempo quando um ataque com técnica de imobilização é bem sucedido.', 6)</v>
      </c>
      <c r="J26" t="s">
        <v>42</v>
      </c>
    </row>
    <row r="27" spans="1:10" x14ac:dyDescent="0.25">
      <c r="A27" t="s">
        <v>25</v>
      </c>
      <c r="B27" t="s">
        <v>96</v>
      </c>
      <c r="C27" t="s">
        <v>103</v>
      </c>
      <c r="D27" t="s">
        <v>47</v>
      </c>
      <c r="E27">
        <f t="shared" si="2"/>
        <v>26</v>
      </c>
      <c r="F27" t="s">
        <v>135</v>
      </c>
      <c r="G27" t="str">
        <f t="shared" si="0"/>
        <v>Comando de tempo realizado pelo Árbitro para paralisar a contagem de tempo, assim como as ações dos lutadores, quando a luta estiver no solo.</v>
      </c>
      <c r="H27">
        <v>6</v>
      </c>
      <c r="I27" t="str">
        <f t="shared" si="1"/>
        <v>INSERT INTO ACAO (id, nome, descricao, id_tipo) VALUES (26, 'SONOMAMA', 'Comando de tempo realizado pelo Árbitro para paralisar a contagem de tempo, assim como as ações dos lutadores, quando a luta estiver no solo.', 6)</v>
      </c>
      <c r="J27" t="s">
        <v>42</v>
      </c>
    </row>
    <row r="28" spans="1:10" x14ac:dyDescent="0.25">
      <c r="A28" t="s">
        <v>25</v>
      </c>
      <c r="B28" t="s">
        <v>99</v>
      </c>
      <c r="C28" t="s">
        <v>106</v>
      </c>
      <c r="D28" t="s">
        <v>47</v>
      </c>
      <c r="E28">
        <f t="shared" si="2"/>
        <v>27</v>
      </c>
      <c r="F28" t="s">
        <v>136</v>
      </c>
      <c r="G28" t="str">
        <f t="shared" si="0"/>
        <v>Comando de tempo realizado pelo Árbitro para sinalizar o fim da luta.</v>
      </c>
      <c r="H28">
        <v>6</v>
      </c>
      <c r="I28" t="str">
        <f t="shared" si="1"/>
        <v>INSERT INTO ACAO (id, nome, descricao, id_tipo) VALUES (27, 'SOREMADE', 'Comando de tempo realizado pelo Árbitro para sinalizar o fim da luta.', 6)</v>
      </c>
      <c r="J28" t="s">
        <v>42</v>
      </c>
    </row>
    <row r="29" spans="1:10" x14ac:dyDescent="0.25">
      <c r="A29" t="s">
        <v>25</v>
      </c>
      <c r="B29" t="s">
        <v>97</v>
      </c>
      <c r="C29" t="s">
        <v>104</v>
      </c>
      <c r="D29" t="s">
        <v>47</v>
      </c>
      <c r="E29">
        <f t="shared" si="2"/>
        <v>28</v>
      </c>
      <c r="F29" t="s">
        <v>137</v>
      </c>
      <c r="G29" t="str">
        <f t="shared" si="0"/>
        <v>Comando de tempo realizado pelo Árbitro para finalizar a contagem de tempo de imobilização e indicar que um lutador conseguiu escapar de um ataque bem sucedido.</v>
      </c>
      <c r="H29">
        <v>6</v>
      </c>
      <c r="I29" t="str">
        <f t="shared" si="1"/>
        <v>INSERT INTO ACAO (id, nome, descricao, id_tipo) VALUES (28, 'TOKETA', 'Comando de tempo realizado pelo Árbitro para finalizar a contagem de tempo de imobilização e indicar que um lutador conseguiu escapar de um ataque bem sucedido.', 6)</v>
      </c>
      <c r="J29" t="s">
        <v>42</v>
      </c>
    </row>
    <row r="30" spans="1:10" x14ac:dyDescent="0.25">
      <c r="A30" t="s">
        <v>25</v>
      </c>
      <c r="B30" t="s">
        <v>93</v>
      </c>
      <c r="C30" t="s">
        <v>100</v>
      </c>
      <c r="D30" t="s">
        <v>47</v>
      </c>
      <c r="E30">
        <f t="shared" si="2"/>
        <v>29</v>
      </c>
      <c r="F30" t="s">
        <v>138</v>
      </c>
      <c r="G30" t="str">
        <f t="shared" si="0"/>
        <v>Comando de tempo realizado pelo Árbitro para reiniciar a contagem de tempo, assim como as ações dos lutadores, quando a luta no solo tiver sido paralisada após o comando sono-mama.</v>
      </c>
      <c r="H30">
        <v>6</v>
      </c>
      <c r="I30" t="str">
        <f t="shared" si="1"/>
        <v>INSERT INTO ACAO (id, nome, descricao, id_tipo) VALUES (29, 'YOSHI', 'Comando de tempo realizado pelo Árbitro para reiniciar a contagem de tempo, assim como as ações dos lutadores, quando a luta no solo tiver sido paralisada após o comando sono-mama.', 6)</v>
      </c>
      <c r="J30" t="s">
        <v>42</v>
      </c>
    </row>
    <row r="31" spans="1:10" x14ac:dyDescent="0.25">
      <c r="A31" t="s">
        <v>26</v>
      </c>
      <c r="B31" t="s">
        <v>107</v>
      </c>
      <c r="C31" t="s">
        <v>109</v>
      </c>
      <c r="D31" t="s">
        <v>47</v>
      </c>
      <c r="E31">
        <f t="shared" si="2"/>
        <v>30</v>
      </c>
      <c r="F31" t="s">
        <v>139</v>
      </c>
      <c r="G31" t="str">
        <f t="shared" si="0"/>
        <v>Comando realizado pelo Árbitro para indicar que um dos lutadores recebeu uma penalização grave.</v>
      </c>
      <c r="H31">
        <v>7</v>
      </c>
      <c r="I31" t="str">
        <f t="shared" si="1"/>
        <v>INSERT INTO ACAO (id, nome, descricao, id_tipo) VALUES (30, 'HANSOKU-MAKE', 'Comando realizado pelo Árbitro para indicar que um dos lutadores recebeu uma penalização grave.', 7)</v>
      </c>
      <c r="J31" t="s">
        <v>42</v>
      </c>
    </row>
    <row r="32" spans="1:10" x14ac:dyDescent="0.25">
      <c r="A32" t="s">
        <v>26</v>
      </c>
      <c r="B32" t="s">
        <v>108</v>
      </c>
      <c r="C32" t="s">
        <v>110</v>
      </c>
      <c r="D32" t="s">
        <v>47</v>
      </c>
      <c r="E32">
        <f t="shared" si="2"/>
        <v>31</v>
      </c>
      <c r="F32" t="s">
        <v>140</v>
      </c>
      <c r="G32" t="str">
        <f t="shared" si="0"/>
        <v>Comando realizado pelo Árbitro para indicar que um dos lutadores recebeu uma penalização leve.</v>
      </c>
      <c r="H32">
        <v>7</v>
      </c>
      <c r="I32" t="str">
        <f t="shared" si="1"/>
        <v>INSERT INTO ACAO (id, nome, descricao, id_tipo) VALUES (31, 'SHIDO', 'Comando realizado pelo Árbitro para indicar que um dos lutadores recebeu uma penalização leve.', 7)</v>
      </c>
      <c r="J32" t="s">
        <v>42</v>
      </c>
    </row>
  </sheetData>
  <sortState ref="A2:J32">
    <sortCondition ref="H2:H32"/>
    <sortCondition ref="B2:B3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H2" sqref="H2:I12"/>
    </sheetView>
  </sheetViews>
  <sheetFormatPr defaultRowHeight="15" x14ac:dyDescent="0.25"/>
  <cols>
    <col min="1" max="1" width="19.42578125" bestFit="1" customWidth="1"/>
    <col min="2" max="2" width="16.42578125" bestFit="1" customWidth="1"/>
    <col min="4" max="4" width="25.28515625" bestFit="1" customWidth="1"/>
    <col min="5" max="5" width="3" bestFit="1" customWidth="1"/>
    <col min="6" max="6" width="19.7109375" bestFit="1" customWidth="1"/>
    <col min="8" max="8" width="73.140625" customWidth="1"/>
  </cols>
  <sheetData>
    <row r="1" spans="1:9" x14ac:dyDescent="0.25">
      <c r="A1" t="s">
        <v>2</v>
      </c>
      <c r="B1" t="s">
        <v>3</v>
      </c>
      <c r="C1" t="s">
        <v>10</v>
      </c>
      <c r="D1" t="s">
        <v>0</v>
      </c>
      <c r="E1" t="s">
        <v>16</v>
      </c>
      <c r="F1" t="s">
        <v>17</v>
      </c>
      <c r="G1" t="s">
        <v>18</v>
      </c>
      <c r="H1" t="s">
        <v>19</v>
      </c>
      <c r="I1" t="s">
        <v>42</v>
      </c>
    </row>
    <row r="2" spans="1:9" x14ac:dyDescent="0.25">
      <c r="A2" t="s">
        <v>141</v>
      </c>
      <c r="B2" t="s">
        <v>151</v>
      </c>
      <c r="C2" t="s">
        <v>163</v>
      </c>
      <c r="D2" t="s">
        <v>153</v>
      </c>
      <c r="E2">
        <v>1</v>
      </c>
      <c r="F2" t="s">
        <v>165</v>
      </c>
      <c r="G2" t="str">
        <f>C2</f>
        <v>Subdivisão das técnicas de projeção (nage-waza) classificadas como técnica de pé e perna (ashi-waza).</v>
      </c>
      <c r="H2" t="str">
        <f>CONCATENATE("INSERT INTO ",D2," (id, nome, descricao) VALUES (",E2,", ","'",F2,"'",", ","'",G2,"'",")")</f>
        <v>INSERT INTO CLASSIFICACAO_KODOKAN (id, nome, descricao) VALUES (1, 'ASHI-WAZA', 'Subdivisão das técnicas de projeção (nage-waza) classificadas como técnica de pé e perna (ashi-waza).')</v>
      </c>
      <c r="I2" t="s">
        <v>42</v>
      </c>
    </row>
    <row r="3" spans="1:9" x14ac:dyDescent="0.25">
      <c r="A3" t="s">
        <v>141</v>
      </c>
      <c r="B3" t="s">
        <v>144</v>
      </c>
      <c r="C3" t="s">
        <v>156</v>
      </c>
      <c r="D3" t="s">
        <v>153</v>
      </c>
      <c r="E3">
        <f>E2+1</f>
        <v>2</v>
      </c>
      <c r="F3" t="s">
        <v>166</v>
      </c>
      <c r="G3" t="str">
        <f t="shared" ref="G3:G12" si="0">C3</f>
        <v>Subdivisão das técnicas de projeção (nage-waza) classificadas como técnica de quadril (koshi-waza).</v>
      </c>
      <c r="H3" t="str">
        <f t="shared" ref="H3:H12" si="1">CONCATENATE("INSERT INTO ",D3," (id, nome, descricao) VALUES (",E3,", ","'",F3,"'",", ","'",G3,"'",")")</f>
        <v>INSERT INTO CLASSIFICACAO_KODOKAN (id, nome, descricao) VALUES (2, 'KOSHI-WAZA', 'Subdivisão das técnicas de projeção (nage-waza) classificadas como técnica de quadril (koshi-waza).')</v>
      </c>
      <c r="I3" t="s">
        <v>42</v>
      </c>
    </row>
    <row r="4" spans="1:9" x14ac:dyDescent="0.25">
      <c r="A4" t="s">
        <v>141</v>
      </c>
      <c r="B4" t="s">
        <v>148</v>
      </c>
      <c r="C4" t="s">
        <v>160</v>
      </c>
      <c r="D4" t="s">
        <v>153</v>
      </c>
      <c r="E4">
        <f t="shared" ref="E4:E12" si="2">E3+1</f>
        <v>3</v>
      </c>
      <c r="F4" t="s">
        <v>167</v>
      </c>
      <c r="G4" t="str">
        <f t="shared" si="0"/>
        <v>Subdivisão das técnicas de projeção (nage-waza) classificadas como técnica de mão (te-waza).</v>
      </c>
      <c r="H4" t="str">
        <f t="shared" si="1"/>
        <v>INSERT INTO CLASSIFICACAO_KODOKAN (id, nome, descricao) VALUES (3, 'TE-WAZA', 'Subdivisão das técnicas de projeção (nage-waza) classificadas como técnica de mão (te-waza).')</v>
      </c>
      <c r="I4" t="s">
        <v>42</v>
      </c>
    </row>
    <row r="5" spans="1:9" x14ac:dyDescent="0.25">
      <c r="A5" t="s">
        <v>141</v>
      </c>
      <c r="B5" t="s">
        <v>142</v>
      </c>
      <c r="C5" t="s">
        <v>154</v>
      </c>
      <c r="D5" t="s">
        <v>153</v>
      </c>
      <c r="E5">
        <f t="shared" si="2"/>
        <v>4</v>
      </c>
      <c r="F5" t="s">
        <v>168</v>
      </c>
      <c r="G5" t="str">
        <f t="shared" si="0"/>
        <v>Subdivisão das técnicas de projeção (nage-waza) classificadas como técnica de sacrifício frontal (ma-sutemi-waza).</v>
      </c>
      <c r="H5" t="str">
        <f t="shared" si="1"/>
        <v>INSERT INTO CLASSIFICACAO_KODOKAN (id, nome, descricao) VALUES (4, 'MA-SUTEMI-WAZA', 'Subdivisão das técnicas de projeção (nage-waza) classificadas como técnica de sacrifício frontal (ma-sutemi-waza).')</v>
      </c>
      <c r="I5" t="s">
        <v>42</v>
      </c>
    </row>
    <row r="6" spans="1:9" x14ac:dyDescent="0.25">
      <c r="A6" t="s">
        <v>141</v>
      </c>
      <c r="B6" t="s">
        <v>152</v>
      </c>
      <c r="C6" t="s">
        <v>164</v>
      </c>
      <c r="D6" t="s">
        <v>153</v>
      </c>
      <c r="E6">
        <f t="shared" si="2"/>
        <v>5</v>
      </c>
      <c r="F6" t="s">
        <v>169</v>
      </c>
      <c r="G6" t="str">
        <f t="shared" si="0"/>
        <v>Subdivisão das técnicas de projeção (nage-waza) classificadas como técnica de sacrifício lateral (yoko-sutemi-waza).</v>
      </c>
      <c r="H6" t="str">
        <f t="shared" si="1"/>
        <v>INSERT INTO CLASSIFICACAO_KODOKAN (id, nome, descricao) VALUES (5, 'YOKO-SUTEMI-WAZA', 'Subdivisão das técnicas de projeção (nage-waza) classificadas como técnica de sacrifício lateral (yoko-sutemi-waza).')</v>
      </c>
      <c r="I6" t="s">
        <v>42</v>
      </c>
    </row>
    <row r="7" spans="1:9" x14ac:dyDescent="0.25">
      <c r="A7" t="s">
        <v>141</v>
      </c>
      <c r="B7" t="s">
        <v>145</v>
      </c>
      <c r="C7" t="s">
        <v>157</v>
      </c>
      <c r="D7" t="s">
        <v>153</v>
      </c>
      <c r="E7">
        <f t="shared" si="2"/>
        <v>6</v>
      </c>
      <c r="F7" t="s">
        <v>170</v>
      </c>
      <c r="G7" t="str">
        <f t="shared" si="0"/>
        <v>Subdivisão das técnicas de aprisionamento (katame-waza) classificadas como técnica de chave de articulação (kansetsu-waza).</v>
      </c>
      <c r="H7" t="str">
        <f t="shared" si="1"/>
        <v>INSERT INTO CLASSIFICACAO_KODOKAN (id, nome, descricao) VALUES (6, 'KANSETSU-WAZA', 'Subdivisão das técnicas de aprisionamento (katame-waza) classificadas como técnica de chave de articulação (kansetsu-waza).')</v>
      </c>
      <c r="I7" t="s">
        <v>42</v>
      </c>
    </row>
    <row r="8" spans="1:9" x14ac:dyDescent="0.25">
      <c r="A8" t="s">
        <v>141</v>
      </c>
      <c r="B8" t="s">
        <v>147</v>
      </c>
      <c r="C8" t="s">
        <v>159</v>
      </c>
      <c r="D8" t="s">
        <v>153</v>
      </c>
      <c r="E8">
        <f t="shared" si="2"/>
        <v>7</v>
      </c>
      <c r="F8" t="s">
        <v>171</v>
      </c>
      <c r="G8" t="str">
        <f t="shared" si="0"/>
        <v>Subdivisão das técnicas de aprisionamento (katame-waza) classificadas como técnica de imobilização (osae-komi-waza).</v>
      </c>
      <c r="H8" t="str">
        <f t="shared" si="1"/>
        <v>INSERT INTO CLASSIFICACAO_KODOKAN (id, nome, descricao) VALUES (7, 'OSAE-KOMI-WAZA', 'Subdivisão das técnicas de aprisionamento (katame-waza) classificadas como técnica de imobilização (osae-komi-waza).')</v>
      </c>
      <c r="I8" t="s">
        <v>42</v>
      </c>
    </row>
    <row r="9" spans="1:9" x14ac:dyDescent="0.25">
      <c r="A9" t="s">
        <v>141</v>
      </c>
      <c r="B9" t="s">
        <v>146</v>
      </c>
      <c r="C9" t="s">
        <v>158</v>
      </c>
      <c r="D9" t="s">
        <v>153</v>
      </c>
      <c r="E9">
        <f t="shared" si="2"/>
        <v>8</v>
      </c>
      <c r="F9" t="s">
        <v>172</v>
      </c>
      <c r="G9" t="str">
        <f t="shared" si="0"/>
        <v>Subdivisão das técnicas de aprisionamento (katame-waza) classificadas como técnica de estrangulamento (shime-waza).</v>
      </c>
      <c r="H9" t="str">
        <f t="shared" si="1"/>
        <v>INSERT INTO CLASSIFICACAO_KODOKAN (id, nome, descricao) VALUES (8, 'SHIME-WAZA', 'Subdivisão das técnicas de aprisionamento (katame-waza) classificadas como técnica de estrangulamento (shime-waza).')</v>
      </c>
      <c r="I9" t="s">
        <v>42</v>
      </c>
    </row>
    <row r="10" spans="1:9" x14ac:dyDescent="0.25">
      <c r="A10" t="s">
        <v>141</v>
      </c>
      <c r="B10" t="s">
        <v>143</v>
      </c>
      <c r="C10" t="s">
        <v>155</v>
      </c>
      <c r="D10" t="s">
        <v>153</v>
      </c>
      <c r="E10">
        <f t="shared" si="2"/>
        <v>9</v>
      </c>
      <c r="F10" t="s">
        <v>173</v>
      </c>
      <c r="G10" t="str">
        <f t="shared" si="0"/>
        <v>Subdivisão das técnicas de queda segura (ukemi).</v>
      </c>
      <c r="H10" t="str">
        <f t="shared" si="1"/>
        <v>INSERT INTO CLASSIFICACAO_KODOKAN (id, nome, descricao) VALUES (9, 'UKEMI', 'Subdivisão das técnicas de queda segura (ukemi).')</v>
      </c>
      <c r="I10" t="s">
        <v>42</v>
      </c>
    </row>
    <row r="11" spans="1:9" x14ac:dyDescent="0.25">
      <c r="A11" t="s">
        <v>141</v>
      </c>
      <c r="B11" t="s">
        <v>149</v>
      </c>
      <c r="C11" t="s">
        <v>161</v>
      </c>
      <c r="D11" t="s">
        <v>153</v>
      </c>
      <c r="E11">
        <f t="shared" si="2"/>
        <v>10</v>
      </c>
      <c r="F11" t="s">
        <v>174</v>
      </c>
      <c r="G11" t="str">
        <f t="shared" si="0"/>
        <v>Subdivisão das técnicas de ataques contundentes (atemi-waza) classificadas como técnica de perna (ashi-atemi-waza).</v>
      </c>
      <c r="H11" t="str">
        <f t="shared" si="1"/>
        <v>INSERT INTO CLASSIFICACAO_KODOKAN (id, nome, descricao) VALUES (10, 'ASHI-ATEMI-WAZA', 'Subdivisão das técnicas de ataques contundentes (atemi-waza) classificadas como técnica de perna (ashi-atemi-waza).')</v>
      </c>
      <c r="I11" t="s">
        <v>42</v>
      </c>
    </row>
    <row r="12" spans="1:9" x14ac:dyDescent="0.25">
      <c r="A12" t="s">
        <v>141</v>
      </c>
      <c r="B12" t="s">
        <v>150</v>
      </c>
      <c r="C12" t="s">
        <v>162</v>
      </c>
      <c r="D12" t="s">
        <v>153</v>
      </c>
      <c r="E12">
        <f t="shared" si="2"/>
        <v>11</v>
      </c>
      <c r="F12" t="s">
        <v>175</v>
      </c>
      <c r="G12" t="str">
        <f t="shared" si="0"/>
        <v>Subdivisão das técnicas de ataques contundentes (atemi-waza) classificadas como técnica de braço (ude-atemi-waza).</v>
      </c>
      <c r="H12" t="str">
        <f t="shared" si="1"/>
        <v>INSERT INTO CLASSIFICACAO_KODOKAN (id, nome, descricao) VALUES (11, 'UDE-ATEMI-WAZA', 'Subdivisão das técnicas de ataques contundentes (atemi-waza) classificadas como técnica de braço (ude-atemi-waza).')</v>
      </c>
      <c r="I12" t="s">
        <v>42</v>
      </c>
    </row>
  </sheetData>
  <sortState ref="A2:I12">
    <sortCondition ref="B2:B12"/>
  </sortState>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D2" sqref="D2"/>
    </sheetView>
  </sheetViews>
  <sheetFormatPr defaultRowHeight="15" x14ac:dyDescent="0.25"/>
  <cols>
    <col min="4" max="4" width="26.85546875" bestFit="1" customWidth="1"/>
  </cols>
  <sheetData>
    <row r="1" spans="1:9" x14ac:dyDescent="0.25">
      <c r="A1" t="s">
        <v>2</v>
      </c>
      <c r="B1" t="s">
        <v>3</v>
      </c>
      <c r="C1" t="s">
        <v>10</v>
      </c>
      <c r="D1" t="s">
        <v>0</v>
      </c>
      <c r="E1" t="s">
        <v>16</v>
      </c>
      <c r="F1" t="s">
        <v>17</v>
      </c>
      <c r="G1" t="s">
        <v>18</v>
      </c>
      <c r="H1" t="s">
        <v>19</v>
      </c>
      <c r="I1" t="s">
        <v>42</v>
      </c>
    </row>
    <row r="2" spans="1:9" x14ac:dyDescent="0.25">
      <c r="D2" t="s">
        <v>176</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9"/>
  <sheetViews>
    <sheetView tabSelected="1" workbookViewId="0">
      <selection activeCell="I3" sqref="I3"/>
    </sheetView>
  </sheetViews>
  <sheetFormatPr defaultRowHeight="15" x14ac:dyDescent="0.25"/>
  <cols>
    <col min="1" max="1" width="6" customWidth="1"/>
    <col min="2" max="2" width="7.140625" customWidth="1"/>
    <col min="3" max="3" width="16.42578125" bestFit="1" customWidth="1"/>
    <col min="4" max="4" width="7.85546875" customWidth="1"/>
    <col min="5" max="6" width="5.28515625" bestFit="1" customWidth="1"/>
    <col min="7" max="7" width="11.85546875" customWidth="1"/>
    <col min="8" max="8" width="4" bestFit="1" customWidth="1"/>
    <col min="9" max="9" width="26.85546875" bestFit="1" customWidth="1"/>
    <col min="10" max="11" width="3.7109375" bestFit="1" customWidth="1"/>
    <col min="12" max="12" width="5.42578125" bestFit="1" customWidth="1"/>
    <col min="14" max="14" width="64" customWidth="1"/>
    <col min="15" max="15" width="3.7109375" bestFit="1" customWidth="1"/>
  </cols>
  <sheetData>
    <row r="1" spans="1:15" s="1" customFormat="1" ht="129" x14ac:dyDescent="0.25">
      <c r="A1" s="1" t="s">
        <v>2</v>
      </c>
      <c r="B1" s="1" t="s">
        <v>3</v>
      </c>
      <c r="C1" s="1" t="s">
        <v>316</v>
      </c>
      <c r="D1" s="1" t="s">
        <v>17</v>
      </c>
      <c r="E1" s="1" t="s">
        <v>448</v>
      </c>
      <c r="F1" s="1" t="s">
        <v>451</v>
      </c>
      <c r="G1" s="1" t="s">
        <v>10</v>
      </c>
      <c r="H1" s="1" t="s">
        <v>16</v>
      </c>
      <c r="I1" s="1" t="s">
        <v>17</v>
      </c>
      <c r="J1" s="1" t="s">
        <v>587</v>
      </c>
      <c r="K1" s="1" t="s">
        <v>588</v>
      </c>
      <c r="L1" s="1" t="s">
        <v>589</v>
      </c>
      <c r="M1" s="1" t="s">
        <v>18</v>
      </c>
      <c r="N1" s="1" t="s">
        <v>19</v>
      </c>
      <c r="O1" s="1" t="s">
        <v>42</v>
      </c>
    </row>
    <row r="2" spans="1:15" x14ac:dyDescent="0.25">
      <c r="A2" t="s">
        <v>315</v>
      </c>
      <c r="B2" t="s">
        <v>177</v>
      </c>
      <c r="C2" t="s">
        <v>145</v>
      </c>
      <c r="D2" t="s">
        <v>317</v>
      </c>
      <c r="E2" t="s">
        <v>449</v>
      </c>
      <c r="F2" t="s">
        <v>450</v>
      </c>
      <c r="G2" t="s">
        <v>452</v>
      </c>
      <c r="H2">
        <v>1</v>
      </c>
      <c r="I2" t="str">
        <f>UPPER(D2)</f>
        <v>ASHI-DORI-GARAMI</v>
      </c>
      <c r="J2">
        <f>IF(F2="true",1,0)</f>
        <v>0</v>
      </c>
      <c r="K2">
        <v>6</v>
      </c>
      <c r="L2" t="s">
        <v>590</v>
      </c>
      <c r="M2" t="str">
        <f>G2</f>
        <v>Técnica de aprisionamento de chave de perna.</v>
      </c>
      <c r="N2" t="str">
        <f>CONCATENATE("INSERT INTO TECNICA (id, nome, descricao, valida_em_competicao, id_classificacao_kodokan, id_classificacao_sacripanti) VALUES (",H2,", ","'",I2,"'",", ","'",M2,"'",", ","'",J2,"'",", ",K2,", ",L2,")")</f>
        <v>INSERT INTO TECNICA (id, nome, descricao, valida_em_competicao, id_classificacao_kodokan, id_classificacao_sacripanti) VALUES (1, 'ASHI-DORI-GARAMI', 'Técnica de aprisionamento de chave de perna.', '0', 6, NULL)</v>
      </c>
      <c r="O2" t="s">
        <v>42</v>
      </c>
    </row>
    <row r="3" spans="1:15" x14ac:dyDescent="0.25">
      <c r="A3" t="s">
        <v>315</v>
      </c>
      <c r="B3" t="s">
        <v>178</v>
      </c>
      <c r="C3" t="s">
        <v>145</v>
      </c>
      <c r="D3" t="s">
        <v>318</v>
      </c>
      <c r="E3" t="s">
        <v>449</v>
      </c>
      <c r="F3" t="s">
        <v>449</v>
      </c>
      <c r="G3" t="s">
        <v>452</v>
      </c>
      <c r="H3">
        <f>H2+1</f>
        <v>2</v>
      </c>
      <c r="I3" t="str">
        <f t="shared" ref="I3:I66" si="0">UPPER(D3)</f>
        <v>ASHI-GARAMI</v>
      </c>
      <c r="J3">
        <f t="shared" ref="J3:J66" si="1">IF(F3="true",1,0)</f>
        <v>1</v>
      </c>
      <c r="K3">
        <v>6</v>
      </c>
      <c r="L3" t="s">
        <v>590</v>
      </c>
      <c r="M3" t="str">
        <f t="shared" ref="M3:M66" si="2">G3</f>
        <v>Técnica de aprisionamento de chave de perna.</v>
      </c>
      <c r="N3" t="str">
        <f t="shared" ref="N3:N66" si="3">CONCATENATE("INSERT INTO TECNICA (id, nome, descricao, valida_em_competicao, id_classificacao_kodokan, id_classificacao_sacripanti) VALUES (",H3,", ","'",I3,"'",", ","'",M3,"'",", ","'",J3,"'",", ",K3,", ",L3,")")</f>
        <v>INSERT INTO TECNICA (id, nome, descricao, valida_em_competicao, id_classificacao_kodokan, id_classificacao_sacripanti) VALUES (2, 'ASHI-GARAMI', 'Técnica de aprisionamento de chave de perna.', '1', 6, NULL)</v>
      </c>
      <c r="O3" t="s">
        <v>42</v>
      </c>
    </row>
    <row r="4" spans="1:15" x14ac:dyDescent="0.25">
      <c r="A4" t="s">
        <v>315</v>
      </c>
      <c r="B4" t="s">
        <v>179</v>
      </c>
      <c r="C4" t="s">
        <v>151</v>
      </c>
      <c r="D4" t="s">
        <v>319</v>
      </c>
      <c r="E4" t="s">
        <v>450</v>
      </c>
      <c r="F4" t="s">
        <v>449</v>
      </c>
      <c r="G4" t="s">
        <v>453</v>
      </c>
      <c r="H4">
        <f t="shared" ref="H4:H67" si="4">H3+1</f>
        <v>3</v>
      </c>
      <c r="I4" t="str">
        <f t="shared" si="0"/>
        <v>ASHI-GURUMA</v>
      </c>
      <c r="J4">
        <f t="shared" si="1"/>
        <v>1</v>
      </c>
      <c r="K4">
        <v>1</v>
      </c>
      <c r="L4" t="s">
        <v>590</v>
      </c>
      <c r="M4" t="str">
        <f t="shared" si="2"/>
        <v>Técnica de projeção de pé giro através da perna.</v>
      </c>
      <c r="N4" t="str">
        <f t="shared" si="3"/>
        <v>INSERT INTO TECNICA (id, nome, descricao, valida_em_competicao, id_classificacao_kodokan, id_classificacao_sacripanti) VALUES (3, 'ASHI-GURUMA', 'Técnica de projeção de pé giro através da perna.', '1', 1, NULL)</v>
      </c>
      <c r="O4" t="s">
        <v>42</v>
      </c>
    </row>
    <row r="5" spans="1:15" x14ac:dyDescent="0.25">
      <c r="A5" t="s">
        <v>315</v>
      </c>
      <c r="B5" t="s">
        <v>180</v>
      </c>
      <c r="C5" t="s">
        <v>145</v>
      </c>
      <c r="D5" t="s">
        <v>320</v>
      </c>
      <c r="E5" t="s">
        <v>449</v>
      </c>
      <c r="F5" t="s">
        <v>450</v>
      </c>
      <c r="G5" t="s">
        <v>454</v>
      </c>
      <c r="H5">
        <f t="shared" si="4"/>
        <v>4</v>
      </c>
      <c r="I5" t="str">
        <f t="shared" si="0"/>
        <v>ASHI-HISHIGI</v>
      </c>
      <c r="J5">
        <f t="shared" si="1"/>
        <v>0</v>
      </c>
      <c r="K5">
        <v>6</v>
      </c>
      <c r="L5" t="s">
        <v>590</v>
      </c>
      <c r="M5" t="str">
        <f t="shared" si="2"/>
        <v>Técnica de aprisionamento de chave de tornozelo</v>
      </c>
      <c r="N5" t="str">
        <f t="shared" si="3"/>
        <v>INSERT INTO TECNICA (id, nome, descricao, valida_em_competicao, id_classificacao_kodokan, id_classificacao_sacripanti) VALUES (4, 'ASHI-HISHIGI', 'Técnica de aprisionamento de chave de tornozelo', '0', 6, NULL)</v>
      </c>
      <c r="O5" t="s">
        <v>42</v>
      </c>
    </row>
    <row r="6" spans="1:15" x14ac:dyDescent="0.25">
      <c r="A6" t="s">
        <v>315</v>
      </c>
      <c r="B6" t="s">
        <v>181</v>
      </c>
      <c r="C6" t="s">
        <v>152</v>
      </c>
      <c r="D6" t="s">
        <v>321</v>
      </c>
      <c r="E6" t="s">
        <v>450</v>
      </c>
      <c r="F6" t="s">
        <v>449</v>
      </c>
      <c r="G6" t="s">
        <v>455</v>
      </c>
      <c r="H6">
        <f t="shared" si="4"/>
        <v>5</v>
      </c>
      <c r="I6" t="str">
        <f t="shared" si="0"/>
        <v>DAKI-WAKARE</v>
      </c>
      <c r="J6">
        <f t="shared" si="1"/>
        <v>1</v>
      </c>
      <c r="K6">
        <v>5</v>
      </c>
      <c r="L6" t="s">
        <v>590</v>
      </c>
      <c r="M6" t="str">
        <f t="shared" si="2"/>
        <v>Técnica de projeção de sacrifício lateral.</v>
      </c>
      <c r="N6" t="str">
        <f t="shared" si="3"/>
        <v>INSERT INTO TECNICA (id, nome, descricao, valida_em_competicao, id_classificacao_kodokan, id_classificacao_sacripanti) VALUES (5, 'DAKI-WAKARE', 'Técnica de projeção de sacrifício lateral.', '1', 5, NULL)</v>
      </c>
      <c r="O6" t="s">
        <v>42</v>
      </c>
    </row>
    <row r="7" spans="1:15" x14ac:dyDescent="0.25">
      <c r="A7" t="s">
        <v>315</v>
      </c>
      <c r="B7" t="s">
        <v>182</v>
      </c>
      <c r="C7" t="s">
        <v>144</v>
      </c>
      <c r="D7" t="s">
        <v>182</v>
      </c>
      <c r="E7" t="s">
        <v>449</v>
      </c>
      <c r="F7" t="s">
        <v>449</v>
      </c>
      <c r="G7" t="s">
        <v>456</v>
      </c>
      <c r="H7">
        <f t="shared" si="4"/>
        <v>6</v>
      </c>
      <c r="I7" t="str">
        <f t="shared" si="0"/>
        <v>DAKIAGE</v>
      </c>
      <c r="J7">
        <f t="shared" si="1"/>
        <v>1</v>
      </c>
      <c r="K7">
        <v>2</v>
      </c>
      <c r="L7" t="s">
        <v>590</v>
      </c>
      <c r="M7" t="str">
        <f t="shared" si="2"/>
        <v>Técnica de projeção de quadril de levantamento para o alto arremessando.</v>
      </c>
      <c r="N7" t="str">
        <f t="shared" si="3"/>
        <v>INSERT INTO TECNICA (id, nome, descricao, valida_em_competicao, id_classificacao_kodokan, id_classificacao_sacripanti) VALUES (6, 'DAKIAGE', 'Técnica de projeção de quadril de levantamento para o alto arremessando.', '1', 2, NULL)</v>
      </c>
      <c r="O7" t="s">
        <v>42</v>
      </c>
    </row>
    <row r="8" spans="1:15" x14ac:dyDescent="0.25">
      <c r="A8" t="s">
        <v>315</v>
      </c>
      <c r="B8" t="s">
        <v>183</v>
      </c>
      <c r="C8" t="s">
        <v>151</v>
      </c>
      <c r="D8" t="s">
        <v>322</v>
      </c>
      <c r="E8" t="s">
        <v>450</v>
      </c>
      <c r="F8" t="s">
        <v>449</v>
      </c>
      <c r="G8" t="s">
        <v>457</v>
      </c>
      <c r="H8">
        <f t="shared" si="4"/>
        <v>7</v>
      </c>
      <c r="I8" t="str">
        <f t="shared" si="0"/>
        <v>DEASHI-HARAI</v>
      </c>
      <c r="J8">
        <f t="shared" si="1"/>
        <v>1</v>
      </c>
      <c r="K8">
        <v>1</v>
      </c>
      <c r="L8" t="s">
        <v>590</v>
      </c>
      <c r="M8" t="str">
        <f t="shared" si="2"/>
        <v>Técnica de projeção de pé de movimento de rasteira para frente.</v>
      </c>
      <c r="N8" t="str">
        <f t="shared" si="3"/>
        <v>INSERT INTO TECNICA (id, nome, descricao, valida_em_competicao, id_classificacao_kodokan, id_classificacao_sacripanti) VALUES (7, 'DEASHI-HARAI', 'Técnica de projeção de pé de movimento de rasteira para frente.', '1', 1, NULL)</v>
      </c>
      <c r="O8" t="s">
        <v>42</v>
      </c>
    </row>
    <row r="9" spans="1:15" x14ac:dyDescent="0.25">
      <c r="A9" t="s">
        <v>315</v>
      </c>
      <c r="B9" t="s">
        <v>184</v>
      </c>
      <c r="C9" t="s">
        <v>146</v>
      </c>
      <c r="D9" t="s">
        <v>323</v>
      </c>
      <c r="E9" t="s">
        <v>449</v>
      </c>
      <c r="F9" t="s">
        <v>449</v>
      </c>
      <c r="G9" t="s">
        <v>458</v>
      </c>
      <c r="H9">
        <f t="shared" si="4"/>
        <v>8</v>
      </c>
      <c r="I9" t="str">
        <f t="shared" si="0"/>
        <v>DO-JIME</v>
      </c>
      <c r="J9">
        <f t="shared" si="1"/>
        <v>1</v>
      </c>
      <c r="K9">
        <v>8</v>
      </c>
      <c r="L9" t="s">
        <v>590</v>
      </c>
      <c r="M9" t="str">
        <f t="shared" si="2"/>
        <v>Técnica de estrangulamento do tronco (feito com as pernas).</v>
      </c>
      <c r="N9" t="str">
        <f t="shared" si="3"/>
        <v>INSERT INTO TECNICA (id, nome, descricao, valida_em_competicao, id_classificacao_kodokan, id_classificacao_sacripanti) VALUES (8, 'DO-JIME', 'Técnica de estrangulamento do tronco (feito com as pernas).', '1', 8, NULL)</v>
      </c>
      <c r="O9" t="s">
        <v>42</v>
      </c>
    </row>
    <row r="10" spans="1:15" x14ac:dyDescent="0.25">
      <c r="A10" t="s">
        <v>315</v>
      </c>
      <c r="B10" t="s">
        <v>185</v>
      </c>
      <c r="C10" t="s">
        <v>150</v>
      </c>
      <c r="D10" t="s">
        <v>324</v>
      </c>
      <c r="E10" t="s">
        <v>449</v>
      </c>
      <c r="F10" t="s">
        <v>449</v>
      </c>
      <c r="G10" t="s">
        <v>459</v>
      </c>
      <c r="H10">
        <f t="shared" si="4"/>
        <v>9</v>
      </c>
      <c r="I10" t="str">
        <f t="shared" si="0"/>
        <v>EMPI-UCHI</v>
      </c>
      <c r="J10">
        <f t="shared" si="1"/>
        <v>1</v>
      </c>
      <c r="K10">
        <v>11</v>
      </c>
      <c r="L10" t="s">
        <v>590</v>
      </c>
      <c r="M10" t="str">
        <f t="shared" si="2"/>
        <v>Ataque contundente de braço de golpe com cotovelo.</v>
      </c>
      <c r="N10" t="str">
        <f t="shared" si="3"/>
        <v>INSERT INTO TECNICA (id, nome, descricao, valida_em_competicao, id_classificacao_kodokan, id_classificacao_sacripanti) VALUES (9, 'EMPI-UCHI', 'Ataque contundente de braço de golpe com cotovelo.', '1', 11, NULL)</v>
      </c>
      <c r="O10" t="s">
        <v>42</v>
      </c>
    </row>
    <row r="11" spans="1:15" x14ac:dyDescent="0.25">
      <c r="A11" t="s">
        <v>315</v>
      </c>
      <c r="B11" t="s">
        <v>186</v>
      </c>
      <c r="C11" t="s">
        <v>146</v>
      </c>
      <c r="D11" t="s">
        <v>325</v>
      </c>
      <c r="E11" t="s">
        <v>450</v>
      </c>
      <c r="F11" t="s">
        <v>449</v>
      </c>
      <c r="G11" t="s">
        <v>460</v>
      </c>
      <c r="H11">
        <f t="shared" si="4"/>
        <v>10</v>
      </c>
      <c r="I11" t="str">
        <f t="shared" si="0"/>
        <v>GYAKU-JUJI-JIME</v>
      </c>
      <c r="J11">
        <f t="shared" si="1"/>
        <v>1</v>
      </c>
      <c r="K11">
        <v>8</v>
      </c>
      <c r="L11" t="s">
        <v>590</v>
      </c>
      <c r="M11" t="str">
        <f t="shared" si="2"/>
        <v>Técnica de estrangulamento com chave cruzada reversa.</v>
      </c>
      <c r="N11" t="str">
        <f t="shared" si="3"/>
        <v>INSERT INTO TECNICA (id, nome, descricao, valida_em_competicao, id_classificacao_kodokan, id_classificacao_sacripanti) VALUES (10, 'GYAKU-JUJI-JIME', 'Técnica de estrangulamento com chave cruzada reversa.', '1', 8, NULL)</v>
      </c>
      <c r="O11" t="s">
        <v>42</v>
      </c>
    </row>
    <row r="12" spans="1:15" x14ac:dyDescent="0.25">
      <c r="A12" t="s">
        <v>315</v>
      </c>
      <c r="B12" t="s">
        <v>187</v>
      </c>
      <c r="C12" t="s">
        <v>146</v>
      </c>
      <c r="D12" t="s">
        <v>326</v>
      </c>
      <c r="E12" t="s">
        <v>450</v>
      </c>
      <c r="F12" t="s">
        <v>449</v>
      </c>
      <c r="G12" t="s">
        <v>461</v>
      </c>
      <c r="H12">
        <f t="shared" si="4"/>
        <v>11</v>
      </c>
      <c r="I12" t="str">
        <f t="shared" si="0"/>
        <v>HADAKA-JIME</v>
      </c>
      <c r="J12">
        <f t="shared" si="1"/>
        <v>1</v>
      </c>
      <c r="K12">
        <v>8</v>
      </c>
      <c r="L12" t="s">
        <v>590</v>
      </c>
      <c r="M12" t="str">
        <f t="shared" si="2"/>
        <v>Chave de estrangulamento sem usar o judogi (somente as mãos).</v>
      </c>
      <c r="N12" t="str">
        <f t="shared" si="3"/>
        <v>INSERT INTO TECNICA (id, nome, descricao, valida_em_competicao, id_classificacao_kodokan, id_classificacao_sacripanti) VALUES (11, 'HADAKA-JIME', 'Chave de estrangulamento sem usar o judogi (somente as mãos).', '1', 8, NULL)</v>
      </c>
      <c r="O12" t="s">
        <v>42</v>
      </c>
    </row>
    <row r="13" spans="1:15" x14ac:dyDescent="0.25">
      <c r="A13" t="s">
        <v>315</v>
      </c>
      <c r="B13" t="s">
        <v>188</v>
      </c>
      <c r="C13" t="s">
        <v>144</v>
      </c>
      <c r="D13" t="s">
        <v>327</v>
      </c>
      <c r="E13" t="s">
        <v>450</v>
      </c>
      <c r="F13" t="s">
        <v>449</v>
      </c>
      <c r="G13" t="s">
        <v>462</v>
      </c>
      <c r="H13">
        <f t="shared" si="4"/>
        <v>12</v>
      </c>
      <c r="I13" t="str">
        <f t="shared" si="0"/>
        <v>HANE-GOSHI</v>
      </c>
      <c r="J13">
        <f t="shared" si="1"/>
        <v>1</v>
      </c>
      <c r="K13">
        <v>2</v>
      </c>
      <c r="L13" t="s">
        <v>590</v>
      </c>
      <c r="M13" t="str">
        <f t="shared" si="2"/>
        <v>Técnica de projeção de quadril de levantamento com o quadril e perna.</v>
      </c>
      <c r="N13" t="str">
        <f t="shared" si="3"/>
        <v>INSERT INTO TECNICA (id, nome, descricao, valida_em_competicao, id_classificacao_kodokan, id_classificacao_sacripanti) VALUES (12, 'HANE-GOSHI', 'Técnica de projeção de quadril de levantamento com o quadril e perna.', '1', 2, NULL)</v>
      </c>
      <c r="O13" t="s">
        <v>42</v>
      </c>
    </row>
    <row r="14" spans="1:15" x14ac:dyDescent="0.25">
      <c r="A14" t="s">
        <v>315</v>
      </c>
      <c r="B14" t="s">
        <v>189</v>
      </c>
      <c r="C14" t="s">
        <v>151</v>
      </c>
      <c r="D14" t="s">
        <v>328</v>
      </c>
      <c r="E14" t="s">
        <v>450</v>
      </c>
      <c r="F14" t="s">
        <v>449</v>
      </c>
      <c r="G14" t="s">
        <v>463</v>
      </c>
      <c r="H14">
        <f t="shared" si="4"/>
        <v>13</v>
      </c>
      <c r="I14" t="str">
        <f t="shared" si="0"/>
        <v>HANE-GOSHI-GAESHI</v>
      </c>
      <c r="J14">
        <f t="shared" si="1"/>
        <v>1</v>
      </c>
      <c r="K14">
        <v>1</v>
      </c>
      <c r="L14" t="s">
        <v>590</v>
      </c>
      <c r="M14" t="str">
        <f t="shared" si="2"/>
        <v>Técnica de projeção de pé de contra-ataque com giro pelo quadril.</v>
      </c>
      <c r="N14" t="str">
        <f t="shared" si="3"/>
        <v>INSERT INTO TECNICA (id, nome, descricao, valida_em_competicao, id_classificacao_kodokan, id_classificacao_sacripanti) VALUES (13, 'HANE-GOSHI-GAESHI', 'Técnica de projeção de pé de contra-ataque com giro pelo quadril.', '1', 1, NULL)</v>
      </c>
      <c r="O14" t="s">
        <v>42</v>
      </c>
    </row>
    <row r="15" spans="1:15" x14ac:dyDescent="0.25">
      <c r="A15" t="s">
        <v>315</v>
      </c>
      <c r="B15" t="s">
        <v>190</v>
      </c>
      <c r="C15" t="s">
        <v>152</v>
      </c>
      <c r="D15" t="s">
        <v>329</v>
      </c>
      <c r="E15" t="s">
        <v>450</v>
      </c>
      <c r="F15" t="s">
        <v>449</v>
      </c>
      <c r="G15" t="s">
        <v>464</v>
      </c>
      <c r="H15">
        <f t="shared" si="4"/>
        <v>14</v>
      </c>
      <c r="I15" t="str">
        <f t="shared" si="0"/>
        <v>HANE-MAKIKOMI</v>
      </c>
      <c r="J15">
        <f t="shared" si="1"/>
        <v>1</v>
      </c>
      <c r="K15">
        <v>5</v>
      </c>
      <c r="L15" t="s">
        <v>590</v>
      </c>
      <c r="M15" t="str">
        <f t="shared" si="2"/>
        <v>Técnica de projeção de sacrifício de arremesso para cima segurando em volta.</v>
      </c>
      <c r="N15" t="str">
        <f t="shared" si="3"/>
        <v>INSERT INTO TECNICA (id, nome, descricao, valida_em_competicao, id_classificacao_kodokan, id_classificacao_sacripanti) VALUES (14, 'HANE-MAKIKOMI', 'Técnica de projeção de sacrifício de arremesso para cima segurando em volta.', '1', 5, NULL)</v>
      </c>
      <c r="O15" t="s">
        <v>42</v>
      </c>
    </row>
    <row r="16" spans="1:15" x14ac:dyDescent="0.25">
      <c r="A16" t="s">
        <v>315</v>
      </c>
      <c r="B16" t="s">
        <v>191</v>
      </c>
      <c r="C16" t="s">
        <v>144</v>
      </c>
      <c r="D16" t="s">
        <v>330</v>
      </c>
      <c r="E16" t="s">
        <v>450</v>
      </c>
      <c r="F16" t="s">
        <v>449</v>
      </c>
      <c r="G16" t="s">
        <v>465</v>
      </c>
      <c r="H16">
        <f t="shared" si="4"/>
        <v>15</v>
      </c>
      <c r="I16" t="str">
        <f t="shared" si="0"/>
        <v>HARAI-GOSHI</v>
      </c>
      <c r="J16">
        <f t="shared" si="1"/>
        <v>1</v>
      </c>
      <c r="K16">
        <v>2</v>
      </c>
      <c r="L16" t="s">
        <v>590</v>
      </c>
      <c r="M16" t="str">
        <f t="shared" si="2"/>
        <v>Técnica de projeção de quadril de rasteira usando o quadril.</v>
      </c>
      <c r="N16" t="str">
        <f t="shared" si="3"/>
        <v>INSERT INTO TECNICA (id, nome, descricao, valida_em_competicao, id_classificacao_kodokan, id_classificacao_sacripanti) VALUES (15, 'HARAI-GOSHI', 'Técnica de projeção de quadril de rasteira usando o quadril.', '1', 2, NULL)</v>
      </c>
      <c r="O16" t="s">
        <v>42</v>
      </c>
    </row>
    <row r="17" spans="1:15" x14ac:dyDescent="0.25">
      <c r="A17" t="s">
        <v>315</v>
      </c>
      <c r="B17" t="s">
        <v>192</v>
      </c>
      <c r="C17" t="s">
        <v>151</v>
      </c>
      <c r="D17" t="s">
        <v>331</v>
      </c>
      <c r="E17" t="s">
        <v>450</v>
      </c>
      <c r="F17" t="s">
        <v>449</v>
      </c>
      <c r="G17" t="s">
        <v>466</v>
      </c>
      <c r="H17">
        <f t="shared" si="4"/>
        <v>16</v>
      </c>
      <c r="I17" t="str">
        <f t="shared" si="0"/>
        <v>HARAI-GOSHI-GAESHI</v>
      </c>
      <c r="J17">
        <f t="shared" si="1"/>
        <v>1</v>
      </c>
      <c r="K17">
        <v>1</v>
      </c>
      <c r="L17" t="s">
        <v>590</v>
      </c>
      <c r="M17" t="str">
        <f t="shared" si="2"/>
        <v>Técnica de projeção de pé de contra-ataque com rasteira pelo quadril.</v>
      </c>
      <c r="N17" t="str">
        <f t="shared" si="3"/>
        <v>INSERT INTO TECNICA (id, nome, descricao, valida_em_competicao, id_classificacao_kodokan, id_classificacao_sacripanti) VALUES (16, 'HARAI-GOSHI-GAESHI', 'Técnica de projeção de pé de contra-ataque com rasteira pelo quadril.', '1', 1, NULL)</v>
      </c>
      <c r="O17" t="s">
        <v>42</v>
      </c>
    </row>
    <row r="18" spans="1:15" x14ac:dyDescent="0.25">
      <c r="A18" t="s">
        <v>315</v>
      </c>
      <c r="B18" t="s">
        <v>193</v>
      </c>
      <c r="C18" t="s">
        <v>152</v>
      </c>
      <c r="D18" t="s">
        <v>332</v>
      </c>
      <c r="E18" t="s">
        <v>450</v>
      </c>
      <c r="F18" t="s">
        <v>449</v>
      </c>
      <c r="G18" t="s">
        <v>467</v>
      </c>
      <c r="H18">
        <f t="shared" si="4"/>
        <v>17</v>
      </c>
      <c r="I18" t="str">
        <f t="shared" si="0"/>
        <v>HARAI-MAKIKOMI</v>
      </c>
      <c r="J18">
        <f t="shared" si="1"/>
        <v>1</v>
      </c>
      <c r="K18">
        <v>5</v>
      </c>
      <c r="L18" t="s">
        <v>590</v>
      </c>
      <c r="M18" t="str">
        <f t="shared" si="2"/>
        <v>Técnica de projeção de sacrifício de arremesso com &amp;quot;ceifada&amp;quot; com o quadril.</v>
      </c>
      <c r="N18" t="str">
        <f t="shared" si="3"/>
        <v>INSERT INTO TECNICA (id, nome, descricao, valida_em_competicao, id_classificacao_kodokan, id_classificacao_sacripanti) VALUES (17, 'HARAI-MAKIKOMI', 'Técnica de projeção de sacrifício de arremesso com &amp;quot;ceifada&amp;quot; com o quadril.', '1', 5, NULL)</v>
      </c>
      <c r="O18" t="s">
        <v>42</v>
      </c>
    </row>
    <row r="19" spans="1:15" x14ac:dyDescent="0.25">
      <c r="A19" t="s">
        <v>315</v>
      </c>
      <c r="B19" t="s">
        <v>194</v>
      </c>
      <c r="C19" t="s">
        <v>151</v>
      </c>
      <c r="D19" t="s">
        <v>333</v>
      </c>
      <c r="E19" t="s">
        <v>450</v>
      </c>
      <c r="F19" t="s">
        <v>449</v>
      </c>
      <c r="G19" t="s">
        <v>468</v>
      </c>
      <c r="H19">
        <f t="shared" si="4"/>
        <v>18</v>
      </c>
      <c r="I19" t="str">
        <f t="shared" si="0"/>
        <v>HARAI-TSURIKOMI-ASHI</v>
      </c>
      <c r="J19">
        <f t="shared" si="1"/>
        <v>1</v>
      </c>
      <c r="K19">
        <v>1</v>
      </c>
      <c r="L19" t="s">
        <v>590</v>
      </c>
      <c r="M19" t="str">
        <f t="shared" si="2"/>
        <v>Técnica de projeção de pé de rasteira com o pé levantando e empurrando.</v>
      </c>
      <c r="N19" t="str">
        <f t="shared" si="3"/>
        <v>INSERT INTO TECNICA (id, nome, descricao, valida_em_competicao, id_classificacao_kodokan, id_classificacao_sacripanti) VALUES (18, 'HARAI-TSURIKOMI-ASHI', 'Técnica de projeção de pé de rasteira com o pé levantando e empurrando.', '1', 1, NULL)</v>
      </c>
      <c r="O19" t="s">
        <v>42</v>
      </c>
    </row>
    <row r="20" spans="1:15" x14ac:dyDescent="0.25">
      <c r="A20" t="s">
        <v>315</v>
      </c>
      <c r="B20" t="s">
        <v>195</v>
      </c>
      <c r="C20" t="s">
        <v>142</v>
      </c>
      <c r="D20" t="s">
        <v>334</v>
      </c>
      <c r="E20" t="s">
        <v>450</v>
      </c>
      <c r="F20" t="s">
        <v>449</v>
      </c>
      <c r="G20" t="s">
        <v>469</v>
      </c>
      <c r="H20">
        <f t="shared" si="4"/>
        <v>19</v>
      </c>
      <c r="I20" t="str">
        <f t="shared" si="0"/>
        <v>HIKIKOMI-GAESHI</v>
      </c>
      <c r="J20">
        <f t="shared" si="1"/>
        <v>1</v>
      </c>
      <c r="K20">
        <v>4</v>
      </c>
      <c r="L20" t="s">
        <v>590</v>
      </c>
      <c r="M20" t="str">
        <f t="shared" si="2"/>
        <v>Técnica de projeção de sacrifício frontal.</v>
      </c>
      <c r="N20" t="str">
        <f t="shared" si="3"/>
        <v>INSERT INTO TECNICA (id, nome, descricao, valida_em_competicao, id_classificacao_kodokan, id_classificacao_sacripanti) VALUES (19, 'HIKIKOMI-GAESHI', 'Técnica de projeção de sacrifício frontal.', '1', 4, NULL)</v>
      </c>
      <c r="O20" t="s">
        <v>42</v>
      </c>
    </row>
    <row r="21" spans="1:15" x14ac:dyDescent="0.25">
      <c r="A21" t="s">
        <v>315</v>
      </c>
      <c r="B21" t="s">
        <v>196</v>
      </c>
      <c r="C21" t="s">
        <v>151</v>
      </c>
      <c r="D21" t="s">
        <v>335</v>
      </c>
      <c r="E21" t="s">
        <v>450</v>
      </c>
      <c r="F21" t="s">
        <v>449</v>
      </c>
      <c r="G21" t="s">
        <v>470</v>
      </c>
      <c r="H21">
        <f t="shared" si="4"/>
        <v>20</v>
      </c>
      <c r="I21" t="str">
        <f t="shared" si="0"/>
        <v>HIZA-GURUMA</v>
      </c>
      <c r="J21">
        <f t="shared" si="1"/>
        <v>1</v>
      </c>
      <c r="K21">
        <v>1</v>
      </c>
      <c r="L21" t="s">
        <v>590</v>
      </c>
      <c r="M21" t="str">
        <f t="shared" si="2"/>
        <v>Técnica de projeção de pé de rodar pelo joelho.</v>
      </c>
      <c r="N21" t="str">
        <f t="shared" si="3"/>
        <v>INSERT INTO TECNICA (id, nome, descricao, valida_em_competicao, id_classificacao_kodokan, id_classificacao_sacripanti) VALUES (20, 'HIZA-GURUMA', 'Técnica de projeção de pé de rodar pelo joelho.', '1', 1, NULL)</v>
      </c>
      <c r="O21" t="s">
        <v>42</v>
      </c>
    </row>
    <row r="22" spans="1:15" x14ac:dyDescent="0.25">
      <c r="A22" t="s">
        <v>315</v>
      </c>
      <c r="B22" t="s">
        <v>197</v>
      </c>
      <c r="C22" t="s">
        <v>145</v>
      </c>
      <c r="D22" t="s">
        <v>336</v>
      </c>
      <c r="E22" t="s">
        <v>450</v>
      </c>
      <c r="F22" t="s">
        <v>450</v>
      </c>
      <c r="G22" t="s">
        <v>471</v>
      </c>
      <c r="H22">
        <f t="shared" si="4"/>
        <v>21</v>
      </c>
      <c r="I22" t="str">
        <f t="shared" si="0"/>
        <v>HIZA-HISHIGI</v>
      </c>
      <c r="J22">
        <f t="shared" si="1"/>
        <v>0</v>
      </c>
      <c r="K22">
        <v>6</v>
      </c>
      <c r="L22" t="s">
        <v>590</v>
      </c>
      <c r="M22" t="str">
        <f t="shared" si="2"/>
        <v>Técnica de aprisionamento de chave de joelho.</v>
      </c>
      <c r="N22" t="str">
        <f t="shared" si="3"/>
        <v>INSERT INTO TECNICA (id, nome, descricao, valida_em_competicao, id_classificacao_kodokan, id_classificacao_sacripanti) VALUES (21, 'HIZA-HISHIGI', 'Técnica de aprisionamento de chave de joelho.', '0', 6, NULL)</v>
      </c>
      <c r="O22" t="s">
        <v>42</v>
      </c>
    </row>
    <row r="23" spans="1:15" x14ac:dyDescent="0.25">
      <c r="A23" t="s">
        <v>315</v>
      </c>
      <c r="B23" t="s">
        <v>198</v>
      </c>
      <c r="C23" t="s">
        <v>148</v>
      </c>
      <c r="D23" t="s">
        <v>337</v>
      </c>
      <c r="E23" t="s">
        <v>450</v>
      </c>
      <c r="F23" t="s">
        <v>449</v>
      </c>
      <c r="G23" t="s">
        <v>472</v>
      </c>
      <c r="H23">
        <f t="shared" si="4"/>
        <v>22</v>
      </c>
      <c r="I23" t="str">
        <f t="shared" si="0"/>
        <v>IPPON-SEOI-NAGE</v>
      </c>
      <c r="J23">
        <f t="shared" si="1"/>
        <v>1</v>
      </c>
      <c r="K23">
        <v>3</v>
      </c>
      <c r="L23" t="s">
        <v>590</v>
      </c>
      <c r="M23" t="str">
        <f t="shared" si="2"/>
        <v>Técnica de projeção de mão com um braço e o ombro.</v>
      </c>
      <c r="N23" t="str">
        <f t="shared" si="3"/>
        <v>INSERT INTO TECNICA (id, nome, descricao, valida_em_competicao, id_classificacao_kodokan, id_classificacao_sacripanti) VALUES (22, 'IPPON-SEOI-NAGE', 'Técnica de projeção de mão com um braço e o ombro.', '1', 3, NULL)</v>
      </c>
      <c r="O23" t="s">
        <v>42</v>
      </c>
    </row>
    <row r="24" spans="1:15" x14ac:dyDescent="0.25">
      <c r="A24" t="s">
        <v>315</v>
      </c>
      <c r="B24" t="s">
        <v>199</v>
      </c>
      <c r="C24" t="s">
        <v>146</v>
      </c>
      <c r="D24" t="s">
        <v>338</v>
      </c>
      <c r="E24" t="s">
        <v>450</v>
      </c>
      <c r="F24" t="s">
        <v>450</v>
      </c>
      <c r="G24" t="s">
        <v>473</v>
      </c>
      <c r="H24">
        <f t="shared" si="4"/>
        <v>23</v>
      </c>
      <c r="I24" t="str">
        <f t="shared" si="0"/>
        <v>JIGOKU-JIME</v>
      </c>
      <c r="J24">
        <f t="shared" si="1"/>
        <v>0</v>
      </c>
      <c r="K24">
        <v>8</v>
      </c>
      <c r="L24" t="s">
        <v>590</v>
      </c>
      <c r="M24" t="str">
        <f t="shared" si="2"/>
        <v>Técnica de aprisionamento de estrangulamento da posição do crucifixo ou &amp;quot;estrangulamento infernal&amp;quot;.</v>
      </c>
      <c r="N24" t="str">
        <f t="shared" si="3"/>
        <v>INSERT INTO TECNICA (id, nome, descricao, valida_em_competicao, id_classificacao_kodokan, id_classificacao_sacripanti) VALUES (23, 'JIGOKU-JIME', 'Técnica de aprisionamento de estrangulamento da posição do crucifixo ou &amp;quot;estrangulamento infernal&amp;quot;.', '0', 8, NULL)</v>
      </c>
      <c r="O24" t="s">
        <v>42</v>
      </c>
    </row>
    <row r="25" spans="1:15" x14ac:dyDescent="0.25">
      <c r="A25" t="s">
        <v>315</v>
      </c>
      <c r="B25" t="s">
        <v>200</v>
      </c>
      <c r="C25" t="s">
        <v>150</v>
      </c>
      <c r="D25" t="s">
        <v>339</v>
      </c>
      <c r="E25" t="s">
        <v>449</v>
      </c>
      <c r="F25" t="s">
        <v>449</v>
      </c>
      <c r="G25" t="s">
        <v>474</v>
      </c>
      <c r="H25">
        <f t="shared" si="4"/>
        <v>24</v>
      </c>
      <c r="I25" t="str">
        <f t="shared" si="0"/>
        <v>KAMI-ATE</v>
      </c>
      <c r="J25">
        <f t="shared" si="1"/>
        <v>1</v>
      </c>
      <c r="K25">
        <v>11</v>
      </c>
      <c r="L25" t="s">
        <v>590</v>
      </c>
      <c r="M25" t="str">
        <f t="shared" si="2"/>
        <v>Ataque contundente de braço de golpes para cima.</v>
      </c>
      <c r="N25" t="str">
        <f t="shared" si="3"/>
        <v>INSERT INTO TECNICA (id, nome, descricao, valida_em_competicao, id_classificacao_kodokan, id_classificacao_sacripanti) VALUES (24, 'KAMI-ATE', 'Ataque contundente de braço de golpes para cima.', '1', 11, NULL)</v>
      </c>
      <c r="O25" t="s">
        <v>42</v>
      </c>
    </row>
    <row r="26" spans="1:15" x14ac:dyDescent="0.25">
      <c r="A26" t="s">
        <v>315</v>
      </c>
      <c r="B26" t="s">
        <v>201</v>
      </c>
      <c r="C26" t="s">
        <v>147</v>
      </c>
      <c r="D26" t="s">
        <v>340</v>
      </c>
      <c r="E26" t="s">
        <v>450</v>
      </c>
      <c r="F26" t="s">
        <v>449</v>
      </c>
      <c r="G26" t="s">
        <v>475</v>
      </c>
      <c r="H26">
        <f t="shared" si="4"/>
        <v>25</v>
      </c>
      <c r="I26" t="str">
        <f t="shared" si="0"/>
        <v>KAMI-SHIHO-GATAME</v>
      </c>
      <c r="J26">
        <f t="shared" si="1"/>
        <v>1</v>
      </c>
      <c r="K26">
        <v>7</v>
      </c>
      <c r="L26" t="s">
        <v>590</v>
      </c>
      <c r="M26" t="str">
        <f t="shared" si="2"/>
        <v>Técnica de imobilização da parte superior pelos quatro pontos.</v>
      </c>
      <c r="N26" t="str">
        <f t="shared" si="3"/>
        <v>INSERT INTO TECNICA (id, nome, descricao, valida_em_competicao, id_classificacao_kodokan, id_classificacao_sacripanti) VALUES (25, 'KAMI-SHIHO-GATAME', 'Técnica de imobilização da parte superior pelos quatro pontos.', '1', 7, NULL)</v>
      </c>
      <c r="O26" t="s">
        <v>42</v>
      </c>
    </row>
    <row r="27" spans="1:15" x14ac:dyDescent="0.25">
      <c r="A27" t="s">
        <v>315</v>
      </c>
      <c r="B27" t="s">
        <v>202</v>
      </c>
      <c r="C27" t="s">
        <v>152</v>
      </c>
      <c r="D27" t="s">
        <v>341</v>
      </c>
      <c r="E27" t="s">
        <v>449</v>
      </c>
      <c r="F27" t="s">
        <v>449</v>
      </c>
      <c r="G27" t="s">
        <v>476</v>
      </c>
      <c r="H27">
        <f t="shared" si="4"/>
        <v>26</v>
      </c>
      <c r="I27" t="str">
        <f t="shared" si="0"/>
        <v>KANI-BASAMI</v>
      </c>
      <c r="J27">
        <f t="shared" si="1"/>
        <v>1</v>
      </c>
      <c r="K27">
        <v>5</v>
      </c>
      <c r="L27" t="s">
        <v>590</v>
      </c>
      <c r="M27" t="str">
        <f t="shared" si="2"/>
        <v>Técnica de projeção de sacrifício de arremesso de tesoura.</v>
      </c>
      <c r="N27" t="str">
        <f t="shared" si="3"/>
        <v>INSERT INTO TECNICA (id, nome, descricao, valida_em_competicao, id_classificacao_kodokan, id_classificacao_sacripanti) VALUES (26, 'KANI-BASAMI', 'Técnica de projeção de sacrifício de arremesso de tesoura.', '1', 5, NULL)</v>
      </c>
      <c r="O27" t="s">
        <v>42</v>
      </c>
    </row>
    <row r="28" spans="1:15" x14ac:dyDescent="0.25">
      <c r="A28" t="s">
        <v>315</v>
      </c>
      <c r="B28" t="s">
        <v>203</v>
      </c>
      <c r="C28" t="s">
        <v>147</v>
      </c>
      <c r="D28" t="s">
        <v>342</v>
      </c>
      <c r="E28" t="s">
        <v>450</v>
      </c>
      <c r="F28" t="s">
        <v>449</v>
      </c>
      <c r="G28" t="s">
        <v>477</v>
      </c>
      <c r="H28">
        <f t="shared" si="4"/>
        <v>27</v>
      </c>
      <c r="I28" t="str">
        <f t="shared" si="0"/>
        <v>KATA-GATAME</v>
      </c>
      <c r="J28">
        <f t="shared" si="1"/>
        <v>1</v>
      </c>
      <c r="K28">
        <v>7</v>
      </c>
      <c r="L28" t="s">
        <v>590</v>
      </c>
      <c r="M28" t="str">
        <f t="shared" si="2"/>
        <v>Técnica de imobilização de prender com o ombro e pescoço.</v>
      </c>
      <c r="N28" t="str">
        <f t="shared" si="3"/>
        <v>INSERT INTO TECNICA (id, nome, descricao, valida_em_competicao, id_classificacao_kodokan, id_classificacao_sacripanti) VALUES (27, 'KATA-GATAME', 'Técnica de imobilização de prender com o ombro e pescoço.', '1', 7, NULL)</v>
      </c>
      <c r="O28" t="s">
        <v>42</v>
      </c>
    </row>
    <row r="29" spans="1:15" x14ac:dyDescent="0.25">
      <c r="A29" t="s">
        <v>315</v>
      </c>
      <c r="B29" t="s">
        <v>204</v>
      </c>
      <c r="C29" t="s">
        <v>148</v>
      </c>
      <c r="D29" t="s">
        <v>343</v>
      </c>
      <c r="E29" t="s">
        <v>449</v>
      </c>
      <c r="F29" t="s">
        <v>449</v>
      </c>
      <c r="G29" t="s">
        <v>478</v>
      </c>
      <c r="H29">
        <f t="shared" si="4"/>
        <v>28</v>
      </c>
      <c r="I29" t="str">
        <f t="shared" si="0"/>
        <v>KATA-GURUMA</v>
      </c>
      <c r="J29">
        <f t="shared" si="1"/>
        <v>1</v>
      </c>
      <c r="K29">
        <v>3</v>
      </c>
      <c r="L29" t="s">
        <v>590</v>
      </c>
      <c r="M29" t="str">
        <f t="shared" si="2"/>
        <v>Técnica de projeção de mão de giro pelo ombro.</v>
      </c>
      <c r="N29" t="str">
        <f t="shared" si="3"/>
        <v>INSERT INTO TECNICA (id, nome, descricao, valida_em_competicao, id_classificacao_kodokan, id_classificacao_sacripanti) VALUES (28, 'KATA-GURUMA', 'Técnica de projeção de mão de giro pelo ombro.', '1', 3, NULL)</v>
      </c>
      <c r="O29" t="s">
        <v>42</v>
      </c>
    </row>
    <row r="30" spans="1:15" x14ac:dyDescent="0.25">
      <c r="A30" t="s">
        <v>315</v>
      </c>
      <c r="B30" t="s">
        <v>205</v>
      </c>
      <c r="C30" t="s">
        <v>146</v>
      </c>
      <c r="D30" t="s">
        <v>344</v>
      </c>
      <c r="E30" t="s">
        <v>450</v>
      </c>
      <c r="F30" t="s">
        <v>449</v>
      </c>
      <c r="G30" t="s">
        <v>479</v>
      </c>
      <c r="H30">
        <f t="shared" si="4"/>
        <v>29</v>
      </c>
      <c r="I30" t="str">
        <f t="shared" si="0"/>
        <v>KATA-HA-JIME</v>
      </c>
      <c r="J30">
        <f t="shared" si="1"/>
        <v>1</v>
      </c>
      <c r="K30">
        <v>8</v>
      </c>
      <c r="L30" t="s">
        <v>590</v>
      </c>
      <c r="M30" t="str">
        <f t="shared" si="2"/>
        <v>Técnica de estrangulamento de chave com um braço na nuca.</v>
      </c>
      <c r="N30" t="str">
        <f t="shared" si="3"/>
        <v>INSERT INTO TECNICA (id, nome, descricao, valida_em_competicao, id_classificacao_kodokan, id_classificacao_sacripanti) VALUES (29, 'KATA-HA-JIME', 'Técnica de estrangulamento de chave com um braço na nuca.', '1', 8, NULL)</v>
      </c>
      <c r="O30" t="s">
        <v>42</v>
      </c>
    </row>
    <row r="31" spans="1:15" x14ac:dyDescent="0.25">
      <c r="A31" t="s">
        <v>315</v>
      </c>
      <c r="B31" t="s">
        <v>206</v>
      </c>
      <c r="C31" t="s">
        <v>146</v>
      </c>
      <c r="D31" t="s">
        <v>345</v>
      </c>
      <c r="E31" t="s">
        <v>450</v>
      </c>
      <c r="F31" t="s">
        <v>449</v>
      </c>
      <c r="G31" t="s">
        <v>480</v>
      </c>
      <c r="H31">
        <f t="shared" si="4"/>
        <v>30</v>
      </c>
      <c r="I31" t="str">
        <f t="shared" si="0"/>
        <v>KATA-JUJI-JIME</v>
      </c>
      <c r="J31">
        <f t="shared" si="1"/>
        <v>1</v>
      </c>
      <c r="K31">
        <v>8</v>
      </c>
      <c r="L31" t="s">
        <v>590</v>
      </c>
      <c r="M31" t="str">
        <f t="shared" si="2"/>
        <v>Técnica de aprisionamento de estrnagulamento de meia chave de estrangulamento cruzada combinada.</v>
      </c>
      <c r="N31" t="str">
        <f t="shared" si="3"/>
        <v>INSERT INTO TECNICA (id, nome, descricao, valida_em_competicao, id_classificacao_kodokan, id_classificacao_sacripanti) VALUES (30, 'KATA-JUJI-JIME', 'Técnica de aprisionamento de estrnagulamento de meia chave de estrangulamento cruzada combinada.', '1', 8, NULL)</v>
      </c>
      <c r="O31" t="s">
        <v>42</v>
      </c>
    </row>
    <row r="32" spans="1:15" x14ac:dyDescent="0.25">
      <c r="A32" t="s">
        <v>315</v>
      </c>
      <c r="B32" t="s">
        <v>207</v>
      </c>
      <c r="C32" t="s">
        <v>146</v>
      </c>
      <c r="D32" t="s">
        <v>346</v>
      </c>
      <c r="E32" t="s">
        <v>450</v>
      </c>
      <c r="F32" t="s">
        <v>449</v>
      </c>
      <c r="G32" t="s">
        <v>481</v>
      </c>
      <c r="H32">
        <f t="shared" si="4"/>
        <v>31</v>
      </c>
      <c r="I32" t="str">
        <f t="shared" si="0"/>
        <v>KATATE-JIME</v>
      </c>
      <c r="J32">
        <f t="shared" si="1"/>
        <v>1</v>
      </c>
      <c r="K32">
        <v>8</v>
      </c>
      <c r="L32" t="s">
        <v>590</v>
      </c>
      <c r="M32" t="str">
        <f t="shared" si="2"/>
        <v>Técnica de aprisionamento de estrangulamento com uma mão.</v>
      </c>
      <c r="N32" t="str">
        <f t="shared" si="3"/>
        <v>INSERT INTO TECNICA (id, nome, descricao, valida_em_competicao, id_classificacao_kodokan, id_classificacao_sacripanti) VALUES (31, 'KATATE-JIME', 'Técnica de aprisionamento de estrangulamento com uma mão.', '1', 8, NULL)</v>
      </c>
      <c r="O32" t="s">
        <v>42</v>
      </c>
    </row>
    <row r="33" spans="1:15" x14ac:dyDescent="0.25">
      <c r="A33" t="s">
        <v>315</v>
      </c>
      <c r="B33" t="s">
        <v>208</v>
      </c>
      <c r="C33" t="s">
        <v>152</v>
      </c>
      <c r="D33" t="s">
        <v>347</v>
      </c>
      <c r="E33" t="s">
        <v>449</v>
      </c>
      <c r="F33" t="s">
        <v>449</v>
      </c>
      <c r="G33" t="s">
        <v>482</v>
      </c>
      <c r="H33">
        <f t="shared" si="4"/>
        <v>32</v>
      </c>
      <c r="I33" t="str">
        <f t="shared" si="0"/>
        <v>KAWAZU-GAKE</v>
      </c>
      <c r="J33">
        <f t="shared" si="1"/>
        <v>1</v>
      </c>
      <c r="K33">
        <v>5</v>
      </c>
      <c r="L33" t="s">
        <v>590</v>
      </c>
      <c r="M33" t="str">
        <f t="shared" si="2"/>
        <v>Técnica de projeção de sacrifício com captura envolvendo com uma perna.</v>
      </c>
      <c r="N33" t="str">
        <f t="shared" si="3"/>
        <v>INSERT INTO TECNICA (id, nome, descricao, valida_em_competicao, id_classificacao_kodokan, id_classificacao_sacripanti) VALUES (32, 'KAWAZU-GAKE', 'Técnica de projeção de sacrifício com captura envolvendo com uma perna.', '1', 5, NULL)</v>
      </c>
      <c r="O33" t="s">
        <v>42</v>
      </c>
    </row>
    <row r="34" spans="1:15" x14ac:dyDescent="0.25">
      <c r="A34" t="s">
        <v>315</v>
      </c>
      <c r="B34" t="s">
        <v>209</v>
      </c>
      <c r="C34" t="s">
        <v>147</v>
      </c>
      <c r="D34" t="s">
        <v>348</v>
      </c>
      <c r="E34" t="s">
        <v>450</v>
      </c>
      <c r="F34" t="s">
        <v>449</v>
      </c>
      <c r="G34" t="s">
        <v>483</v>
      </c>
      <c r="H34">
        <f t="shared" si="4"/>
        <v>33</v>
      </c>
      <c r="I34" t="str">
        <f t="shared" si="0"/>
        <v>KESA-GATAME</v>
      </c>
      <c r="J34">
        <f t="shared" si="1"/>
        <v>1</v>
      </c>
      <c r="K34">
        <v>7</v>
      </c>
      <c r="L34" t="s">
        <v>590</v>
      </c>
      <c r="M34" t="str">
        <f t="shared" si="2"/>
        <v>Técnica de imobilização de pegada de pescoço e braço.</v>
      </c>
      <c r="N34" t="str">
        <f t="shared" si="3"/>
        <v>INSERT INTO TECNICA (id, nome, descricao, valida_em_competicao, id_classificacao_kodokan, id_classificacao_sacripanti) VALUES (33, 'KESA-GATAME', 'Técnica de imobilização de pegada de pescoço e braço.', '1', 7, NULL)</v>
      </c>
      <c r="O34" t="s">
        <v>42</v>
      </c>
    </row>
    <row r="35" spans="1:15" x14ac:dyDescent="0.25">
      <c r="A35" t="s">
        <v>315</v>
      </c>
      <c r="B35" t="s">
        <v>210</v>
      </c>
      <c r="C35" t="s">
        <v>148</v>
      </c>
      <c r="D35" t="s">
        <v>349</v>
      </c>
      <c r="E35" t="s">
        <v>449</v>
      </c>
      <c r="F35" t="s">
        <v>449</v>
      </c>
      <c r="G35" t="s">
        <v>484</v>
      </c>
      <c r="H35">
        <f t="shared" si="4"/>
        <v>34</v>
      </c>
      <c r="I35" t="str">
        <f t="shared" si="0"/>
        <v>KIBISU-GAESHI</v>
      </c>
      <c r="J35">
        <f t="shared" si="1"/>
        <v>1</v>
      </c>
      <c r="K35">
        <v>3</v>
      </c>
      <c r="L35" t="s">
        <v>590</v>
      </c>
      <c r="M35" t="str">
        <f t="shared" si="2"/>
        <v>Técnica de projeção de mão de queda com uma mão segurando a perna.</v>
      </c>
      <c r="N35" t="str">
        <f t="shared" si="3"/>
        <v>INSERT INTO TECNICA (id, nome, descricao, valida_em_competicao, id_classificacao_kodokan, id_classificacao_sacripanti) VALUES (34, 'KIBISU-GAESHI', 'Técnica de projeção de mão de queda com uma mão segurando a perna.', '1', 3, NULL)</v>
      </c>
      <c r="O35" t="s">
        <v>42</v>
      </c>
    </row>
    <row r="36" spans="1:15" x14ac:dyDescent="0.25">
      <c r="A36" t="s">
        <v>315</v>
      </c>
      <c r="B36" t="s">
        <v>211</v>
      </c>
      <c r="C36" t="s">
        <v>150</v>
      </c>
      <c r="D36" t="s">
        <v>211</v>
      </c>
      <c r="E36" t="s">
        <v>449</v>
      </c>
      <c r="F36" t="s">
        <v>449</v>
      </c>
      <c r="G36" t="s">
        <v>485</v>
      </c>
      <c r="H36">
        <f t="shared" si="4"/>
        <v>35</v>
      </c>
      <c r="I36" t="str">
        <f t="shared" si="0"/>
        <v>KIRIOROSHI</v>
      </c>
      <c r="J36">
        <f t="shared" si="1"/>
        <v>1</v>
      </c>
      <c r="K36">
        <v>11</v>
      </c>
      <c r="L36" t="s">
        <v>590</v>
      </c>
      <c r="M36" t="str">
        <f t="shared" si="2"/>
        <v>Ataque contundente de braço de corte para baixo.</v>
      </c>
      <c r="N36" t="str">
        <f t="shared" si="3"/>
        <v>INSERT INTO TECNICA (id, nome, descricao, valida_em_competicao, id_classificacao_kodokan, id_classificacao_sacripanti) VALUES (35, 'KIRIOROSHI', 'Ataque contundente de braço de corte para baixo.', '1', 11, NULL)</v>
      </c>
      <c r="O36" t="s">
        <v>42</v>
      </c>
    </row>
    <row r="37" spans="1:15" x14ac:dyDescent="0.25">
      <c r="A37" t="s">
        <v>315</v>
      </c>
      <c r="B37" t="s">
        <v>212</v>
      </c>
      <c r="C37" t="s">
        <v>144</v>
      </c>
      <c r="D37" t="s">
        <v>350</v>
      </c>
      <c r="E37" t="s">
        <v>450</v>
      </c>
      <c r="F37" t="s">
        <v>449</v>
      </c>
      <c r="G37" t="s">
        <v>486</v>
      </c>
      <c r="H37">
        <f t="shared" si="4"/>
        <v>36</v>
      </c>
      <c r="I37" t="str">
        <f t="shared" si="0"/>
        <v>KOSHI-GURUMA</v>
      </c>
      <c r="J37">
        <f t="shared" si="1"/>
        <v>1</v>
      </c>
      <c r="K37">
        <v>2</v>
      </c>
      <c r="L37" t="s">
        <v>590</v>
      </c>
      <c r="M37" t="str">
        <f t="shared" si="2"/>
        <v>Técnica de projeção de quadril de giro pelo quadril.</v>
      </c>
      <c r="N37" t="str">
        <f t="shared" si="3"/>
        <v>INSERT INTO TECNICA (id, nome, descricao, valida_em_competicao, id_classificacao_kodokan, id_classificacao_sacripanti) VALUES (36, 'KOSHI-GURUMA', 'Técnica de projeção de quadril de giro pelo quadril.', '1', 2, NULL)</v>
      </c>
      <c r="O37" t="s">
        <v>42</v>
      </c>
    </row>
    <row r="38" spans="1:15" x14ac:dyDescent="0.25">
      <c r="A38" t="s">
        <v>315</v>
      </c>
      <c r="B38" t="s">
        <v>213</v>
      </c>
      <c r="C38" t="s">
        <v>151</v>
      </c>
      <c r="D38" t="s">
        <v>351</v>
      </c>
      <c r="E38" t="s">
        <v>450</v>
      </c>
      <c r="F38" t="s">
        <v>449</v>
      </c>
      <c r="G38" t="s">
        <v>487</v>
      </c>
      <c r="H38">
        <f t="shared" si="4"/>
        <v>37</v>
      </c>
      <c r="I38" t="str">
        <f t="shared" si="0"/>
        <v>KOSOTO-GAKE</v>
      </c>
      <c r="J38">
        <f t="shared" si="1"/>
        <v>1</v>
      </c>
      <c r="K38">
        <v>1</v>
      </c>
      <c r="L38" t="s">
        <v>590</v>
      </c>
      <c r="M38" t="str">
        <f t="shared" si="2"/>
        <v>Técnica de projeção de pé de pequeno gancho por fora.</v>
      </c>
      <c r="N38" t="str">
        <f t="shared" si="3"/>
        <v>INSERT INTO TECNICA (id, nome, descricao, valida_em_competicao, id_classificacao_kodokan, id_classificacao_sacripanti) VALUES (37, 'KOSOTO-GAKE', 'Técnica de projeção de pé de pequeno gancho por fora.', '1', 1, NULL)</v>
      </c>
      <c r="O38" t="s">
        <v>42</v>
      </c>
    </row>
    <row r="39" spans="1:15" x14ac:dyDescent="0.25">
      <c r="A39" t="s">
        <v>315</v>
      </c>
      <c r="B39" t="s">
        <v>214</v>
      </c>
      <c r="C39" t="s">
        <v>151</v>
      </c>
      <c r="D39" t="s">
        <v>352</v>
      </c>
      <c r="E39" t="s">
        <v>450</v>
      </c>
      <c r="F39" t="s">
        <v>449</v>
      </c>
      <c r="G39" t="s">
        <v>488</v>
      </c>
      <c r="H39">
        <f t="shared" si="4"/>
        <v>38</v>
      </c>
      <c r="I39" t="str">
        <f t="shared" si="0"/>
        <v>KOSOTO-GARI</v>
      </c>
      <c r="J39">
        <f t="shared" si="1"/>
        <v>1</v>
      </c>
      <c r="K39">
        <v>1</v>
      </c>
      <c r="L39" t="s">
        <v>590</v>
      </c>
      <c r="M39" t="str">
        <f t="shared" si="2"/>
        <v>Técnica de projeção de pé de pequena rasteira por fora.</v>
      </c>
      <c r="N39" t="str">
        <f t="shared" si="3"/>
        <v>INSERT INTO TECNICA (id, nome, descricao, valida_em_competicao, id_classificacao_kodokan, id_classificacao_sacripanti) VALUES (38, 'KOSOTO-GARI', 'Técnica de projeção de pé de pequena rasteira por fora.', '1', 1, NULL)</v>
      </c>
      <c r="O39" t="s">
        <v>42</v>
      </c>
    </row>
    <row r="40" spans="1:15" x14ac:dyDescent="0.25">
      <c r="A40" t="s">
        <v>315</v>
      </c>
      <c r="B40" t="s">
        <v>215</v>
      </c>
      <c r="C40" t="s">
        <v>148</v>
      </c>
      <c r="D40" t="s">
        <v>353</v>
      </c>
      <c r="E40" t="s">
        <v>450</v>
      </c>
      <c r="F40" t="s">
        <v>449</v>
      </c>
      <c r="G40" t="s">
        <v>489</v>
      </c>
      <c r="H40">
        <f t="shared" si="4"/>
        <v>39</v>
      </c>
      <c r="I40" t="str">
        <f t="shared" si="0"/>
        <v>KOUCHI-GAESHI</v>
      </c>
      <c r="J40">
        <f t="shared" si="1"/>
        <v>1</v>
      </c>
      <c r="K40">
        <v>3</v>
      </c>
      <c r="L40" t="s">
        <v>590</v>
      </c>
      <c r="M40" t="str">
        <f t="shared" si="2"/>
        <v>Técnica de projeção de mão de contra-ataque de arremesso com pequena rasteira por dentro.</v>
      </c>
      <c r="N40" t="str">
        <f t="shared" si="3"/>
        <v>INSERT INTO TECNICA (id, nome, descricao, valida_em_competicao, id_classificacao_kodokan, id_classificacao_sacripanti) VALUES (39, 'KOUCHI-GAESHI', 'Técnica de projeção de mão de contra-ataque de arremesso com pequena rasteira por dentro.', '1', 3, NULL)</v>
      </c>
      <c r="O40" t="s">
        <v>42</v>
      </c>
    </row>
    <row r="41" spans="1:15" x14ac:dyDescent="0.25">
      <c r="A41" t="s">
        <v>315</v>
      </c>
      <c r="B41" t="s">
        <v>216</v>
      </c>
      <c r="C41" t="s">
        <v>151</v>
      </c>
      <c r="D41" t="s">
        <v>354</v>
      </c>
      <c r="E41" t="s">
        <v>450</v>
      </c>
      <c r="F41" t="s">
        <v>449</v>
      </c>
      <c r="G41" t="s">
        <v>490</v>
      </c>
      <c r="H41">
        <f t="shared" si="4"/>
        <v>40</v>
      </c>
      <c r="I41" t="str">
        <f t="shared" si="0"/>
        <v>KOUCHI-GARI</v>
      </c>
      <c r="J41">
        <f t="shared" si="1"/>
        <v>1</v>
      </c>
      <c r="K41">
        <v>1</v>
      </c>
      <c r="L41" t="s">
        <v>590</v>
      </c>
      <c r="M41" t="str">
        <f t="shared" si="2"/>
        <v>Técnica de projeção de pé de pequena rasteira por dentro.</v>
      </c>
      <c r="N41" t="str">
        <f t="shared" si="3"/>
        <v>INSERT INTO TECNICA (id, nome, descricao, valida_em_competicao, id_classificacao_kodokan, id_classificacao_sacripanti) VALUES (40, 'KOUCHI-GARI', 'Técnica de projeção de pé de pequena rasteira por dentro.', '1', 1, NULL)</v>
      </c>
      <c r="O41" t="s">
        <v>42</v>
      </c>
    </row>
    <row r="42" spans="1:15" x14ac:dyDescent="0.25">
      <c r="A42" t="s">
        <v>315</v>
      </c>
      <c r="B42" t="s">
        <v>217</v>
      </c>
      <c r="C42" t="s">
        <v>148</v>
      </c>
      <c r="D42" t="s">
        <v>355</v>
      </c>
      <c r="E42" t="s">
        <v>449</v>
      </c>
      <c r="F42" t="s">
        <v>449</v>
      </c>
      <c r="G42" t="s">
        <v>491</v>
      </c>
      <c r="H42">
        <f t="shared" si="4"/>
        <v>41</v>
      </c>
      <c r="I42" t="str">
        <f t="shared" si="0"/>
        <v>KUCHIKI-TAOSHI</v>
      </c>
      <c r="J42">
        <f t="shared" si="1"/>
        <v>1</v>
      </c>
      <c r="K42">
        <v>3</v>
      </c>
      <c r="L42" t="s">
        <v>590</v>
      </c>
      <c r="M42" t="str">
        <f t="shared" si="2"/>
        <v>Técnica de projeção de mão de queda com uma mão segurando o calcanhar.</v>
      </c>
      <c r="N42" t="str">
        <f t="shared" si="3"/>
        <v>INSERT INTO TECNICA (id, nome, descricao, valida_em_competicao, id_classificacao_kodokan, id_classificacao_sacripanti) VALUES (41, 'KUCHIKI-TAOSHI', 'Técnica de projeção de mão de queda com uma mão segurando o calcanhar.', '1', 3, NULL)</v>
      </c>
      <c r="O42" t="s">
        <v>42</v>
      </c>
    </row>
    <row r="43" spans="1:15" x14ac:dyDescent="0.25">
      <c r="A43" t="s">
        <v>315</v>
      </c>
      <c r="B43" t="s">
        <v>218</v>
      </c>
      <c r="C43" t="s">
        <v>147</v>
      </c>
      <c r="D43" t="s">
        <v>356</v>
      </c>
      <c r="E43" t="s">
        <v>450</v>
      </c>
      <c r="F43" t="s">
        <v>449</v>
      </c>
      <c r="G43" t="s">
        <v>492</v>
      </c>
      <c r="H43">
        <f t="shared" si="4"/>
        <v>42</v>
      </c>
      <c r="I43" t="str">
        <f t="shared" si="0"/>
        <v>KUZURE-KAMI-SHIHO-GATAME</v>
      </c>
      <c r="J43">
        <f t="shared" si="1"/>
        <v>1</v>
      </c>
      <c r="K43">
        <v>7</v>
      </c>
      <c r="L43" t="s">
        <v>590</v>
      </c>
      <c r="M43" t="str">
        <f t="shared" si="2"/>
        <v>Variação da técnica de imobilização da parte superior pelos quatro pontos.</v>
      </c>
      <c r="N43" t="str">
        <f t="shared" si="3"/>
        <v>INSERT INTO TECNICA (id, nome, descricao, valida_em_competicao, id_classificacao_kodokan, id_classificacao_sacripanti) VALUES (42, 'KUZURE-KAMI-SHIHO-GATAME', 'Variação da técnica de imobilização da parte superior pelos quatro pontos.', '1', 7, NULL)</v>
      </c>
      <c r="O43" t="s">
        <v>42</v>
      </c>
    </row>
    <row r="44" spans="1:15" x14ac:dyDescent="0.25">
      <c r="A44" t="s">
        <v>315</v>
      </c>
      <c r="B44" t="s">
        <v>219</v>
      </c>
      <c r="C44" t="s">
        <v>147</v>
      </c>
      <c r="D44" t="s">
        <v>357</v>
      </c>
      <c r="E44" t="s">
        <v>450</v>
      </c>
      <c r="F44" t="s">
        <v>449</v>
      </c>
      <c r="G44" t="s">
        <v>493</v>
      </c>
      <c r="H44">
        <f t="shared" si="4"/>
        <v>43</v>
      </c>
      <c r="I44" t="str">
        <f t="shared" si="0"/>
        <v>KUZURE-KESA-GATAME</v>
      </c>
      <c r="J44">
        <f t="shared" si="1"/>
        <v>1</v>
      </c>
      <c r="K44">
        <v>7</v>
      </c>
      <c r="L44" t="s">
        <v>590</v>
      </c>
      <c r="M44" t="str">
        <f t="shared" si="2"/>
        <v>Variação da técnica de imobilização de pegada de pescoço e braço cruzado.</v>
      </c>
      <c r="N44" t="str">
        <f t="shared" si="3"/>
        <v>INSERT INTO TECNICA (id, nome, descricao, valida_em_competicao, id_classificacao_kodokan, id_classificacao_sacripanti) VALUES (43, 'KUZURE-KESA-GATAME', 'Variação da técnica de imobilização de pegada de pescoço e braço cruzado.', '1', 7, NULL)</v>
      </c>
      <c r="O44" t="s">
        <v>42</v>
      </c>
    </row>
    <row r="45" spans="1:15" x14ac:dyDescent="0.25">
      <c r="A45" t="s">
        <v>315</v>
      </c>
      <c r="B45" t="s">
        <v>220</v>
      </c>
      <c r="C45" t="s">
        <v>149</v>
      </c>
      <c r="D45" t="s">
        <v>358</v>
      </c>
      <c r="E45" t="s">
        <v>449</v>
      </c>
      <c r="F45" t="s">
        <v>449</v>
      </c>
      <c r="G45" t="s">
        <v>494</v>
      </c>
      <c r="H45">
        <f t="shared" si="4"/>
        <v>44</v>
      </c>
      <c r="I45" t="str">
        <f t="shared" si="0"/>
        <v>MAE-ATE</v>
      </c>
      <c r="J45">
        <f t="shared" si="1"/>
        <v>1</v>
      </c>
      <c r="K45">
        <v>10</v>
      </c>
      <c r="L45" t="s">
        <v>590</v>
      </c>
      <c r="M45" t="str">
        <f t="shared" si="2"/>
        <v>Ataque contundente de perna de golpe frontal.</v>
      </c>
      <c r="N45" t="str">
        <f t="shared" si="3"/>
        <v>INSERT INTO TECNICA (id, nome, descricao, valida_em_competicao, id_classificacao_kodokan, id_classificacao_sacripanti) VALUES (44, 'MAE-ATE', 'Ataque contundente de perna de golpe frontal.', '1', 10, NULL)</v>
      </c>
      <c r="O45" t="s">
        <v>42</v>
      </c>
    </row>
    <row r="46" spans="1:15" x14ac:dyDescent="0.25">
      <c r="A46" t="s">
        <v>315</v>
      </c>
      <c r="B46" t="s">
        <v>221</v>
      </c>
      <c r="C46" t="s">
        <v>149</v>
      </c>
      <c r="D46" t="s">
        <v>359</v>
      </c>
      <c r="E46" t="s">
        <v>449</v>
      </c>
      <c r="F46" t="s">
        <v>449</v>
      </c>
      <c r="G46" t="s">
        <v>495</v>
      </c>
      <c r="H46">
        <f t="shared" si="4"/>
        <v>45</v>
      </c>
      <c r="I46" t="str">
        <f t="shared" si="0"/>
        <v>MAE-GERI</v>
      </c>
      <c r="J46">
        <f t="shared" si="1"/>
        <v>1</v>
      </c>
      <c r="K46">
        <v>10</v>
      </c>
      <c r="L46" t="s">
        <v>590</v>
      </c>
      <c r="M46" t="str">
        <f t="shared" si="2"/>
        <v>Ataque contundente de perna de chute frontal.</v>
      </c>
      <c r="N46" t="str">
        <f t="shared" si="3"/>
        <v>INSERT INTO TECNICA (id, nome, descricao, valida_em_competicao, id_classificacao_kodokan, id_classificacao_sacripanti) VALUES (45, 'MAE-GERI', 'Ataque contundente de perna de chute frontal.', '1', 10, NULL)</v>
      </c>
      <c r="O46" t="s">
        <v>42</v>
      </c>
    </row>
    <row r="47" spans="1:15" x14ac:dyDescent="0.25">
      <c r="A47" t="s">
        <v>315</v>
      </c>
      <c r="B47" t="s">
        <v>222</v>
      </c>
      <c r="C47" t="s">
        <v>143</v>
      </c>
      <c r="D47" t="s">
        <v>360</v>
      </c>
      <c r="E47" t="s">
        <v>450</v>
      </c>
      <c r="F47" t="s">
        <v>449</v>
      </c>
      <c r="G47" t="s">
        <v>496</v>
      </c>
      <c r="H47">
        <f t="shared" si="4"/>
        <v>46</v>
      </c>
      <c r="I47" t="str">
        <f t="shared" si="0"/>
        <v>MAE-UKEMI</v>
      </c>
      <c r="J47">
        <f t="shared" si="1"/>
        <v>1</v>
      </c>
      <c r="K47">
        <v>9</v>
      </c>
      <c r="L47" t="s">
        <v>590</v>
      </c>
      <c r="M47" t="str">
        <f t="shared" si="2"/>
        <v>Técnica de queda para frente.</v>
      </c>
      <c r="N47" t="str">
        <f t="shared" si="3"/>
        <v>INSERT INTO TECNICA (id, nome, descricao, valida_em_competicao, id_classificacao_kodokan, id_classificacao_sacripanti) VALUES (46, 'MAE-UKEMI', 'Técnica de queda para frente.', '1', 9, NULL)</v>
      </c>
      <c r="O47" t="s">
        <v>42</v>
      </c>
    </row>
    <row r="48" spans="1:15" x14ac:dyDescent="0.25">
      <c r="A48" t="s">
        <v>315</v>
      </c>
      <c r="B48" t="s">
        <v>223</v>
      </c>
      <c r="C48" t="s">
        <v>148</v>
      </c>
      <c r="D48" t="s">
        <v>361</v>
      </c>
      <c r="E48" t="s">
        <v>449</v>
      </c>
      <c r="F48" t="s">
        <v>449</v>
      </c>
      <c r="G48" t="s">
        <v>497</v>
      </c>
      <c r="H48">
        <f t="shared" si="4"/>
        <v>47</v>
      </c>
      <c r="I48" t="str">
        <f t="shared" si="0"/>
        <v>MOROTE-GARI</v>
      </c>
      <c r="J48">
        <f t="shared" si="1"/>
        <v>1</v>
      </c>
      <c r="K48">
        <v>3</v>
      </c>
      <c r="L48" t="s">
        <v>590</v>
      </c>
      <c r="M48" t="str">
        <f t="shared" si="2"/>
        <v>Técnica de projeção de mão de derrubar agarrando com as duas mãos.</v>
      </c>
      <c r="N48" t="str">
        <f t="shared" si="3"/>
        <v>INSERT INTO TECNICA (id, nome, descricao, valida_em_competicao, id_classificacao_kodokan, id_classificacao_sacripanti) VALUES (47, 'MOROTE-GARI', 'Técnica de projeção de mão de derrubar agarrando com as duas mãos.', '1', 3, NULL)</v>
      </c>
      <c r="O48" t="s">
        <v>42</v>
      </c>
    </row>
    <row r="49" spans="1:15" x14ac:dyDescent="0.25">
      <c r="A49" t="s">
        <v>315</v>
      </c>
      <c r="B49" t="s">
        <v>224</v>
      </c>
      <c r="C49" t="s">
        <v>146</v>
      </c>
      <c r="D49" t="s">
        <v>362</v>
      </c>
      <c r="E49" t="s">
        <v>450</v>
      </c>
      <c r="F49" t="s">
        <v>449</v>
      </c>
      <c r="G49" t="s">
        <v>498</v>
      </c>
      <c r="H49">
        <f t="shared" si="4"/>
        <v>48</v>
      </c>
      <c r="I49" t="str">
        <f t="shared" si="0"/>
        <v>NAMI-JUJI-JIME</v>
      </c>
      <c r="J49">
        <f t="shared" si="1"/>
        <v>1</v>
      </c>
      <c r="K49">
        <v>8</v>
      </c>
      <c r="L49" t="s">
        <v>590</v>
      </c>
      <c r="M49" t="str">
        <f t="shared" si="2"/>
        <v>Técnica de aprisionamento de estrangulamento de chave cruzada normal.</v>
      </c>
      <c r="N49" t="str">
        <f t="shared" si="3"/>
        <v>INSERT INTO TECNICA (id, nome, descricao, valida_em_competicao, id_classificacao_kodokan, id_classificacao_sacripanti) VALUES (48, 'NAMI-JUJI-JIME', 'Técnica de aprisionamento de estrangulamento de chave cruzada normal.', '1', 8, NULL)</v>
      </c>
      <c r="O49" t="s">
        <v>42</v>
      </c>
    </row>
    <row r="50" spans="1:15" x14ac:dyDescent="0.25">
      <c r="A50" t="s">
        <v>315</v>
      </c>
      <c r="B50" t="s">
        <v>225</v>
      </c>
      <c r="C50" t="s">
        <v>150</v>
      </c>
      <c r="D50" t="s">
        <v>363</v>
      </c>
      <c r="E50" t="s">
        <v>449</v>
      </c>
      <c r="F50" t="s">
        <v>449</v>
      </c>
      <c r="G50" t="s">
        <v>499</v>
      </c>
      <c r="H50">
        <f t="shared" si="4"/>
        <v>49</v>
      </c>
      <c r="I50" t="str">
        <f t="shared" si="0"/>
        <v>NANAME-ATE</v>
      </c>
      <c r="J50">
        <f t="shared" si="1"/>
        <v>1</v>
      </c>
      <c r="K50">
        <v>11</v>
      </c>
      <c r="L50" t="s">
        <v>590</v>
      </c>
      <c r="M50" t="str">
        <f t="shared" si="2"/>
        <v>Ataque contundente de braço de grande soco cruzado.</v>
      </c>
      <c r="N50" t="str">
        <f t="shared" si="3"/>
        <v>INSERT INTO TECNICA (id, nome, descricao, valida_em_competicao, id_classificacao_kodokan, id_classificacao_sacripanti) VALUES (49, 'NANAME-ATE', 'Ataque contundente de braço de grande soco cruzado.', '1', 11, NULL)</v>
      </c>
      <c r="O50" t="s">
        <v>42</v>
      </c>
    </row>
    <row r="51" spans="1:15" x14ac:dyDescent="0.25">
      <c r="A51" t="s">
        <v>315</v>
      </c>
      <c r="B51" t="s">
        <v>226</v>
      </c>
      <c r="C51" t="s">
        <v>149</v>
      </c>
      <c r="D51" t="s">
        <v>364</v>
      </c>
      <c r="E51" t="s">
        <v>449</v>
      </c>
      <c r="F51" t="s">
        <v>449</v>
      </c>
      <c r="G51" t="s">
        <v>500</v>
      </c>
      <c r="H51">
        <f t="shared" si="4"/>
        <v>50</v>
      </c>
      <c r="I51" t="str">
        <f t="shared" si="0"/>
        <v>NANAME-GERI</v>
      </c>
      <c r="J51">
        <f t="shared" si="1"/>
        <v>1</v>
      </c>
      <c r="K51">
        <v>10</v>
      </c>
      <c r="L51" t="s">
        <v>590</v>
      </c>
      <c r="M51" t="str">
        <f t="shared" si="2"/>
        <v>Ataque contundente de perna de chute cruzado.</v>
      </c>
      <c r="N51" t="str">
        <f t="shared" si="3"/>
        <v>INSERT INTO TECNICA (id, nome, descricao, valida_em_competicao, id_classificacao_kodokan, id_classificacao_sacripanti) VALUES (50, 'NANAME-GERI', 'Ataque contundente de perna de chute cruzado.', '1', 10, NULL)</v>
      </c>
      <c r="O51" t="s">
        <v>42</v>
      </c>
    </row>
    <row r="52" spans="1:15" x14ac:dyDescent="0.25">
      <c r="A52" t="s">
        <v>315</v>
      </c>
      <c r="B52" t="s">
        <v>227</v>
      </c>
      <c r="C52" t="s">
        <v>150</v>
      </c>
      <c r="D52" t="s">
        <v>365</v>
      </c>
      <c r="E52" t="s">
        <v>449</v>
      </c>
      <c r="F52" t="s">
        <v>449</v>
      </c>
      <c r="G52" t="s">
        <v>501</v>
      </c>
      <c r="H52">
        <f t="shared" si="4"/>
        <v>51</v>
      </c>
      <c r="I52" t="str">
        <f t="shared" si="0"/>
        <v>NANAME-UCHI</v>
      </c>
      <c r="J52">
        <f t="shared" si="1"/>
        <v>1</v>
      </c>
      <c r="K52">
        <v>11</v>
      </c>
      <c r="L52" t="s">
        <v>590</v>
      </c>
      <c r="M52" t="str">
        <f t="shared" si="2"/>
        <v>Ataque contundente de braço de golpe diagonal.</v>
      </c>
      <c r="N52" t="str">
        <f t="shared" si="3"/>
        <v>INSERT INTO TECNICA (id, nome, descricao, valida_em_competicao, id_classificacao_kodokan, id_classificacao_sacripanti) VALUES (51, 'NANAME-UCHI', 'Ataque contundente de braço de golpe diagonal.', '1', 11, NULL)</v>
      </c>
      <c r="O52" t="s">
        <v>42</v>
      </c>
    </row>
    <row r="53" spans="1:15" x14ac:dyDescent="0.25">
      <c r="A53" t="s">
        <v>315</v>
      </c>
      <c r="B53" t="s">
        <v>228</v>
      </c>
      <c r="C53" t="s">
        <v>144</v>
      </c>
      <c r="D53" t="s">
        <v>366</v>
      </c>
      <c r="E53" t="s">
        <v>450</v>
      </c>
      <c r="F53" t="s">
        <v>449</v>
      </c>
      <c r="G53" t="s">
        <v>502</v>
      </c>
      <c r="H53">
        <f t="shared" si="4"/>
        <v>52</v>
      </c>
      <c r="I53" t="str">
        <f t="shared" si="0"/>
        <v>O-GOSHI</v>
      </c>
      <c r="J53">
        <f t="shared" si="1"/>
        <v>1</v>
      </c>
      <c r="K53">
        <v>2</v>
      </c>
      <c r="L53" t="s">
        <v>590</v>
      </c>
      <c r="M53" t="str">
        <f t="shared" si="2"/>
        <v>Técnica de projeção de quadril de grande arremesso com o quadril.</v>
      </c>
      <c r="N53" t="str">
        <f t="shared" si="3"/>
        <v>INSERT INTO TECNICA (id, nome, descricao, valida_em_competicao, id_classificacao_kodokan, id_classificacao_sacripanti) VALUES (52, 'O-GOSHI', 'Técnica de projeção de quadril de grande arremesso com o quadril.', '1', 2, NULL)</v>
      </c>
      <c r="O53" t="s">
        <v>42</v>
      </c>
    </row>
    <row r="54" spans="1:15" x14ac:dyDescent="0.25">
      <c r="A54" t="s">
        <v>315</v>
      </c>
      <c r="B54" t="s">
        <v>229</v>
      </c>
      <c r="C54" t="s">
        <v>151</v>
      </c>
      <c r="D54" t="s">
        <v>367</v>
      </c>
      <c r="E54" t="s">
        <v>450</v>
      </c>
      <c r="F54" t="s">
        <v>450</v>
      </c>
      <c r="G54" t="s">
        <v>503</v>
      </c>
      <c r="H54">
        <f t="shared" si="4"/>
        <v>53</v>
      </c>
      <c r="I54" t="str">
        <f t="shared" si="0"/>
        <v>O-GURUMA</v>
      </c>
      <c r="J54">
        <f t="shared" si="1"/>
        <v>0</v>
      </c>
      <c r="K54">
        <v>1</v>
      </c>
      <c r="L54" t="s">
        <v>590</v>
      </c>
      <c r="M54" t="str">
        <f t="shared" si="2"/>
        <v>Técnica de projeção de pé de grande giro.</v>
      </c>
      <c r="N54" t="str">
        <f t="shared" si="3"/>
        <v>INSERT INTO TECNICA (id, nome, descricao, valida_em_competicao, id_classificacao_kodokan, id_classificacao_sacripanti) VALUES (53, 'O-GURUMA', 'Técnica de projeção de pé de grande giro.', '0', 1, NULL)</v>
      </c>
      <c r="O54" t="s">
        <v>42</v>
      </c>
    </row>
    <row r="55" spans="1:15" x14ac:dyDescent="0.25">
      <c r="A55" t="s">
        <v>315</v>
      </c>
      <c r="B55" t="s">
        <v>230</v>
      </c>
      <c r="C55" t="s">
        <v>148</v>
      </c>
      <c r="D55" t="s">
        <v>368</v>
      </c>
      <c r="E55" t="s">
        <v>450</v>
      </c>
      <c r="F55" t="s">
        <v>449</v>
      </c>
      <c r="G55" t="s">
        <v>504</v>
      </c>
      <c r="H55">
        <f t="shared" si="4"/>
        <v>54</v>
      </c>
      <c r="I55" t="str">
        <f t="shared" si="0"/>
        <v>OBI-OTOSHI</v>
      </c>
      <c r="J55">
        <f t="shared" si="1"/>
        <v>1</v>
      </c>
      <c r="K55">
        <v>3</v>
      </c>
      <c r="L55" t="s">
        <v>590</v>
      </c>
      <c r="M55" t="str">
        <f t="shared" si="2"/>
        <v>Técnica de projeção de mão de arremesso segurando a faixa.</v>
      </c>
      <c r="N55" t="str">
        <f t="shared" si="3"/>
        <v>INSERT INTO TECNICA (id, nome, descricao, valida_em_competicao, id_classificacao_kodokan, id_classificacao_sacripanti) VALUES (54, 'OBI-OTOSHI', 'Técnica de projeção de mão de arremesso segurando a faixa.', '1', 3, NULL)</v>
      </c>
      <c r="O55" t="s">
        <v>42</v>
      </c>
    </row>
    <row r="56" spans="1:15" x14ac:dyDescent="0.25">
      <c r="A56" t="s">
        <v>315</v>
      </c>
      <c r="B56" t="s">
        <v>231</v>
      </c>
      <c r="C56" t="s">
        <v>151</v>
      </c>
      <c r="D56" t="s">
        <v>369</v>
      </c>
      <c r="E56" t="s">
        <v>450</v>
      </c>
      <c r="F56" t="s">
        <v>449</v>
      </c>
      <c r="G56" t="s">
        <v>505</v>
      </c>
      <c r="H56">
        <f t="shared" si="4"/>
        <v>55</v>
      </c>
      <c r="I56" t="str">
        <f t="shared" si="0"/>
        <v>OKURI-ASHI-HARAI</v>
      </c>
      <c r="J56">
        <f t="shared" si="1"/>
        <v>1</v>
      </c>
      <c r="K56">
        <v>1</v>
      </c>
      <c r="L56" t="s">
        <v>590</v>
      </c>
      <c r="M56" t="str">
        <f t="shared" si="2"/>
        <v>Técnica de projeção de pé de rasteira com o pé.</v>
      </c>
      <c r="N56" t="str">
        <f t="shared" si="3"/>
        <v>INSERT INTO TECNICA (id, nome, descricao, valida_em_competicao, id_classificacao_kodokan, id_classificacao_sacripanti) VALUES (55, 'OKURI-ASHI-HARAI', 'Técnica de projeção de pé de rasteira com o pé.', '1', 1, NULL)</v>
      </c>
      <c r="O56" t="s">
        <v>42</v>
      </c>
    </row>
    <row r="57" spans="1:15" x14ac:dyDescent="0.25">
      <c r="A57" t="s">
        <v>315</v>
      </c>
      <c r="B57" t="s">
        <v>232</v>
      </c>
      <c r="C57" t="s">
        <v>146</v>
      </c>
      <c r="D57" t="s">
        <v>370</v>
      </c>
      <c r="E57" t="s">
        <v>450</v>
      </c>
      <c r="F57" t="s">
        <v>449</v>
      </c>
      <c r="G57" t="s">
        <v>506</v>
      </c>
      <c r="H57">
        <f t="shared" si="4"/>
        <v>56</v>
      </c>
      <c r="I57" t="str">
        <f t="shared" si="0"/>
        <v>OKURI-ERI-JIME</v>
      </c>
      <c r="J57">
        <f t="shared" si="1"/>
        <v>1</v>
      </c>
      <c r="K57">
        <v>8</v>
      </c>
      <c r="L57" t="s">
        <v>590</v>
      </c>
      <c r="M57" t="str">
        <f t="shared" si="2"/>
        <v>Técnica de aprisionamento de estrangulamento de chave deslizante de gola.</v>
      </c>
      <c r="N57" t="str">
        <f t="shared" si="3"/>
        <v>INSERT INTO TECNICA (id, nome, descricao, valida_em_competicao, id_classificacao_kodokan, id_classificacao_sacripanti) VALUES (56, 'OKURI-ERI-JIME', 'Técnica de aprisionamento de estrangulamento de chave deslizante de gola.', '1', 8, NULL)</v>
      </c>
      <c r="O57" t="s">
        <v>42</v>
      </c>
    </row>
    <row r="58" spans="1:15" x14ac:dyDescent="0.25">
      <c r="A58" t="s">
        <v>315</v>
      </c>
      <c r="B58" t="s">
        <v>233</v>
      </c>
      <c r="C58" t="s">
        <v>151</v>
      </c>
      <c r="D58" t="s">
        <v>371</v>
      </c>
      <c r="E58" t="s">
        <v>450</v>
      </c>
      <c r="F58" t="s">
        <v>449</v>
      </c>
      <c r="G58" t="s">
        <v>507</v>
      </c>
      <c r="H58">
        <f t="shared" si="4"/>
        <v>57</v>
      </c>
      <c r="I58" t="str">
        <f t="shared" si="0"/>
        <v>OSOTO-GAESHI</v>
      </c>
      <c r="J58">
        <f t="shared" si="1"/>
        <v>1</v>
      </c>
      <c r="K58">
        <v>1</v>
      </c>
      <c r="L58" t="s">
        <v>590</v>
      </c>
      <c r="M58" t="str">
        <f t="shared" si="2"/>
        <v>Técnica de projeção de pé de contra-ataque de arremesso com grande rasteira por fora.</v>
      </c>
      <c r="N58" t="str">
        <f t="shared" si="3"/>
        <v>INSERT INTO TECNICA (id, nome, descricao, valida_em_competicao, id_classificacao_kodokan, id_classificacao_sacripanti) VALUES (57, 'OSOTO-GAESHI', 'Técnica de projeção de pé de contra-ataque de arremesso com grande rasteira por fora.', '1', 1, NULL)</v>
      </c>
      <c r="O58" t="s">
        <v>42</v>
      </c>
    </row>
    <row r="59" spans="1:15" x14ac:dyDescent="0.25">
      <c r="A59" t="s">
        <v>315</v>
      </c>
      <c r="B59" t="s">
        <v>234</v>
      </c>
      <c r="C59" t="s">
        <v>151</v>
      </c>
      <c r="D59" t="s">
        <v>372</v>
      </c>
      <c r="E59" t="s">
        <v>450</v>
      </c>
      <c r="F59" t="s">
        <v>449</v>
      </c>
      <c r="G59" t="s">
        <v>508</v>
      </c>
      <c r="H59">
        <f t="shared" si="4"/>
        <v>58</v>
      </c>
      <c r="I59" t="str">
        <f t="shared" si="0"/>
        <v>OSOTO-GARI</v>
      </c>
      <c r="J59">
        <f t="shared" si="1"/>
        <v>1</v>
      </c>
      <c r="K59">
        <v>1</v>
      </c>
      <c r="L59" t="s">
        <v>590</v>
      </c>
      <c r="M59" t="str">
        <f t="shared" si="2"/>
        <v>Técnica de projeção de pé de grande rasteira externa.</v>
      </c>
      <c r="N59" t="str">
        <f t="shared" si="3"/>
        <v>INSERT INTO TECNICA (id, nome, descricao, valida_em_competicao, id_classificacao_kodokan, id_classificacao_sacripanti) VALUES (58, 'OSOTO-GARI', 'Técnica de projeção de pé de grande rasteira externa.', '1', 1, NULL)</v>
      </c>
      <c r="O59" t="s">
        <v>42</v>
      </c>
    </row>
    <row r="60" spans="1:15" x14ac:dyDescent="0.25">
      <c r="A60" t="s">
        <v>315</v>
      </c>
      <c r="B60" t="s">
        <v>235</v>
      </c>
      <c r="C60" t="s">
        <v>151</v>
      </c>
      <c r="D60" t="s">
        <v>373</v>
      </c>
      <c r="E60" t="s">
        <v>450</v>
      </c>
      <c r="F60" t="s">
        <v>449</v>
      </c>
      <c r="G60" t="s">
        <v>509</v>
      </c>
      <c r="H60">
        <f t="shared" si="4"/>
        <v>59</v>
      </c>
      <c r="I60" t="str">
        <f t="shared" si="0"/>
        <v>OSOTO-GURUMA</v>
      </c>
      <c r="J60">
        <f t="shared" si="1"/>
        <v>1</v>
      </c>
      <c r="K60">
        <v>1</v>
      </c>
      <c r="L60" t="s">
        <v>590</v>
      </c>
      <c r="M60" t="str">
        <f t="shared" si="2"/>
        <v>Técnica de projeção de pé de grande giro externo.</v>
      </c>
      <c r="N60" t="str">
        <f t="shared" si="3"/>
        <v>INSERT INTO TECNICA (id, nome, descricao, valida_em_competicao, id_classificacao_kodokan, id_classificacao_sacripanti) VALUES (59, 'OSOTO-GURUMA', 'Técnica de projeção de pé de grande giro externo.', '1', 1, NULL)</v>
      </c>
      <c r="O60" t="s">
        <v>42</v>
      </c>
    </row>
    <row r="61" spans="1:15" x14ac:dyDescent="0.25">
      <c r="A61" t="s">
        <v>315</v>
      </c>
      <c r="B61" t="s">
        <v>236</v>
      </c>
      <c r="C61" t="s">
        <v>152</v>
      </c>
      <c r="D61" t="s">
        <v>374</v>
      </c>
      <c r="E61" t="s">
        <v>450</v>
      </c>
      <c r="F61" t="s">
        <v>449</v>
      </c>
      <c r="G61" t="s">
        <v>510</v>
      </c>
      <c r="H61">
        <f t="shared" si="4"/>
        <v>60</v>
      </c>
      <c r="I61" t="str">
        <f t="shared" si="0"/>
        <v>OSOTO-MAKIKOMI</v>
      </c>
      <c r="J61">
        <f t="shared" si="1"/>
        <v>1</v>
      </c>
      <c r="K61">
        <v>5</v>
      </c>
      <c r="L61" t="s">
        <v>590</v>
      </c>
      <c r="M61" t="str">
        <f t="shared" si="2"/>
        <v>Técnica de projeção de sacrifício lateral de arremesso com grande enganchamento por fora.</v>
      </c>
      <c r="N61" t="str">
        <f t="shared" si="3"/>
        <v>INSERT INTO TECNICA (id, nome, descricao, valida_em_competicao, id_classificacao_kodokan, id_classificacao_sacripanti) VALUES (60, 'OSOTO-MAKIKOMI', 'Técnica de projeção de sacrifício lateral de arremesso com grande enganchamento por fora.', '1', 5, NULL)</v>
      </c>
      <c r="O61" t="s">
        <v>42</v>
      </c>
    </row>
    <row r="62" spans="1:15" x14ac:dyDescent="0.25">
      <c r="A62" t="s">
        <v>315</v>
      </c>
      <c r="B62" t="s">
        <v>237</v>
      </c>
      <c r="C62" t="s">
        <v>151</v>
      </c>
      <c r="D62" t="s">
        <v>375</v>
      </c>
      <c r="E62" t="s">
        <v>450</v>
      </c>
      <c r="F62" t="s">
        <v>449</v>
      </c>
      <c r="G62" t="s">
        <v>511</v>
      </c>
      <c r="H62">
        <f t="shared" si="4"/>
        <v>61</v>
      </c>
      <c r="I62" t="str">
        <f t="shared" si="0"/>
        <v>OSOTO-OTOSHI</v>
      </c>
      <c r="J62">
        <f t="shared" si="1"/>
        <v>1</v>
      </c>
      <c r="K62">
        <v>1</v>
      </c>
      <c r="L62" t="s">
        <v>590</v>
      </c>
      <c r="M62" t="str">
        <f t="shared" si="2"/>
        <v>Técnica de projeção de pé.</v>
      </c>
      <c r="N62" t="str">
        <f t="shared" si="3"/>
        <v>INSERT INTO TECNICA (id, nome, descricao, valida_em_competicao, id_classificacao_kodokan, id_classificacao_sacripanti) VALUES (61, 'OSOTO-OTOSHI', 'Técnica de projeção de pé.', '1', 1, NULL)</v>
      </c>
      <c r="O62" t="s">
        <v>42</v>
      </c>
    </row>
    <row r="63" spans="1:15" x14ac:dyDescent="0.25">
      <c r="A63" t="s">
        <v>315</v>
      </c>
      <c r="B63" t="s">
        <v>238</v>
      </c>
      <c r="C63" t="s">
        <v>151</v>
      </c>
      <c r="D63" t="s">
        <v>376</v>
      </c>
      <c r="E63" t="s">
        <v>450</v>
      </c>
      <c r="F63" t="s">
        <v>449</v>
      </c>
      <c r="G63" t="s">
        <v>512</v>
      </c>
      <c r="H63">
        <f t="shared" si="4"/>
        <v>62</v>
      </c>
      <c r="I63" t="str">
        <f t="shared" si="0"/>
        <v>OUCHI-GAESHI</v>
      </c>
      <c r="J63">
        <f t="shared" si="1"/>
        <v>1</v>
      </c>
      <c r="K63">
        <v>1</v>
      </c>
      <c r="L63" t="s">
        <v>590</v>
      </c>
      <c r="M63" t="str">
        <f t="shared" si="2"/>
        <v>Técnica de projeção de pé de contra-ataque de arremesso com grande rasteira por dentro.</v>
      </c>
      <c r="N63" t="str">
        <f t="shared" si="3"/>
        <v>INSERT INTO TECNICA (id, nome, descricao, valida_em_competicao, id_classificacao_kodokan, id_classificacao_sacripanti) VALUES (62, 'OUCHI-GAESHI', 'Técnica de projeção de pé de contra-ataque de arremesso com grande rasteira por dentro.', '1', 1, NULL)</v>
      </c>
      <c r="O63" t="s">
        <v>42</v>
      </c>
    </row>
    <row r="64" spans="1:15" x14ac:dyDescent="0.25">
      <c r="A64" t="s">
        <v>315</v>
      </c>
      <c r="B64" t="s">
        <v>239</v>
      </c>
      <c r="C64" t="s">
        <v>151</v>
      </c>
      <c r="D64" t="s">
        <v>377</v>
      </c>
      <c r="E64" t="s">
        <v>450</v>
      </c>
      <c r="F64" t="s">
        <v>449</v>
      </c>
      <c r="G64" t="s">
        <v>513</v>
      </c>
      <c r="H64">
        <f t="shared" si="4"/>
        <v>63</v>
      </c>
      <c r="I64" t="str">
        <f t="shared" si="0"/>
        <v>OUCHI-GARI</v>
      </c>
      <c r="J64">
        <f t="shared" si="1"/>
        <v>1</v>
      </c>
      <c r="K64">
        <v>1</v>
      </c>
      <c r="L64" t="s">
        <v>590</v>
      </c>
      <c r="M64" t="str">
        <f t="shared" si="2"/>
        <v>Técnica de projeção de pé de grande rasteira por dentro.</v>
      </c>
      <c r="N64" t="str">
        <f t="shared" si="3"/>
        <v>INSERT INTO TECNICA (id, nome, descricao, valida_em_competicao, id_classificacao_kodokan, id_classificacao_sacripanti) VALUES (63, 'OUCHI-GARI', 'Técnica de projeção de pé de grande rasteira por dentro.', '1', 1, NULL)</v>
      </c>
      <c r="O64" t="s">
        <v>42</v>
      </c>
    </row>
    <row r="65" spans="1:15" x14ac:dyDescent="0.25">
      <c r="A65" t="s">
        <v>315</v>
      </c>
      <c r="B65" t="s">
        <v>240</v>
      </c>
      <c r="C65" t="s">
        <v>150</v>
      </c>
      <c r="D65" t="s">
        <v>378</v>
      </c>
      <c r="E65" t="s">
        <v>449</v>
      </c>
      <c r="F65" t="s">
        <v>449</v>
      </c>
      <c r="G65" t="s">
        <v>514</v>
      </c>
      <c r="H65">
        <f t="shared" si="4"/>
        <v>64</v>
      </c>
      <c r="I65" t="str">
        <f t="shared" si="0"/>
        <v>RYOGAN-TSUKI</v>
      </c>
      <c r="J65">
        <f t="shared" si="1"/>
        <v>1</v>
      </c>
      <c r="K65">
        <v>11</v>
      </c>
      <c r="L65" t="s">
        <v>590</v>
      </c>
      <c r="M65" t="str">
        <f t="shared" si="2"/>
        <v>Ataque contundente de braço de golpe nos dois olhos.</v>
      </c>
      <c r="N65" t="str">
        <f t="shared" si="3"/>
        <v>INSERT INTO TECNICA (id, nome, descricao, valida_em_competicao, id_classificacao_kodokan, id_classificacao_sacripanti) VALUES (64, 'RYOGAN-TSUKI', 'Ataque contundente de braço de golpe nos dois olhos.', '1', 11, NULL)</v>
      </c>
      <c r="O65" t="s">
        <v>42</v>
      </c>
    </row>
    <row r="66" spans="1:15" x14ac:dyDescent="0.25">
      <c r="A66" t="s">
        <v>315</v>
      </c>
      <c r="B66" t="s">
        <v>241</v>
      </c>
      <c r="C66" t="s">
        <v>146</v>
      </c>
      <c r="D66" t="s">
        <v>379</v>
      </c>
      <c r="E66" t="s">
        <v>450</v>
      </c>
      <c r="F66" t="s">
        <v>449</v>
      </c>
      <c r="G66" t="s">
        <v>515</v>
      </c>
      <c r="H66">
        <f t="shared" si="4"/>
        <v>65</v>
      </c>
      <c r="I66" t="str">
        <f t="shared" si="0"/>
        <v>RYOTE-JIME</v>
      </c>
      <c r="J66">
        <f t="shared" si="1"/>
        <v>1</v>
      </c>
      <c r="K66">
        <v>8</v>
      </c>
      <c r="L66" t="s">
        <v>590</v>
      </c>
      <c r="M66" t="str">
        <f t="shared" si="2"/>
        <v>Técnica de aprisionamento de estrangulamento com as duas mãos.</v>
      </c>
      <c r="N66" t="str">
        <f t="shared" si="3"/>
        <v>INSERT INTO TECNICA (id, nome, descricao, valida_em_competicao, id_classificacao_kodokan, id_classificacao_sacripanti) VALUES (65, 'RYOTE-JIME', 'Técnica de aprisionamento de estrangulamento com as duas mãos.', '1', 8, NULL)</v>
      </c>
      <c r="O66" t="s">
        <v>42</v>
      </c>
    </row>
    <row r="67" spans="1:15" x14ac:dyDescent="0.25">
      <c r="A67" t="s">
        <v>315</v>
      </c>
      <c r="B67" t="s">
        <v>242</v>
      </c>
      <c r="C67" t="s">
        <v>145</v>
      </c>
      <c r="D67" t="s">
        <v>380</v>
      </c>
      <c r="E67" t="s">
        <v>449</v>
      </c>
      <c r="F67" t="s">
        <v>450</v>
      </c>
      <c r="G67" t="s">
        <v>516</v>
      </c>
      <c r="H67">
        <f t="shared" si="4"/>
        <v>66</v>
      </c>
      <c r="I67" t="str">
        <f t="shared" ref="I67:I130" si="5">UPPER(D67)</f>
        <v>SANKAKU-GARAMI</v>
      </c>
      <c r="J67">
        <f t="shared" ref="J67:J130" si="6">IF(F67="true",1,0)</f>
        <v>0</v>
      </c>
      <c r="K67">
        <v>6</v>
      </c>
      <c r="L67" t="s">
        <v>590</v>
      </c>
      <c r="M67" t="str">
        <f t="shared" ref="M67:M130" si="7">G67</f>
        <v>Técnica de aprisionamento de chave de braço triangular.</v>
      </c>
      <c r="N67" t="str">
        <f t="shared" ref="N67:N130" si="8">CONCATENATE("INSERT INTO TECNICA (id, nome, descricao, valida_em_competicao, id_classificacao_kodokan, id_classificacao_sacripanti) VALUES (",H67,", ","'",I67,"'",", ","'",M67,"'",", ","'",J67,"'",", ",K67,", ",L67,")")</f>
        <v>INSERT INTO TECNICA (id, nome, descricao, valida_em_competicao, id_classificacao_kodokan, id_classificacao_sacripanti) VALUES (66, 'SANKAKU-GARAMI', 'Técnica de aprisionamento de chave de braço triangular.', '0', 6, NULL)</v>
      </c>
      <c r="O67" t="s">
        <v>42</v>
      </c>
    </row>
    <row r="68" spans="1:15" x14ac:dyDescent="0.25">
      <c r="A68" t="s">
        <v>315</v>
      </c>
      <c r="B68" t="s">
        <v>243</v>
      </c>
      <c r="C68" t="s">
        <v>147</v>
      </c>
      <c r="D68" t="s">
        <v>381</v>
      </c>
      <c r="E68" t="s">
        <v>450</v>
      </c>
      <c r="F68" t="s">
        <v>450</v>
      </c>
      <c r="G68" t="s">
        <v>517</v>
      </c>
      <c r="H68">
        <f t="shared" ref="H68:H131" si="9">H67+1</f>
        <v>67</v>
      </c>
      <c r="I68" t="str">
        <f t="shared" si="5"/>
        <v>SANKAKU-GATAME</v>
      </c>
      <c r="J68">
        <f t="shared" si="6"/>
        <v>0</v>
      </c>
      <c r="K68">
        <v>7</v>
      </c>
      <c r="L68" t="s">
        <v>590</v>
      </c>
      <c r="M68" t="str">
        <f t="shared" si="7"/>
        <v>Técnica de imobilização triangular.</v>
      </c>
      <c r="N68" t="str">
        <f t="shared" si="8"/>
        <v>INSERT INTO TECNICA (id, nome, descricao, valida_em_competicao, id_classificacao_kodokan, id_classificacao_sacripanti) VALUES (67, 'SANKAKU-GATAME', 'Técnica de imobilização triangular.', '0', 7, NULL)</v>
      </c>
      <c r="O68" t="s">
        <v>42</v>
      </c>
    </row>
    <row r="69" spans="1:15" x14ac:dyDescent="0.25">
      <c r="A69" t="s">
        <v>315</v>
      </c>
      <c r="B69" t="s">
        <v>244</v>
      </c>
      <c r="C69" t="s">
        <v>146</v>
      </c>
      <c r="D69" t="s">
        <v>382</v>
      </c>
      <c r="E69" t="s">
        <v>450</v>
      </c>
      <c r="F69" t="s">
        <v>449</v>
      </c>
      <c r="G69" t="s">
        <v>518</v>
      </c>
      <c r="H69">
        <f t="shared" si="9"/>
        <v>68</v>
      </c>
      <c r="I69" t="str">
        <f t="shared" si="5"/>
        <v>SANKAKU-JIME</v>
      </c>
      <c r="J69">
        <f t="shared" si="6"/>
        <v>1</v>
      </c>
      <c r="K69">
        <v>8</v>
      </c>
      <c r="L69" t="s">
        <v>590</v>
      </c>
      <c r="M69" t="str">
        <f t="shared" si="7"/>
        <v>Técnica de aprisionamento de estrangulamento triangular.</v>
      </c>
      <c r="N69" t="str">
        <f t="shared" si="8"/>
        <v>INSERT INTO TECNICA (id, nome, descricao, valida_em_competicao, id_classificacao_kodokan, id_classificacao_sacripanti) VALUES (68, 'SANKAKU-JIME', 'Técnica de aprisionamento de estrangulamento triangular.', '1', 8, NULL)</v>
      </c>
      <c r="O69" t="s">
        <v>42</v>
      </c>
    </row>
    <row r="70" spans="1:15" x14ac:dyDescent="0.25">
      <c r="A70" t="s">
        <v>315</v>
      </c>
      <c r="B70" t="s">
        <v>245</v>
      </c>
      <c r="C70" t="s">
        <v>151</v>
      </c>
      <c r="D70" t="s">
        <v>383</v>
      </c>
      <c r="E70" t="s">
        <v>450</v>
      </c>
      <c r="F70" t="s">
        <v>449</v>
      </c>
      <c r="G70" t="s">
        <v>519</v>
      </c>
      <c r="H70">
        <f t="shared" si="9"/>
        <v>69</v>
      </c>
      <c r="I70" t="str">
        <f t="shared" si="5"/>
        <v>SASAE-TSURIKOMI-ASHI</v>
      </c>
      <c r="J70">
        <f t="shared" si="6"/>
        <v>1</v>
      </c>
      <c r="K70">
        <v>1</v>
      </c>
      <c r="L70" t="s">
        <v>590</v>
      </c>
      <c r="M70" t="str">
        <f t="shared" si="7"/>
        <v>Técnica de projeção de pé de arremesso com o pé de apoio &amp;quot;levantar e puxar&amp;quot;.</v>
      </c>
      <c r="N70" t="str">
        <f t="shared" si="8"/>
        <v>INSERT INTO TECNICA (id, nome, descricao, valida_em_competicao, id_classificacao_kodokan, id_classificacao_sacripanti) VALUES (69, 'SASAE-TSURIKOMI-ASHI', 'Técnica de projeção de pé de arremesso com o pé de apoio &amp;quot;levantar e puxar&amp;quot;.', '1', 1, NULL)</v>
      </c>
      <c r="O70" t="s">
        <v>42</v>
      </c>
    </row>
    <row r="71" spans="1:15" x14ac:dyDescent="0.25">
      <c r="A71" t="s">
        <v>315</v>
      </c>
      <c r="B71" t="s">
        <v>246</v>
      </c>
      <c r="C71" t="s">
        <v>148</v>
      </c>
      <c r="D71" t="s">
        <v>384</v>
      </c>
      <c r="E71" t="s">
        <v>450</v>
      </c>
      <c r="F71" t="s">
        <v>449</v>
      </c>
      <c r="G71" t="s">
        <v>520</v>
      </c>
      <c r="H71">
        <f t="shared" si="9"/>
        <v>70</v>
      </c>
      <c r="I71" t="str">
        <f t="shared" si="5"/>
        <v>SEOI-NAGE</v>
      </c>
      <c r="J71">
        <f t="shared" si="6"/>
        <v>1</v>
      </c>
      <c r="K71">
        <v>3</v>
      </c>
      <c r="L71" t="s">
        <v>590</v>
      </c>
      <c r="M71" t="str">
        <f t="shared" si="7"/>
        <v>Técnica de projeção de mão de arremesso pelo ombro e braço.</v>
      </c>
      <c r="N71" t="str">
        <f t="shared" si="8"/>
        <v>INSERT INTO TECNICA (id, nome, descricao, valida_em_competicao, id_classificacao_kodokan, id_classificacao_sacripanti) VALUES (70, 'SEOI-NAGE', 'Técnica de projeção de mão de arremesso pelo ombro e braço.', '1', 3, NULL)</v>
      </c>
      <c r="O71" t="s">
        <v>42</v>
      </c>
    </row>
    <row r="72" spans="1:15" x14ac:dyDescent="0.25">
      <c r="A72" t="s">
        <v>315</v>
      </c>
      <c r="B72" t="s">
        <v>247</v>
      </c>
      <c r="C72" t="s">
        <v>148</v>
      </c>
      <c r="D72" t="s">
        <v>385</v>
      </c>
      <c r="E72" t="s">
        <v>450</v>
      </c>
      <c r="F72" t="s">
        <v>449</v>
      </c>
      <c r="G72" t="s">
        <v>521</v>
      </c>
      <c r="H72">
        <f t="shared" si="9"/>
        <v>71</v>
      </c>
      <c r="I72" t="str">
        <f t="shared" si="5"/>
        <v>SEOI-OTOSHI</v>
      </c>
      <c r="J72">
        <f t="shared" si="6"/>
        <v>1</v>
      </c>
      <c r="K72">
        <v>3</v>
      </c>
      <c r="L72" t="s">
        <v>590</v>
      </c>
      <c r="M72" t="str">
        <f t="shared" si="7"/>
        <v>Variação de técnica de projeção de mão de arremesso pelo ombro e braço.</v>
      </c>
      <c r="N72" t="str">
        <f t="shared" si="8"/>
        <v>INSERT INTO TECNICA (id, nome, descricao, valida_em_competicao, id_classificacao_kodokan, id_classificacao_sacripanti) VALUES (71, 'SEOI-OTOSHI', 'Variação de técnica de projeção de mão de arremesso pelo ombro e braço.', '1', 3, NULL)</v>
      </c>
      <c r="O72" t="s">
        <v>42</v>
      </c>
    </row>
    <row r="73" spans="1:15" x14ac:dyDescent="0.25">
      <c r="A73" t="s">
        <v>315</v>
      </c>
      <c r="B73" t="s">
        <v>248</v>
      </c>
      <c r="C73" t="s">
        <v>150</v>
      </c>
      <c r="D73" t="s">
        <v>386</v>
      </c>
      <c r="E73" t="s">
        <v>449</v>
      </c>
      <c r="F73" t="s">
        <v>449</v>
      </c>
      <c r="G73" t="s">
        <v>522</v>
      </c>
      <c r="H73">
        <f t="shared" si="9"/>
        <v>72</v>
      </c>
      <c r="I73" t="str">
        <f t="shared" si="5"/>
        <v>SHIMO-TSUKI</v>
      </c>
      <c r="J73">
        <f t="shared" si="6"/>
        <v>1</v>
      </c>
      <c r="K73">
        <v>11</v>
      </c>
      <c r="L73" t="s">
        <v>590</v>
      </c>
      <c r="M73" t="str">
        <f t="shared" si="7"/>
        <v>Ataque contundente de braço de golpe para baixo.</v>
      </c>
      <c r="N73" t="str">
        <f t="shared" si="8"/>
        <v>INSERT INTO TECNICA (id, nome, descricao, valida_em_competicao, id_classificacao_kodokan, id_classificacao_sacripanti) VALUES (72, 'SHIMO-TSUKI', 'Ataque contundente de braço de golpe para baixo.', '1', 11, NULL)</v>
      </c>
      <c r="O73" t="s">
        <v>42</v>
      </c>
    </row>
    <row r="74" spans="1:15" x14ac:dyDescent="0.25">
      <c r="A74" t="s">
        <v>315</v>
      </c>
      <c r="B74" t="s">
        <v>249</v>
      </c>
      <c r="C74" t="s">
        <v>146</v>
      </c>
      <c r="D74" t="s">
        <v>387</v>
      </c>
      <c r="E74" t="s">
        <v>450</v>
      </c>
      <c r="F74" t="s">
        <v>449</v>
      </c>
      <c r="G74" t="s">
        <v>523</v>
      </c>
      <c r="H74">
        <f t="shared" si="9"/>
        <v>73</v>
      </c>
      <c r="I74" t="str">
        <f t="shared" si="5"/>
        <v>SODE-GURUMA-JIME</v>
      </c>
      <c r="J74">
        <f t="shared" si="6"/>
        <v>1</v>
      </c>
      <c r="K74">
        <v>8</v>
      </c>
      <c r="L74" t="s">
        <v>590</v>
      </c>
      <c r="M74" t="str">
        <f t="shared" si="7"/>
        <v>Técnica de aprisionamento de estrangulamento em roda com a manga.</v>
      </c>
      <c r="N74" t="str">
        <f t="shared" si="8"/>
        <v>INSERT INTO TECNICA (id, nome, descricao, valida_em_competicao, id_classificacao_kodokan, id_classificacao_sacripanti) VALUES (73, 'SODE-GURUMA-JIME', 'Técnica de aprisionamento de estrangulamento em roda com a manga.', '1', 8, NULL)</v>
      </c>
      <c r="O74" t="s">
        <v>42</v>
      </c>
    </row>
    <row r="75" spans="1:15" x14ac:dyDescent="0.25">
      <c r="A75" t="s">
        <v>315</v>
      </c>
      <c r="B75" t="s">
        <v>250</v>
      </c>
      <c r="C75" t="s">
        <v>144</v>
      </c>
      <c r="D75" t="s">
        <v>388</v>
      </c>
      <c r="E75" t="s">
        <v>450</v>
      </c>
      <c r="F75" t="s">
        <v>449</v>
      </c>
      <c r="G75" t="s">
        <v>524</v>
      </c>
      <c r="H75">
        <f t="shared" si="9"/>
        <v>74</v>
      </c>
      <c r="I75" t="str">
        <f t="shared" si="5"/>
        <v>SODE-TSURIKOMI-GOSHI</v>
      </c>
      <c r="J75">
        <f t="shared" si="6"/>
        <v>1</v>
      </c>
      <c r="K75">
        <v>2</v>
      </c>
      <c r="L75" t="s">
        <v>590</v>
      </c>
      <c r="M75" t="str">
        <f t="shared" si="7"/>
        <v>Técnica de projeção de quadril de arremesso com o quadril com levantamento e puxão pela manga.</v>
      </c>
      <c r="N75" t="str">
        <f t="shared" si="8"/>
        <v>INSERT INTO TECNICA (id, nome, descricao, valida_em_competicao, id_classificacao_kodokan, id_classificacao_sacripanti) VALUES (74, 'SODE-TSURIKOMI-GOSHI', 'Técnica de projeção de quadril de arremesso com o quadril com levantamento e puxão pela manga.', '1', 2, NULL)</v>
      </c>
      <c r="O75" t="s">
        <v>42</v>
      </c>
    </row>
    <row r="76" spans="1:15" x14ac:dyDescent="0.25">
      <c r="A76" t="s">
        <v>315</v>
      </c>
      <c r="B76" t="s">
        <v>251</v>
      </c>
      <c r="C76" t="s">
        <v>152</v>
      </c>
      <c r="D76" t="s">
        <v>389</v>
      </c>
      <c r="E76" t="s">
        <v>450</v>
      </c>
      <c r="F76" t="s">
        <v>449</v>
      </c>
      <c r="G76" t="s">
        <v>525</v>
      </c>
      <c r="H76">
        <f t="shared" si="9"/>
        <v>75</v>
      </c>
      <c r="I76" t="str">
        <f t="shared" si="5"/>
        <v>SOTO-MAKIKOMI</v>
      </c>
      <c r="J76">
        <f t="shared" si="6"/>
        <v>1</v>
      </c>
      <c r="K76">
        <v>5</v>
      </c>
      <c r="L76" t="s">
        <v>590</v>
      </c>
      <c r="M76" t="str">
        <f t="shared" si="7"/>
        <v>Técnica de projeção de sacrifício de arremesso para fora segurando em volta.</v>
      </c>
      <c r="N76" t="str">
        <f t="shared" si="8"/>
        <v>INSERT INTO TECNICA (id, nome, descricao, valida_em_competicao, id_classificacao_kodokan, id_classificacao_sacripanti) VALUES (75, 'SOTO-MAKIKOMI', 'Técnica de projeção de sacrifício de arremesso para fora segurando em volta.', '1', 5, NULL)</v>
      </c>
      <c r="O76" t="s">
        <v>42</v>
      </c>
    </row>
    <row r="77" spans="1:15" x14ac:dyDescent="0.25">
      <c r="A77" t="s">
        <v>315</v>
      </c>
      <c r="B77" t="s">
        <v>252</v>
      </c>
      <c r="C77" t="s">
        <v>148</v>
      </c>
      <c r="D77" t="s">
        <v>390</v>
      </c>
      <c r="E77" t="s">
        <v>449</v>
      </c>
      <c r="F77" t="s">
        <v>449</v>
      </c>
      <c r="G77" t="s">
        <v>526</v>
      </c>
      <c r="H77">
        <f t="shared" si="9"/>
        <v>76</v>
      </c>
      <c r="I77" t="str">
        <f t="shared" si="5"/>
        <v>SUKUI-NAGE</v>
      </c>
      <c r="J77">
        <f t="shared" si="6"/>
        <v>1</v>
      </c>
      <c r="K77">
        <v>3</v>
      </c>
      <c r="L77" t="s">
        <v>590</v>
      </c>
      <c r="M77" t="str">
        <f t="shared" si="7"/>
        <v>Técnica de projeção de mão de arremesso levantando as duas pernas e jogando para trás.</v>
      </c>
      <c r="N77" t="str">
        <f t="shared" si="8"/>
        <v>INSERT INTO TECNICA (id, nome, descricao, valida_em_competicao, id_classificacao_kodokan, id_classificacao_sacripanti) VALUES (76, 'SUKUI-NAGE', 'Técnica de projeção de mão de arremesso levantando as duas pernas e jogando para trás.', '1', 3, NULL)</v>
      </c>
      <c r="O77" t="s">
        <v>42</v>
      </c>
    </row>
    <row r="78" spans="1:15" x14ac:dyDescent="0.25">
      <c r="A78" t="s">
        <v>315</v>
      </c>
      <c r="B78" t="s">
        <v>253</v>
      </c>
      <c r="C78" t="s">
        <v>142</v>
      </c>
      <c r="D78" t="s">
        <v>391</v>
      </c>
      <c r="E78" t="s">
        <v>450</v>
      </c>
      <c r="F78" t="s">
        <v>449</v>
      </c>
      <c r="G78" t="s">
        <v>527</v>
      </c>
      <c r="H78">
        <f t="shared" si="9"/>
        <v>77</v>
      </c>
      <c r="I78" t="str">
        <f t="shared" si="5"/>
        <v>SUMI-GAESHI</v>
      </c>
      <c r="J78">
        <f t="shared" si="6"/>
        <v>1</v>
      </c>
      <c r="K78">
        <v>4</v>
      </c>
      <c r="L78" t="s">
        <v>590</v>
      </c>
      <c r="M78" t="str">
        <f t="shared" si="7"/>
        <v>Técnica de projeção de sacrifício de arrmesso para a diagonal.</v>
      </c>
      <c r="N78" t="str">
        <f t="shared" si="8"/>
        <v>INSERT INTO TECNICA (id, nome, descricao, valida_em_competicao, id_classificacao_kodokan, id_classificacao_sacripanti) VALUES (77, 'SUMI-GAESHI', 'Técnica de projeção de sacrifício de arrmesso para a diagonal.', '1', 4, NULL)</v>
      </c>
      <c r="O78" t="s">
        <v>42</v>
      </c>
    </row>
    <row r="79" spans="1:15" x14ac:dyDescent="0.25">
      <c r="A79" t="s">
        <v>315</v>
      </c>
      <c r="B79" t="s">
        <v>254</v>
      </c>
      <c r="C79" t="s">
        <v>148</v>
      </c>
      <c r="D79" t="s">
        <v>392</v>
      </c>
      <c r="E79" t="s">
        <v>450</v>
      </c>
      <c r="F79" t="s">
        <v>449</v>
      </c>
      <c r="G79" t="s">
        <v>528</v>
      </c>
      <c r="H79">
        <f t="shared" si="9"/>
        <v>78</v>
      </c>
      <c r="I79" t="str">
        <f t="shared" si="5"/>
        <v>SUMI-OTOSHI</v>
      </c>
      <c r="J79">
        <f t="shared" si="6"/>
        <v>1</v>
      </c>
      <c r="K79">
        <v>3</v>
      </c>
      <c r="L79" t="s">
        <v>590</v>
      </c>
      <c r="M79" t="str">
        <f t="shared" si="7"/>
        <v>Técnica de projeção de mão de arremesso para a diagonal.</v>
      </c>
      <c r="N79" t="str">
        <f t="shared" si="8"/>
        <v>INSERT INTO TECNICA (id, nome, descricao, valida_em_competicao, id_classificacao_kodokan, id_classificacao_sacripanti) VALUES (78, 'SUMI-OTOSHI', 'Técnica de projeção de mão de arremesso para a diagonal.', '1', 3, NULL)</v>
      </c>
      <c r="O79" t="s">
        <v>42</v>
      </c>
    </row>
    <row r="80" spans="1:15" x14ac:dyDescent="0.25">
      <c r="A80" t="s">
        <v>315</v>
      </c>
      <c r="B80" t="s">
        <v>255</v>
      </c>
      <c r="C80" t="s">
        <v>148</v>
      </c>
      <c r="D80" t="s">
        <v>393</v>
      </c>
      <c r="E80" t="s">
        <v>450</v>
      </c>
      <c r="F80" t="s">
        <v>449</v>
      </c>
      <c r="G80" t="s">
        <v>529</v>
      </c>
      <c r="H80">
        <f t="shared" si="9"/>
        <v>79</v>
      </c>
      <c r="I80" t="str">
        <f t="shared" si="5"/>
        <v>TAI-OTOSHI</v>
      </c>
      <c r="J80">
        <f t="shared" si="6"/>
        <v>1</v>
      </c>
      <c r="K80">
        <v>3</v>
      </c>
      <c r="L80" t="s">
        <v>590</v>
      </c>
      <c r="M80" t="str">
        <f t="shared" si="7"/>
        <v>Técnica de projeção de mão de queda de corpo.</v>
      </c>
      <c r="N80" t="str">
        <f t="shared" si="8"/>
        <v>INSERT INTO TECNICA (id, nome, descricao, valida_em_competicao, id_classificacao_kodokan, id_classificacao_sacripanti) VALUES (79, 'TAI-OTOSHI', 'Técnica de projeção de mão de queda de corpo.', '1', 3, NULL)</v>
      </c>
      <c r="O80" t="s">
        <v>42</v>
      </c>
    </row>
    <row r="81" spans="1:15" x14ac:dyDescent="0.25">
      <c r="A81" t="s">
        <v>315</v>
      </c>
      <c r="B81" t="s">
        <v>256</v>
      </c>
      <c r="C81" t="s">
        <v>149</v>
      </c>
      <c r="D81" t="s">
        <v>394</v>
      </c>
      <c r="E81" t="s">
        <v>449</v>
      </c>
      <c r="F81" t="s">
        <v>449</v>
      </c>
      <c r="G81" t="s">
        <v>530</v>
      </c>
      <c r="H81">
        <f t="shared" si="9"/>
        <v>80</v>
      </c>
      <c r="I81" t="str">
        <f t="shared" si="5"/>
        <v>TAKA-GERI</v>
      </c>
      <c r="J81">
        <f t="shared" si="6"/>
        <v>1</v>
      </c>
      <c r="K81">
        <v>10</v>
      </c>
      <c r="L81" t="s">
        <v>590</v>
      </c>
      <c r="M81" t="str">
        <f t="shared" si="7"/>
        <v>Ataque contundente de perna de chute alto frontal.</v>
      </c>
      <c r="N81" t="str">
        <f t="shared" si="8"/>
        <v>INSERT INTO TECNICA (id, nome, descricao, valida_em_competicao, id_classificacao_kodokan, id_classificacao_sacripanti) VALUES (80, 'TAKA-GERI', 'Ataque contundente de perna de chute alto frontal.', '1', 10, NULL)</v>
      </c>
      <c r="O81" t="s">
        <v>42</v>
      </c>
    </row>
    <row r="82" spans="1:15" x14ac:dyDescent="0.25">
      <c r="A82" t="s">
        <v>315</v>
      </c>
      <c r="B82" t="s">
        <v>257</v>
      </c>
      <c r="C82" t="s">
        <v>152</v>
      </c>
      <c r="D82" t="s">
        <v>395</v>
      </c>
      <c r="E82" t="s">
        <v>450</v>
      </c>
      <c r="F82" t="s">
        <v>450</v>
      </c>
      <c r="G82" t="s">
        <v>531</v>
      </c>
      <c r="H82">
        <f t="shared" si="9"/>
        <v>81</v>
      </c>
      <c r="I82" t="str">
        <f t="shared" si="5"/>
        <v>TAMA-GURUMA</v>
      </c>
      <c r="J82">
        <f t="shared" si="6"/>
        <v>0</v>
      </c>
      <c r="K82">
        <v>5</v>
      </c>
      <c r="L82" t="s">
        <v>590</v>
      </c>
      <c r="M82" t="str">
        <f t="shared" si="7"/>
        <v>Técnica de projeção de sacrifício lateral de giro pelo ombro (similar a kata-guruma).</v>
      </c>
      <c r="N82" t="str">
        <f t="shared" si="8"/>
        <v>INSERT INTO TECNICA (id, nome, descricao, valida_em_competicao, id_classificacao_kodokan, id_classificacao_sacripanti) VALUES (81, 'TAMA-GURUMA', 'Técnica de projeção de sacrifício lateral de giro pelo ombro (similar a kata-guruma).', '0', 5, NULL)</v>
      </c>
      <c r="O82" t="s">
        <v>42</v>
      </c>
    </row>
    <row r="83" spans="1:15" x14ac:dyDescent="0.25">
      <c r="A83" t="s">
        <v>315</v>
      </c>
      <c r="B83" t="s">
        <v>258</v>
      </c>
      <c r="C83" t="s">
        <v>152</v>
      </c>
      <c r="D83" t="s">
        <v>396</v>
      </c>
      <c r="E83" t="s">
        <v>450</v>
      </c>
      <c r="F83" t="s">
        <v>449</v>
      </c>
      <c r="G83" t="s">
        <v>532</v>
      </c>
      <c r="H83">
        <f t="shared" si="9"/>
        <v>82</v>
      </c>
      <c r="I83" t="str">
        <f t="shared" si="5"/>
        <v>TANI-OTOSHI</v>
      </c>
      <c r="J83">
        <f t="shared" si="6"/>
        <v>1</v>
      </c>
      <c r="K83">
        <v>5</v>
      </c>
      <c r="L83" t="s">
        <v>590</v>
      </c>
      <c r="M83" t="str">
        <f t="shared" si="7"/>
        <v>Técnica de projeção de sacrifício de queda do vale.</v>
      </c>
      <c r="N83" t="str">
        <f t="shared" si="8"/>
        <v>INSERT INTO TECNICA (id, nome, descricao, valida_em_competicao, id_classificacao_kodokan, id_classificacao_sacripanti) VALUES (82, 'TANI-OTOSHI', 'Técnica de projeção de sacrifício de queda do vale.', '1', 5, NULL)</v>
      </c>
      <c r="O83" t="s">
        <v>42</v>
      </c>
    </row>
    <row r="84" spans="1:15" x14ac:dyDescent="0.25">
      <c r="A84" t="s">
        <v>315</v>
      </c>
      <c r="B84" t="s">
        <v>259</v>
      </c>
      <c r="C84" t="s">
        <v>147</v>
      </c>
      <c r="D84" t="s">
        <v>397</v>
      </c>
      <c r="E84" t="s">
        <v>450</v>
      </c>
      <c r="F84" t="s">
        <v>449</v>
      </c>
      <c r="G84" t="s">
        <v>533</v>
      </c>
      <c r="H84">
        <f t="shared" si="9"/>
        <v>83</v>
      </c>
      <c r="I84" t="str">
        <f t="shared" si="5"/>
        <v>TATE-SHIHO-GATAME</v>
      </c>
      <c r="J84">
        <f t="shared" si="6"/>
        <v>1</v>
      </c>
      <c r="K84">
        <v>7</v>
      </c>
      <c r="L84" t="s">
        <v>590</v>
      </c>
      <c r="M84" t="str">
        <f t="shared" si="7"/>
        <v>Técnica de imobilização frontal segurando pelos quatro cantos.</v>
      </c>
      <c r="N84" t="str">
        <f t="shared" si="8"/>
        <v>INSERT INTO TECNICA (id, nome, descricao, valida_em_competicao, id_classificacao_kodokan, id_classificacao_sacripanti) VALUES (83, 'TATE-SHIHO-GATAME', 'Técnica de imobilização frontal segurando pelos quatro cantos.', '1', 7, NULL)</v>
      </c>
      <c r="O84" t="s">
        <v>42</v>
      </c>
    </row>
    <row r="85" spans="1:15" x14ac:dyDescent="0.25">
      <c r="A85" t="s">
        <v>315</v>
      </c>
      <c r="B85" t="s">
        <v>260</v>
      </c>
      <c r="C85" t="s">
        <v>142</v>
      </c>
      <c r="D85" t="s">
        <v>398</v>
      </c>
      <c r="E85" t="s">
        <v>449</v>
      </c>
      <c r="F85" t="s">
        <v>449</v>
      </c>
      <c r="G85" t="s">
        <v>534</v>
      </c>
      <c r="H85">
        <f t="shared" si="9"/>
        <v>84</v>
      </c>
      <c r="I85" t="str">
        <f t="shared" si="5"/>
        <v>TAWARA-GAESHI</v>
      </c>
      <c r="J85">
        <f t="shared" si="6"/>
        <v>1</v>
      </c>
      <c r="K85">
        <v>4</v>
      </c>
      <c r="L85" t="s">
        <v>590</v>
      </c>
      <c r="M85" t="str">
        <f t="shared" si="7"/>
        <v>Técnica de projeção de sacrifício frontal de arremesso do &amp;quot;saco de arroz&amp;quot;.</v>
      </c>
      <c r="N85" t="str">
        <f t="shared" si="8"/>
        <v>INSERT INTO TECNICA (id, nome, descricao, valida_em_competicao, id_classificacao_kodokan, id_classificacao_sacripanti) VALUES (84, 'TAWARA-GAESHI', 'Técnica de projeção de sacrifício frontal de arremesso do &amp;quot;saco de arroz&amp;quot;.', '1', 4, NULL)</v>
      </c>
      <c r="O85" t="s">
        <v>42</v>
      </c>
    </row>
    <row r="86" spans="1:15" x14ac:dyDescent="0.25">
      <c r="A86" t="s">
        <v>315</v>
      </c>
      <c r="B86" t="s">
        <v>261</v>
      </c>
      <c r="C86" t="s">
        <v>148</v>
      </c>
      <c r="D86" t="s">
        <v>399</v>
      </c>
      <c r="E86" t="s">
        <v>449</v>
      </c>
      <c r="F86" t="s">
        <v>450</v>
      </c>
      <c r="G86" t="s">
        <v>535</v>
      </c>
      <c r="H86">
        <f t="shared" si="9"/>
        <v>85</v>
      </c>
      <c r="I86" t="str">
        <f t="shared" si="5"/>
        <v>TE-GURUMA</v>
      </c>
      <c r="J86">
        <f t="shared" si="6"/>
        <v>0</v>
      </c>
      <c r="K86">
        <v>3</v>
      </c>
      <c r="L86" t="s">
        <v>590</v>
      </c>
      <c r="M86" t="str">
        <f t="shared" si="7"/>
        <v>Técnica de projeção de mão de roda de mão.</v>
      </c>
      <c r="N86" t="str">
        <f t="shared" si="8"/>
        <v>INSERT INTO TECNICA (id, nome, descricao, valida_em_competicao, id_classificacao_kodokan, id_classificacao_sacripanti) VALUES (85, 'TE-GURUMA', 'Técnica de projeção de mão de roda de mão.', '0', 3, NULL)</v>
      </c>
      <c r="O86" t="s">
        <v>42</v>
      </c>
    </row>
    <row r="87" spans="1:15" x14ac:dyDescent="0.25">
      <c r="A87" t="s">
        <v>315</v>
      </c>
      <c r="B87" t="s">
        <v>262</v>
      </c>
      <c r="C87" t="s">
        <v>144</v>
      </c>
      <c r="D87" t="s">
        <v>400</v>
      </c>
      <c r="E87" t="s">
        <v>450</v>
      </c>
      <c r="F87" t="s">
        <v>450</v>
      </c>
      <c r="G87" t="s">
        <v>536</v>
      </c>
      <c r="H87">
        <f t="shared" si="9"/>
        <v>86</v>
      </c>
      <c r="I87" t="str">
        <f t="shared" si="5"/>
        <v>TOBI-GOSHI</v>
      </c>
      <c r="J87">
        <f t="shared" si="6"/>
        <v>0</v>
      </c>
      <c r="K87">
        <v>2</v>
      </c>
      <c r="L87" t="s">
        <v>590</v>
      </c>
      <c r="M87" t="str">
        <f t="shared" si="7"/>
        <v>Técnica de projeção de quadril de arremesso com o quadril levantando e puxando similar a tsurikomi-goshi.</v>
      </c>
      <c r="N87" t="str">
        <f t="shared" si="8"/>
        <v>INSERT INTO TECNICA (id, nome, descricao, valida_em_competicao, id_classificacao_kodokan, id_classificacao_sacripanti) VALUES (86, 'TOBI-GOSHI', 'Técnica de projeção de quadril de arremesso com o quadril levantando e puxando similar a tsurikomi-goshi.', '0', 2, NULL)</v>
      </c>
      <c r="O87" t="s">
        <v>42</v>
      </c>
    </row>
    <row r="88" spans="1:15" x14ac:dyDescent="0.25">
      <c r="A88" t="s">
        <v>315</v>
      </c>
      <c r="B88" t="s">
        <v>263</v>
      </c>
      <c r="C88" t="s">
        <v>142</v>
      </c>
      <c r="D88" t="s">
        <v>401</v>
      </c>
      <c r="E88" t="s">
        <v>450</v>
      </c>
      <c r="F88" t="s">
        <v>449</v>
      </c>
      <c r="G88" t="s">
        <v>537</v>
      </c>
      <c r="H88">
        <f t="shared" si="9"/>
        <v>87</v>
      </c>
      <c r="I88" t="str">
        <f t="shared" si="5"/>
        <v>TOMOE-NAGE</v>
      </c>
      <c r="J88">
        <f t="shared" si="6"/>
        <v>1</v>
      </c>
      <c r="K88">
        <v>4</v>
      </c>
      <c r="L88" t="s">
        <v>590</v>
      </c>
      <c r="M88" t="str">
        <f t="shared" si="7"/>
        <v>Técnica de projeção de sacrifício de arremesso circular frontal.</v>
      </c>
      <c r="N88" t="str">
        <f t="shared" si="8"/>
        <v>INSERT INTO TECNICA (id, nome, descricao, valida_em_competicao, id_classificacao_kodokan, id_classificacao_sacripanti) VALUES (87, 'TOMOE-NAGE', 'Técnica de projeção de sacrifício de arremesso circular frontal.', '1', 4, NULL)</v>
      </c>
      <c r="O88" t="s">
        <v>42</v>
      </c>
    </row>
    <row r="89" spans="1:15" x14ac:dyDescent="0.25">
      <c r="A89" t="s">
        <v>315</v>
      </c>
      <c r="B89" t="s">
        <v>264</v>
      </c>
      <c r="C89" t="s">
        <v>151</v>
      </c>
      <c r="D89" t="s">
        <v>402</v>
      </c>
      <c r="E89" t="s">
        <v>450</v>
      </c>
      <c r="F89" t="s">
        <v>449</v>
      </c>
      <c r="G89" t="s">
        <v>538</v>
      </c>
      <c r="H89">
        <f t="shared" si="9"/>
        <v>88</v>
      </c>
      <c r="I89" t="str">
        <f t="shared" si="5"/>
        <v>TSUBAME-GAESHI</v>
      </c>
      <c r="J89">
        <f t="shared" si="6"/>
        <v>1</v>
      </c>
      <c r="K89">
        <v>1</v>
      </c>
      <c r="L89" t="s">
        <v>590</v>
      </c>
      <c r="M89" t="str">
        <f t="shared" si="7"/>
        <v>Técnica de projeção de pé de contra-ataque da &amp;quot;andorinha&amp;quot;.</v>
      </c>
      <c r="N89" t="str">
        <f t="shared" si="8"/>
        <v>INSERT INTO TECNICA (id, nome, descricao, valida_em_competicao, id_classificacao_kodokan, id_classificacao_sacripanti) VALUES (88, 'TSUBAME-GAESHI', 'Técnica de projeção de pé de contra-ataque da &amp;quot;andorinha&amp;quot;.', '1', 1, NULL)</v>
      </c>
      <c r="O89" t="s">
        <v>42</v>
      </c>
    </row>
    <row r="90" spans="1:15" x14ac:dyDescent="0.25">
      <c r="A90" t="s">
        <v>315</v>
      </c>
      <c r="B90" t="s">
        <v>265</v>
      </c>
      <c r="C90" t="s">
        <v>150</v>
      </c>
      <c r="D90" t="s">
        <v>265</v>
      </c>
      <c r="E90" t="s">
        <v>449</v>
      </c>
      <c r="F90" t="s">
        <v>449</v>
      </c>
      <c r="G90" t="s">
        <v>539</v>
      </c>
      <c r="H90">
        <f t="shared" si="9"/>
        <v>89</v>
      </c>
      <c r="I90" t="str">
        <f t="shared" si="5"/>
        <v>TSUKIAGE</v>
      </c>
      <c r="J90">
        <f t="shared" si="6"/>
        <v>1</v>
      </c>
      <c r="K90">
        <v>11</v>
      </c>
      <c r="L90" t="s">
        <v>590</v>
      </c>
      <c r="M90" t="str">
        <f t="shared" si="7"/>
        <v>Ataque contundente de braço de soco &amp;quot;uppercut&amp;quot;.</v>
      </c>
      <c r="N90" t="str">
        <f t="shared" si="8"/>
        <v>INSERT INTO TECNICA (id, nome, descricao, valida_em_competicao, id_classificacao_kodokan, id_classificacao_sacripanti) VALUES (89, 'TSUKIAGE', 'Ataque contundente de braço de soco &amp;quot;uppercut&amp;quot;.', '1', 11, NULL)</v>
      </c>
      <c r="O90" t="s">
        <v>42</v>
      </c>
    </row>
    <row r="91" spans="1:15" x14ac:dyDescent="0.25">
      <c r="A91" t="s">
        <v>315</v>
      </c>
      <c r="B91" t="s">
        <v>266</v>
      </c>
      <c r="C91" t="s">
        <v>150</v>
      </c>
      <c r="D91" t="s">
        <v>266</v>
      </c>
      <c r="E91" t="s">
        <v>449</v>
      </c>
      <c r="F91" t="s">
        <v>449</v>
      </c>
      <c r="G91" t="s">
        <v>540</v>
      </c>
      <c r="H91">
        <f t="shared" si="9"/>
        <v>90</v>
      </c>
      <c r="I91" t="str">
        <f t="shared" si="5"/>
        <v>TSUKIDASHI</v>
      </c>
      <c r="J91">
        <f t="shared" si="6"/>
        <v>1</v>
      </c>
      <c r="K91">
        <v>11</v>
      </c>
      <c r="L91" t="s">
        <v>590</v>
      </c>
      <c r="M91" t="str">
        <f t="shared" si="7"/>
        <v>Ataque contundente de braço de empurraão com a mão.</v>
      </c>
      <c r="N91" t="str">
        <f t="shared" si="8"/>
        <v>INSERT INTO TECNICA (id, nome, descricao, valida_em_competicao, id_classificacao_kodokan, id_classificacao_sacripanti) VALUES (90, 'TSUKIDASHI', 'Ataque contundente de braço de empurraão com a mão.', '1', 11, NULL)</v>
      </c>
      <c r="O91" t="s">
        <v>42</v>
      </c>
    </row>
    <row r="92" spans="1:15" x14ac:dyDescent="0.25">
      <c r="A92" t="s">
        <v>315</v>
      </c>
      <c r="B92" t="s">
        <v>267</v>
      </c>
      <c r="C92" t="s">
        <v>150</v>
      </c>
      <c r="D92" t="s">
        <v>267</v>
      </c>
      <c r="E92" t="s">
        <v>449</v>
      </c>
      <c r="F92" t="s">
        <v>449</v>
      </c>
      <c r="G92" t="s">
        <v>541</v>
      </c>
      <c r="H92">
        <f t="shared" si="9"/>
        <v>91</v>
      </c>
      <c r="I92" t="str">
        <f t="shared" si="5"/>
        <v>TSUKKAKE</v>
      </c>
      <c r="J92">
        <f t="shared" si="6"/>
        <v>1</v>
      </c>
      <c r="K92">
        <v>11</v>
      </c>
      <c r="L92" t="s">
        <v>590</v>
      </c>
      <c r="M92" t="str">
        <f t="shared" si="7"/>
        <v>Ataque contundente de braço de soco no estômago.</v>
      </c>
      <c r="N92" t="str">
        <f t="shared" si="8"/>
        <v>INSERT INTO TECNICA (id, nome, descricao, valida_em_competicao, id_classificacao_kodokan, id_classificacao_sacripanti) VALUES (91, 'TSUKKAKE', 'Ataque contundente de braço de soco no estômago.', '1', 11, NULL)</v>
      </c>
      <c r="O92" t="s">
        <v>42</v>
      </c>
    </row>
    <row r="93" spans="1:15" x14ac:dyDescent="0.25">
      <c r="A93" t="s">
        <v>315</v>
      </c>
      <c r="B93" t="s">
        <v>268</v>
      </c>
      <c r="C93" t="s">
        <v>146</v>
      </c>
      <c r="D93" t="s">
        <v>403</v>
      </c>
      <c r="E93" t="s">
        <v>450</v>
      </c>
      <c r="F93" t="s">
        <v>449</v>
      </c>
      <c r="G93" t="s">
        <v>542</v>
      </c>
      <c r="H93">
        <f t="shared" si="9"/>
        <v>92</v>
      </c>
      <c r="I93" t="str">
        <f t="shared" si="5"/>
        <v>TSUKKOMI-JIME</v>
      </c>
      <c r="J93">
        <f t="shared" si="6"/>
        <v>1</v>
      </c>
      <c r="K93">
        <v>8</v>
      </c>
      <c r="L93" t="s">
        <v>590</v>
      </c>
      <c r="M93" t="str">
        <f t="shared" si="7"/>
        <v>Técnica de aprisionamento de estrangulamento empurrando.</v>
      </c>
      <c r="N93" t="str">
        <f t="shared" si="8"/>
        <v>INSERT INTO TECNICA (id, nome, descricao, valida_em_competicao, id_classificacao_kodokan, id_classificacao_sacripanti) VALUES (92, 'TSUKKOMI-JIME', 'Técnica de aprisionamento de estrangulamento empurrando.', '1', 8, NULL)</v>
      </c>
      <c r="O93" t="s">
        <v>42</v>
      </c>
    </row>
    <row r="94" spans="1:15" x14ac:dyDescent="0.25">
      <c r="A94" t="s">
        <v>315</v>
      </c>
      <c r="B94" t="s">
        <v>269</v>
      </c>
      <c r="C94" t="s">
        <v>144</v>
      </c>
      <c r="D94" t="s">
        <v>404</v>
      </c>
      <c r="E94" t="s">
        <v>450</v>
      </c>
      <c r="F94" t="s">
        <v>449</v>
      </c>
      <c r="G94" t="s">
        <v>543</v>
      </c>
      <c r="H94">
        <f t="shared" si="9"/>
        <v>93</v>
      </c>
      <c r="I94" t="str">
        <f t="shared" si="5"/>
        <v>TSURI-GOSHI</v>
      </c>
      <c r="J94">
        <f t="shared" si="6"/>
        <v>1</v>
      </c>
      <c r="K94">
        <v>2</v>
      </c>
      <c r="L94" t="s">
        <v>590</v>
      </c>
      <c r="M94" t="str">
        <f t="shared" si="7"/>
        <v>Técnica de projeção de quadril de arremesso levantando com o quadril pela faixa.</v>
      </c>
      <c r="N94" t="str">
        <f t="shared" si="8"/>
        <v>INSERT INTO TECNICA (id, nome, descricao, valida_em_competicao, id_classificacao_kodokan, id_classificacao_sacripanti) VALUES (93, 'TSURI-GOSHI', 'Técnica de projeção de quadril de arremesso levantando com o quadril pela faixa.', '1', 2, NULL)</v>
      </c>
      <c r="O94" t="s">
        <v>42</v>
      </c>
    </row>
    <row r="95" spans="1:15" x14ac:dyDescent="0.25">
      <c r="A95" t="s">
        <v>315</v>
      </c>
      <c r="B95" t="s">
        <v>270</v>
      </c>
      <c r="C95" t="s">
        <v>144</v>
      </c>
      <c r="D95" t="s">
        <v>405</v>
      </c>
      <c r="E95" t="s">
        <v>450</v>
      </c>
      <c r="F95" t="s">
        <v>449</v>
      </c>
      <c r="G95" t="s">
        <v>544</v>
      </c>
      <c r="H95">
        <f t="shared" si="9"/>
        <v>94</v>
      </c>
      <c r="I95" t="str">
        <f t="shared" si="5"/>
        <v>TSURIKOMI-GOSHI</v>
      </c>
      <c r="J95">
        <f t="shared" si="6"/>
        <v>1</v>
      </c>
      <c r="K95">
        <v>2</v>
      </c>
      <c r="L95" t="s">
        <v>590</v>
      </c>
      <c r="M95" t="str">
        <f t="shared" si="7"/>
        <v>Técnica de projeção de quadril de arremesso com o quadril levantando e puxando.</v>
      </c>
      <c r="N95" t="str">
        <f t="shared" si="8"/>
        <v>INSERT INTO TECNICA (id, nome, descricao, valida_em_competicao, id_classificacao_kodokan, id_classificacao_sacripanti) VALUES (94, 'TSURIKOMI-GOSHI', 'Técnica de projeção de quadril de arremesso com o quadril levantando e puxando.', '1', 2, NULL)</v>
      </c>
      <c r="O95" t="s">
        <v>42</v>
      </c>
    </row>
    <row r="96" spans="1:15" x14ac:dyDescent="0.25">
      <c r="A96" t="s">
        <v>315</v>
      </c>
      <c r="B96" t="s">
        <v>271</v>
      </c>
      <c r="C96" t="s">
        <v>152</v>
      </c>
      <c r="D96" t="s">
        <v>406</v>
      </c>
      <c r="E96" t="s">
        <v>450</v>
      </c>
      <c r="F96" t="s">
        <v>449</v>
      </c>
      <c r="G96" t="s">
        <v>545</v>
      </c>
      <c r="H96">
        <f t="shared" si="9"/>
        <v>95</v>
      </c>
      <c r="I96" t="str">
        <f t="shared" si="5"/>
        <v>UCHI-MAKIKOMI</v>
      </c>
      <c r="J96">
        <f t="shared" si="6"/>
        <v>1</v>
      </c>
      <c r="K96">
        <v>5</v>
      </c>
      <c r="L96" t="s">
        <v>590</v>
      </c>
      <c r="M96" t="str">
        <f t="shared" si="7"/>
        <v>Técnica de projeção de sacrifício de arremesso para fora segurando embaixo do ombro.</v>
      </c>
      <c r="N96" t="str">
        <f t="shared" si="8"/>
        <v>INSERT INTO TECNICA (id, nome, descricao, valida_em_competicao, id_classificacao_kodokan, id_classificacao_sacripanti) VALUES (95, 'UCHI-MAKIKOMI', 'Técnica de projeção de sacrifício de arremesso para fora segurando embaixo do ombro.', '1', 5, NULL)</v>
      </c>
      <c r="O96" t="s">
        <v>42</v>
      </c>
    </row>
    <row r="97" spans="1:15" x14ac:dyDescent="0.25">
      <c r="A97" t="s">
        <v>315</v>
      </c>
      <c r="B97" t="s">
        <v>272</v>
      </c>
      <c r="C97" t="s">
        <v>151</v>
      </c>
      <c r="D97" t="s">
        <v>407</v>
      </c>
      <c r="E97" t="s">
        <v>450</v>
      </c>
      <c r="F97" t="s">
        <v>449</v>
      </c>
      <c r="G97" t="s">
        <v>546</v>
      </c>
      <c r="H97">
        <f t="shared" si="9"/>
        <v>96</v>
      </c>
      <c r="I97" t="str">
        <f t="shared" si="5"/>
        <v>UCHI-MATA</v>
      </c>
      <c r="J97">
        <f t="shared" si="6"/>
        <v>1</v>
      </c>
      <c r="K97">
        <v>1</v>
      </c>
      <c r="L97" t="s">
        <v>590</v>
      </c>
      <c r="M97" t="str">
        <f t="shared" si="7"/>
        <v>Técnica de projeção de pé de arremesso levantando por entre as pernas.</v>
      </c>
      <c r="N97" t="str">
        <f t="shared" si="8"/>
        <v>INSERT INTO TECNICA (id, nome, descricao, valida_em_competicao, id_classificacao_kodokan, id_classificacao_sacripanti) VALUES (96, 'UCHI-MATA', 'Técnica de projeção de pé de arremesso levantando por entre as pernas.', '1', 1, NULL)</v>
      </c>
      <c r="O97" t="s">
        <v>42</v>
      </c>
    </row>
    <row r="98" spans="1:15" x14ac:dyDescent="0.25">
      <c r="A98" t="s">
        <v>315</v>
      </c>
      <c r="B98" t="s">
        <v>273</v>
      </c>
      <c r="C98" t="s">
        <v>151</v>
      </c>
      <c r="D98" t="s">
        <v>408</v>
      </c>
      <c r="E98" t="s">
        <v>450</v>
      </c>
      <c r="F98" t="s">
        <v>449</v>
      </c>
      <c r="G98" t="s">
        <v>547</v>
      </c>
      <c r="H98">
        <f t="shared" si="9"/>
        <v>97</v>
      </c>
      <c r="I98" t="str">
        <f t="shared" si="5"/>
        <v>UCHI-MATA-GAESHI</v>
      </c>
      <c r="J98">
        <f t="shared" si="6"/>
        <v>1</v>
      </c>
      <c r="K98">
        <v>1</v>
      </c>
      <c r="L98" t="s">
        <v>590</v>
      </c>
      <c r="M98" t="str">
        <f t="shared" si="7"/>
        <v>Técnica de projeção de pé ou perna de contra-ataque do arremesso que engancha pela parte interna da coxa.</v>
      </c>
      <c r="N98" t="str">
        <f t="shared" si="8"/>
        <v>INSERT INTO TECNICA (id, nome, descricao, valida_em_competicao, id_classificacao_kodokan, id_classificacao_sacripanti) VALUES (97, 'UCHI-MATA-GAESHI', 'Técnica de projeção de pé ou perna de contra-ataque do arremesso que engancha pela parte interna da coxa.', '1', 1, NULL)</v>
      </c>
      <c r="O98" t="s">
        <v>42</v>
      </c>
    </row>
    <row r="99" spans="1:15" x14ac:dyDescent="0.25">
      <c r="A99" t="s">
        <v>315</v>
      </c>
      <c r="B99" t="s">
        <v>274</v>
      </c>
      <c r="C99" t="s">
        <v>152</v>
      </c>
      <c r="D99" t="s">
        <v>409</v>
      </c>
      <c r="E99" t="s">
        <v>450</v>
      </c>
      <c r="F99" t="s">
        <v>449</v>
      </c>
      <c r="G99" t="s">
        <v>548</v>
      </c>
      <c r="H99">
        <f t="shared" si="9"/>
        <v>98</v>
      </c>
      <c r="I99" t="str">
        <f t="shared" si="5"/>
        <v>UCHI-MATA-MAKIKOMI</v>
      </c>
      <c r="J99">
        <f t="shared" si="6"/>
        <v>1</v>
      </c>
      <c r="K99">
        <v>5</v>
      </c>
      <c r="L99" t="s">
        <v>590</v>
      </c>
      <c r="M99" t="str">
        <f t="shared" si="7"/>
        <v>Técnica de projeção de sacrifício de arremesso enganchado pela parte interna da coxa.</v>
      </c>
      <c r="N99" t="str">
        <f t="shared" si="8"/>
        <v>INSERT INTO TECNICA (id, nome, descricao, valida_em_competicao, id_classificacao_kodokan, id_classificacao_sacripanti) VALUES (98, 'UCHI-MATA-MAKIKOMI', 'Técnica de projeção de sacrifício de arremesso enganchado pela parte interna da coxa.', '1', 5, NULL)</v>
      </c>
      <c r="O99" t="s">
        <v>42</v>
      </c>
    </row>
    <row r="100" spans="1:15" x14ac:dyDescent="0.25">
      <c r="A100" t="s">
        <v>315</v>
      </c>
      <c r="B100" t="s">
        <v>275</v>
      </c>
      <c r="C100" t="s">
        <v>148</v>
      </c>
      <c r="D100" t="s">
        <v>410</v>
      </c>
      <c r="E100" t="s">
        <v>450</v>
      </c>
      <c r="F100" t="s">
        <v>449</v>
      </c>
      <c r="G100" t="s">
        <v>549</v>
      </c>
      <c r="H100">
        <f t="shared" si="9"/>
        <v>99</v>
      </c>
      <c r="I100" t="str">
        <f t="shared" si="5"/>
        <v>UCHI-MATA-SUKASHI</v>
      </c>
      <c r="J100">
        <f t="shared" si="6"/>
        <v>1</v>
      </c>
      <c r="K100">
        <v>3</v>
      </c>
      <c r="L100" t="s">
        <v>590</v>
      </c>
      <c r="M100" t="str">
        <f t="shared" si="7"/>
        <v>Técnica de projeção de mão de desvencilhar a entrada entre as pernas.</v>
      </c>
      <c r="N100" t="str">
        <f t="shared" si="8"/>
        <v>INSERT INTO TECNICA (id, nome, descricao, valida_em_competicao, id_classificacao_kodokan, id_classificacao_sacripanti) VALUES (99, 'UCHI-MATA-SUKASHI', 'Técnica de projeção de mão de desvencilhar a entrada entre as pernas.', '1', 3, NULL)</v>
      </c>
      <c r="O100" t="s">
        <v>42</v>
      </c>
    </row>
    <row r="101" spans="1:15" x14ac:dyDescent="0.25">
      <c r="A101" t="s">
        <v>315</v>
      </c>
      <c r="B101" t="s">
        <v>276</v>
      </c>
      <c r="C101" t="s">
        <v>150</v>
      </c>
      <c r="D101" t="s">
        <v>276</v>
      </c>
      <c r="E101" t="s">
        <v>449</v>
      </c>
      <c r="F101" t="s">
        <v>449</v>
      </c>
      <c r="G101" t="s">
        <v>522</v>
      </c>
      <c r="H101">
        <f t="shared" si="9"/>
        <v>100</v>
      </c>
      <c r="I101" t="str">
        <f t="shared" si="5"/>
        <v>UCHIOROSHI</v>
      </c>
      <c r="J101">
        <f t="shared" si="6"/>
        <v>1</v>
      </c>
      <c r="K101">
        <v>11</v>
      </c>
      <c r="L101" t="s">
        <v>590</v>
      </c>
      <c r="M101" t="str">
        <f t="shared" si="7"/>
        <v>Ataque contundente de braço de golpe para baixo.</v>
      </c>
      <c r="N101" t="str">
        <f t="shared" si="8"/>
        <v>INSERT INTO TECNICA (id, nome, descricao, valida_em_competicao, id_classificacao_kodokan, id_classificacao_sacripanti) VALUES (100, 'UCHIOROSHI', 'Ataque contundente de braço de golpe para baixo.', '1', 11, NULL)</v>
      </c>
      <c r="O101" t="s">
        <v>42</v>
      </c>
    </row>
    <row r="102" spans="1:15" x14ac:dyDescent="0.25">
      <c r="A102" t="s">
        <v>315</v>
      </c>
      <c r="B102" t="s">
        <v>277</v>
      </c>
      <c r="C102" t="s">
        <v>152</v>
      </c>
      <c r="D102" t="s">
        <v>411</v>
      </c>
      <c r="E102" t="s">
        <v>450</v>
      </c>
      <c r="F102" t="s">
        <v>450</v>
      </c>
      <c r="G102" t="s">
        <v>550</v>
      </c>
      <c r="H102">
        <f t="shared" si="9"/>
        <v>101</v>
      </c>
      <c r="I102" t="str">
        <f t="shared" si="5"/>
        <v>UDE-GAESHI</v>
      </c>
      <c r="J102">
        <f t="shared" si="6"/>
        <v>0</v>
      </c>
      <c r="K102">
        <v>5</v>
      </c>
      <c r="L102" t="s">
        <v>590</v>
      </c>
      <c r="M102" t="str">
        <f t="shared" si="7"/>
        <v>Variação da técnica de projeção de sacrifício de separação lateral.</v>
      </c>
      <c r="N102" t="str">
        <f t="shared" si="8"/>
        <v>INSERT INTO TECNICA (id, nome, descricao, valida_em_competicao, id_classificacao_kodokan, id_classificacao_sacripanti) VALUES (101, 'UDE-GAESHI', 'Variação da técnica de projeção de sacrifício de separação lateral.', '0', 5, NULL)</v>
      </c>
      <c r="O102" t="s">
        <v>42</v>
      </c>
    </row>
    <row r="103" spans="1:15" x14ac:dyDescent="0.25">
      <c r="A103" t="s">
        <v>315</v>
      </c>
      <c r="B103" t="s">
        <v>278</v>
      </c>
      <c r="C103" t="s">
        <v>145</v>
      </c>
      <c r="D103" t="s">
        <v>412</v>
      </c>
      <c r="E103" t="s">
        <v>450</v>
      </c>
      <c r="F103" t="s">
        <v>449</v>
      </c>
      <c r="G103" t="s">
        <v>551</v>
      </c>
      <c r="H103">
        <f t="shared" si="9"/>
        <v>102</v>
      </c>
      <c r="I103" t="str">
        <f t="shared" si="5"/>
        <v>UDE-GARAMI</v>
      </c>
      <c r="J103">
        <f t="shared" si="6"/>
        <v>1</v>
      </c>
      <c r="K103">
        <v>6</v>
      </c>
      <c r="L103" t="s">
        <v>590</v>
      </c>
      <c r="M103" t="str">
        <f t="shared" si="7"/>
        <v>Técnica de aprisionamento de chave de braço (chave do &amp;quot;número quatro&amp;quot;).</v>
      </c>
      <c r="N103" t="str">
        <f t="shared" si="8"/>
        <v>INSERT INTO TECNICA (id, nome, descricao, valida_em_competicao, id_classificacao_kodokan, id_classificacao_sacripanti) VALUES (102, 'UDE-GARAMI', 'Técnica de aprisionamento de chave de braço (chave do &amp;quot;número quatro&amp;quot;).', '1', 6, NULL)</v>
      </c>
      <c r="O103" t="s">
        <v>42</v>
      </c>
    </row>
    <row r="104" spans="1:15" x14ac:dyDescent="0.25">
      <c r="A104" t="s">
        <v>315</v>
      </c>
      <c r="B104" t="s">
        <v>279</v>
      </c>
      <c r="C104" t="s">
        <v>145</v>
      </c>
      <c r="D104" t="s">
        <v>413</v>
      </c>
      <c r="E104" t="s">
        <v>450</v>
      </c>
      <c r="F104" t="s">
        <v>449</v>
      </c>
      <c r="G104" t="s">
        <v>552</v>
      </c>
      <c r="H104">
        <f t="shared" si="9"/>
        <v>103</v>
      </c>
      <c r="I104" t="str">
        <f t="shared" si="5"/>
        <v>UDE-HISHIGI-ASHI-GATAME</v>
      </c>
      <c r="J104">
        <f t="shared" si="6"/>
        <v>1</v>
      </c>
      <c r="K104">
        <v>6</v>
      </c>
      <c r="L104" t="s">
        <v>590</v>
      </c>
      <c r="M104" t="str">
        <f t="shared" si="7"/>
        <v>Técnica de aprisionamento de chave de braço com a perna.</v>
      </c>
      <c r="N104" t="str">
        <f t="shared" si="8"/>
        <v>INSERT INTO TECNICA (id, nome, descricao, valida_em_competicao, id_classificacao_kodokan, id_classificacao_sacripanti) VALUES (103, 'UDE-HISHIGI-ASHI-GATAME', 'Técnica de aprisionamento de chave de braço com a perna.', '1', 6, NULL)</v>
      </c>
      <c r="O104" t="s">
        <v>42</v>
      </c>
    </row>
    <row r="105" spans="1:15" x14ac:dyDescent="0.25">
      <c r="A105" t="s">
        <v>315</v>
      </c>
      <c r="B105" t="s">
        <v>280</v>
      </c>
      <c r="C105" t="s">
        <v>145</v>
      </c>
      <c r="D105" t="s">
        <v>414</v>
      </c>
      <c r="E105" t="s">
        <v>450</v>
      </c>
      <c r="F105" t="s">
        <v>449</v>
      </c>
      <c r="G105" t="s">
        <v>553</v>
      </c>
      <c r="H105">
        <f t="shared" si="9"/>
        <v>104</v>
      </c>
      <c r="I105" t="str">
        <f t="shared" si="5"/>
        <v>UDE-HISHIGI-HARA-GATAME</v>
      </c>
      <c r="J105">
        <f t="shared" si="6"/>
        <v>1</v>
      </c>
      <c r="K105">
        <v>6</v>
      </c>
      <c r="L105" t="s">
        <v>590</v>
      </c>
      <c r="M105" t="str">
        <f t="shared" si="7"/>
        <v>Técnica de aprisionamento de chave de braço com a barriga.</v>
      </c>
      <c r="N105" t="str">
        <f t="shared" si="8"/>
        <v>INSERT INTO TECNICA (id, nome, descricao, valida_em_competicao, id_classificacao_kodokan, id_classificacao_sacripanti) VALUES (104, 'UDE-HISHIGI-HARA-GATAME', 'Técnica de aprisionamento de chave de braço com a barriga.', '1', 6, NULL)</v>
      </c>
      <c r="O105" t="s">
        <v>42</v>
      </c>
    </row>
    <row r="106" spans="1:15" x14ac:dyDescent="0.25">
      <c r="A106" t="s">
        <v>315</v>
      </c>
      <c r="B106" t="s">
        <v>281</v>
      </c>
      <c r="C106" t="s">
        <v>145</v>
      </c>
      <c r="D106" t="s">
        <v>415</v>
      </c>
      <c r="E106" t="s">
        <v>450</v>
      </c>
      <c r="F106" t="s">
        <v>449</v>
      </c>
      <c r="G106" t="s">
        <v>554</v>
      </c>
      <c r="H106">
        <f t="shared" si="9"/>
        <v>105</v>
      </c>
      <c r="I106" t="str">
        <f t="shared" si="5"/>
        <v>UDE-HISHIGI-HIZA-GATAME</v>
      </c>
      <c r="J106">
        <f t="shared" si="6"/>
        <v>1</v>
      </c>
      <c r="K106">
        <v>6</v>
      </c>
      <c r="L106" t="s">
        <v>590</v>
      </c>
      <c r="M106" t="str">
        <f t="shared" si="7"/>
        <v>Técnica de aprisionamento de chave de braço com o joelho.</v>
      </c>
      <c r="N106" t="str">
        <f t="shared" si="8"/>
        <v>INSERT INTO TECNICA (id, nome, descricao, valida_em_competicao, id_classificacao_kodokan, id_classificacao_sacripanti) VALUES (105, 'UDE-HISHIGI-HIZA-GATAME', 'Técnica de aprisionamento de chave de braço com o joelho.', '1', 6, NULL)</v>
      </c>
      <c r="O106" t="s">
        <v>42</v>
      </c>
    </row>
    <row r="107" spans="1:15" x14ac:dyDescent="0.25">
      <c r="A107" t="s">
        <v>315</v>
      </c>
      <c r="B107" t="s">
        <v>282</v>
      </c>
      <c r="C107" t="s">
        <v>145</v>
      </c>
      <c r="D107" t="s">
        <v>416</v>
      </c>
      <c r="E107" t="s">
        <v>450</v>
      </c>
      <c r="F107" t="s">
        <v>449</v>
      </c>
      <c r="G107" t="s">
        <v>555</v>
      </c>
      <c r="H107">
        <f t="shared" si="9"/>
        <v>106</v>
      </c>
      <c r="I107" t="str">
        <f t="shared" si="5"/>
        <v>UDE-HISHIGI-JUJI-GATAME</v>
      </c>
      <c r="J107">
        <f t="shared" si="6"/>
        <v>1</v>
      </c>
      <c r="K107">
        <v>6</v>
      </c>
      <c r="L107" t="s">
        <v>590</v>
      </c>
      <c r="M107" t="str">
        <f t="shared" si="7"/>
        <v>Técnica de aprisionamento de chave de braço cruzada.</v>
      </c>
      <c r="N107" t="str">
        <f t="shared" si="8"/>
        <v>INSERT INTO TECNICA (id, nome, descricao, valida_em_competicao, id_classificacao_kodokan, id_classificacao_sacripanti) VALUES (106, 'UDE-HISHIGI-JUJI-GATAME', 'Técnica de aprisionamento de chave de braço cruzada.', '1', 6, NULL)</v>
      </c>
      <c r="O107" t="s">
        <v>42</v>
      </c>
    </row>
    <row r="108" spans="1:15" x14ac:dyDescent="0.25">
      <c r="A108" t="s">
        <v>315</v>
      </c>
      <c r="B108" t="s">
        <v>283</v>
      </c>
      <c r="C108" t="s">
        <v>145</v>
      </c>
      <c r="D108" t="s">
        <v>417</v>
      </c>
      <c r="E108" t="s">
        <v>450</v>
      </c>
      <c r="F108" t="s">
        <v>449</v>
      </c>
      <c r="G108" t="s">
        <v>556</v>
      </c>
      <c r="H108">
        <f t="shared" si="9"/>
        <v>107</v>
      </c>
      <c r="I108" t="str">
        <f t="shared" si="5"/>
        <v>UDE-HISHIGI-SANKAKU-GATAME</v>
      </c>
      <c r="J108">
        <f t="shared" si="6"/>
        <v>1</v>
      </c>
      <c r="K108">
        <v>6</v>
      </c>
      <c r="L108" t="s">
        <v>590</v>
      </c>
      <c r="M108" t="str">
        <f t="shared" si="7"/>
        <v>Técnica de aprisionamento de chave de braço de forma triangular.</v>
      </c>
      <c r="N108" t="str">
        <f t="shared" si="8"/>
        <v>INSERT INTO TECNICA (id, nome, descricao, valida_em_competicao, id_classificacao_kodokan, id_classificacao_sacripanti) VALUES (107, 'UDE-HISHIGI-SANKAKU-GATAME', 'Técnica de aprisionamento de chave de braço de forma triangular.', '1', 6, NULL)</v>
      </c>
      <c r="O108" t="s">
        <v>42</v>
      </c>
    </row>
    <row r="109" spans="1:15" x14ac:dyDescent="0.25">
      <c r="A109" t="s">
        <v>315</v>
      </c>
      <c r="B109" t="s">
        <v>284</v>
      </c>
      <c r="C109" t="s">
        <v>145</v>
      </c>
      <c r="D109" t="s">
        <v>418</v>
      </c>
      <c r="E109" t="s">
        <v>450</v>
      </c>
      <c r="F109" t="s">
        <v>449</v>
      </c>
      <c r="G109" t="s">
        <v>557</v>
      </c>
      <c r="H109">
        <f t="shared" si="9"/>
        <v>108</v>
      </c>
      <c r="I109" t="str">
        <f t="shared" si="5"/>
        <v>UDE-HISHIGI-TE-GATAME</v>
      </c>
      <c r="J109">
        <f t="shared" si="6"/>
        <v>1</v>
      </c>
      <c r="K109">
        <v>6</v>
      </c>
      <c r="L109" t="s">
        <v>590</v>
      </c>
      <c r="M109" t="str">
        <f t="shared" si="7"/>
        <v>Técnica de aprisionamento de chave de braço com a mão.</v>
      </c>
      <c r="N109" t="str">
        <f t="shared" si="8"/>
        <v>INSERT INTO TECNICA (id, nome, descricao, valida_em_competicao, id_classificacao_kodokan, id_classificacao_sacripanti) VALUES (108, 'UDE-HISHIGI-TE-GATAME', 'Técnica de aprisionamento de chave de braço com a mão.', '1', 6, NULL)</v>
      </c>
      <c r="O109" t="s">
        <v>42</v>
      </c>
    </row>
    <row r="110" spans="1:15" x14ac:dyDescent="0.25">
      <c r="A110" t="s">
        <v>315</v>
      </c>
      <c r="B110" t="s">
        <v>285</v>
      </c>
      <c r="C110" t="s">
        <v>145</v>
      </c>
      <c r="D110" t="s">
        <v>419</v>
      </c>
      <c r="E110" t="s">
        <v>450</v>
      </c>
      <c r="F110" t="s">
        <v>449</v>
      </c>
      <c r="G110" t="s">
        <v>558</v>
      </c>
      <c r="H110">
        <f t="shared" si="9"/>
        <v>109</v>
      </c>
      <c r="I110" t="str">
        <f t="shared" si="5"/>
        <v>UDE-HISHIGI-UDE-GATAME</v>
      </c>
      <c r="J110">
        <f t="shared" si="6"/>
        <v>1</v>
      </c>
      <c r="K110">
        <v>6</v>
      </c>
      <c r="L110" t="s">
        <v>590</v>
      </c>
      <c r="M110" t="str">
        <f t="shared" si="7"/>
        <v>Técnica de aprisionamento de chave de braço.</v>
      </c>
      <c r="N110" t="str">
        <f t="shared" si="8"/>
        <v>INSERT INTO TECNICA (id, nome, descricao, valida_em_competicao, id_classificacao_kodokan, id_classificacao_sacripanti) VALUES (109, 'UDE-HISHIGI-UDE-GATAME', 'Técnica de aprisionamento de chave de braço.', '1', 6, NULL)</v>
      </c>
      <c r="O110" t="s">
        <v>42</v>
      </c>
    </row>
    <row r="111" spans="1:15" x14ac:dyDescent="0.25">
      <c r="A111" t="s">
        <v>315</v>
      </c>
      <c r="B111" t="s">
        <v>286</v>
      </c>
      <c r="C111" t="s">
        <v>145</v>
      </c>
      <c r="D111" t="s">
        <v>420</v>
      </c>
      <c r="E111" t="s">
        <v>450</v>
      </c>
      <c r="F111" t="s">
        <v>449</v>
      </c>
      <c r="G111" t="s">
        <v>559</v>
      </c>
      <c r="H111">
        <f t="shared" si="9"/>
        <v>110</v>
      </c>
      <c r="I111" t="str">
        <f t="shared" si="5"/>
        <v>UDE-HISHIGI-WAKI-GATAME</v>
      </c>
      <c r="J111">
        <f t="shared" si="6"/>
        <v>1</v>
      </c>
      <c r="K111">
        <v>6</v>
      </c>
      <c r="L111" t="s">
        <v>590</v>
      </c>
      <c r="M111" t="str">
        <f t="shared" si="7"/>
        <v>Técnica de aprisionamento de chave de braço prendendo pela axila.</v>
      </c>
      <c r="N111" t="str">
        <f t="shared" si="8"/>
        <v>INSERT INTO TECNICA (id, nome, descricao, valida_em_competicao, id_classificacao_kodokan, id_classificacao_sacripanti) VALUES (110, 'UDE-HISHIGI-WAKI-GATAME', 'Técnica de aprisionamento de chave de braço prendendo pela axila.', '1', 6, NULL)</v>
      </c>
      <c r="O111" t="s">
        <v>42</v>
      </c>
    </row>
    <row r="112" spans="1:15" x14ac:dyDescent="0.25">
      <c r="A112" t="s">
        <v>315</v>
      </c>
      <c r="B112" t="s">
        <v>287</v>
      </c>
      <c r="C112" t="s">
        <v>147</v>
      </c>
      <c r="D112" t="s">
        <v>421</v>
      </c>
      <c r="E112" t="s">
        <v>450</v>
      </c>
      <c r="F112" t="s">
        <v>450</v>
      </c>
      <c r="G112" t="s">
        <v>560</v>
      </c>
      <c r="H112">
        <f t="shared" si="9"/>
        <v>111</v>
      </c>
      <c r="I112" t="str">
        <f t="shared" si="5"/>
        <v>UKI-GATAME</v>
      </c>
      <c r="J112">
        <f t="shared" si="6"/>
        <v>0</v>
      </c>
      <c r="K112">
        <v>7</v>
      </c>
      <c r="L112" t="s">
        <v>590</v>
      </c>
      <c r="M112" t="str">
        <f t="shared" si="7"/>
        <v>Técnica de imobilização de pegada flutuante.</v>
      </c>
      <c r="N112" t="str">
        <f t="shared" si="8"/>
        <v>INSERT INTO TECNICA (id, nome, descricao, valida_em_competicao, id_classificacao_kodokan, id_classificacao_sacripanti) VALUES (111, 'UKI-GATAME', 'Técnica de imobilização de pegada flutuante.', '0', 7, NULL)</v>
      </c>
      <c r="O112" t="s">
        <v>42</v>
      </c>
    </row>
    <row r="113" spans="1:15" x14ac:dyDescent="0.25">
      <c r="A113" t="s">
        <v>315</v>
      </c>
      <c r="B113" t="s">
        <v>288</v>
      </c>
      <c r="C113" t="s">
        <v>144</v>
      </c>
      <c r="D113" t="s">
        <v>422</v>
      </c>
      <c r="E113" t="s">
        <v>450</v>
      </c>
      <c r="F113" t="s">
        <v>449</v>
      </c>
      <c r="G113" t="s">
        <v>561</v>
      </c>
      <c r="H113">
        <f t="shared" si="9"/>
        <v>112</v>
      </c>
      <c r="I113" t="str">
        <f t="shared" si="5"/>
        <v>UKI-GOSHI</v>
      </c>
      <c r="J113">
        <f t="shared" si="6"/>
        <v>1</v>
      </c>
      <c r="K113">
        <v>2</v>
      </c>
      <c r="L113" t="s">
        <v>590</v>
      </c>
      <c r="M113" t="str">
        <f t="shared" si="7"/>
        <v>Técnica de projeção de quadril de arremesso flutuante com o quadril.</v>
      </c>
      <c r="N113" t="str">
        <f t="shared" si="8"/>
        <v>INSERT INTO TECNICA (id, nome, descricao, valida_em_competicao, id_classificacao_kodokan, id_classificacao_sacripanti) VALUES (112, 'UKI-GOSHI', 'Técnica de projeção de quadril de arremesso flutuante com o quadril.', '1', 2, NULL)</v>
      </c>
      <c r="O113" t="s">
        <v>42</v>
      </c>
    </row>
    <row r="114" spans="1:15" x14ac:dyDescent="0.25">
      <c r="A114" t="s">
        <v>315</v>
      </c>
      <c r="B114" t="s">
        <v>289</v>
      </c>
      <c r="C114" t="s">
        <v>148</v>
      </c>
      <c r="D114" t="s">
        <v>423</v>
      </c>
      <c r="E114" t="s">
        <v>450</v>
      </c>
      <c r="F114" t="s">
        <v>449</v>
      </c>
      <c r="G114" t="s">
        <v>562</v>
      </c>
      <c r="H114">
        <f t="shared" si="9"/>
        <v>113</v>
      </c>
      <c r="I114" t="str">
        <f t="shared" si="5"/>
        <v>UKI-OTOSHI</v>
      </c>
      <c r="J114">
        <f t="shared" si="6"/>
        <v>1</v>
      </c>
      <c r="K114">
        <v>3</v>
      </c>
      <c r="L114" t="s">
        <v>590</v>
      </c>
      <c r="M114" t="str">
        <f t="shared" si="7"/>
        <v>Técnica de projeção de mão de queda flutuante.</v>
      </c>
      <c r="N114" t="str">
        <f t="shared" si="8"/>
        <v>INSERT INTO TECNICA (id, nome, descricao, valida_em_competicao, id_classificacao_kodokan, id_classificacao_sacripanti) VALUES (113, 'UKI-OTOSHI', 'Técnica de projeção de mão de queda flutuante.', '1', 3, NULL)</v>
      </c>
      <c r="O114" t="s">
        <v>42</v>
      </c>
    </row>
    <row r="115" spans="1:15" x14ac:dyDescent="0.25">
      <c r="A115" t="s">
        <v>315</v>
      </c>
      <c r="B115" t="s">
        <v>290</v>
      </c>
      <c r="C115" t="s">
        <v>147</v>
      </c>
      <c r="D115" t="s">
        <v>424</v>
      </c>
      <c r="E115" t="s">
        <v>450</v>
      </c>
      <c r="F115" t="s">
        <v>450</v>
      </c>
      <c r="G115" t="s">
        <v>563</v>
      </c>
      <c r="H115">
        <f t="shared" si="9"/>
        <v>114</v>
      </c>
      <c r="I115" t="str">
        <f t="shared" si="5"/>
        <v>URA-GATAME</v>
      </c>
      <c r="J115">
        <f t="shared" si="6"/>
        <v>0</v>
      </c>
      <c r="K115">
        <v>7</v>
      </c>
      <c r="L115" t="s">
        <v>590</v>
      </c>
      <c r="M115" t="str">
        <f t="shared" si="7"/>
        <v>Técnica de imobilização de segurar com as costas.</v>
      </c>
      <c r="N115" t="str">
        <f t="shared" si="8"/>
        <v>INSERT INTO TECNICA (id, nome, descricao, valida_em_competicao, id_classificacao_kodokan, id_classificacao_sacripanti) VALUES (114, 'URA-GATAME', 'Técnica de imobilização de segurar com as costas.', '0', 7, NULL)</v>
      </c>
      <c r="O115" t="s">
        <v>42</v>
      </c>
    </row>
    <row r="116" spans="1:15" x14ac:dyDescent="0.25">
      <c r="A116" t="s">
        <v>315</v>
      </c>
      <c r="B116" t="s">
        <v>291</v>
      </c>
      <c r="C116" t="s">
        <v>147</v>
      </c>
      <c r="D116" t="s">
        <v>425</v>
      </c>
      <c r="E116" t="s">
        <v>450</v>
      </c>
      <c r="F116" t="s">
        <v>450</v>
      </c>
      <c r="G116" t="s">
        <v>564</v>
      </c>
      <c r="H116">
        <f t="shared" si="9"/>
        <v>115</v>
      </c>
      <c r="I116" t="str">
        <f t="shared" si="5"/>
        <v>URA-KESA-GATAME</v>
      </c>
      <c r="J116">
        <f t="shared" si="6"/>
        <v>0</v>
      </c>
      <c r="K116">
        <v>7</v>
      </c>
      <c r="L116" t="s">
        <v>590</v>
      </c>
      <c r="M116" t="str">
        <f t="shared" si="7"/>
        <v>Uma variação (pegada por trás) da técnica de imobilização de pegada de pescoço e braço (kesa-gatame).</v>
      </c>
      <c r="N116" t="str">
        <f t="shared" si="8"/>
        <v>INSERT INTO TECNICA (id, nome, descricao, valida_em_competicao, id_classificacao_kodokan, id_classificacao_sacripanti) VALUES (115, 'URA-KESA-GATAME', 'Uma variação (pegada por trás) da técnica de imobilização de pegada de pescoço e braço (kesa-gatame).', '0', 7, NULL)</v>
      </c>
      <c r="O116" t="s">
        <v>42</v>
      </c>
    </row>
    <row r="117" spans="1:15" x14ac:dyDescent="0.25">
      <c r="A117" t="s">
        <v>315</v>
      </c>
      <c r="B117" t="s">
        <v>292</v>
      </c>
      <c r="C117" t="s">
        <v>142</v>
      </c>
      <c r="D117" t="s">
        <v>426</v>
      </c>
      <c r="E117" t="s">
        <v>450</v>
      </c>
      <c r="F117" t="s">
        <v>449</v>
      </c>
      <c r="G117" t="s">
        <v>565</v>
      </c>
      <c r="H117">
        <f t="shared" si="9"/>
        <v>116</v>
      </c>
      <c r="I117" t="str">
        <f t="shared" si="5"/>
        <v>URA-NAGE</v>
      </c>
      <c r="J117">
        <f t="shared" si="6"/>
        <v>1</v>
      </c>
      <c r="K117">
        <v>4</v>
      </c>
      <c r="L117" t="s">
        <v>590</v>
      </c>
      <c r="M117" t="str">
        <f t="shared" si="7"/>
        <v>Técnica de projeção de sacrificio de arremesso para trás.</v>
      </c>
      <c r="N117" t="str">
        <f t="shared" si="8"/>
        <v>INSERT INTO TECNICA (id, nome, descricao, valida_em_competicao, id_classificacao_kodokan, id_classificacao_sacripanti) VALUES (116, 'URA-NAGE', 'Técnica de projeção de sacrificio de arremesso para trás.', '1', 4, NULL)</v>
      </c>
      <c r="O117" t="s">
        <v>42</v>
      </c>
    </row>
    <row r="118" spans="1:15" x14ac:dyDescent="0.25">
      <c r="A118" t="s">
        <v>315</v>
      </c>
      <c r="B118" t="s">
        <v>293</v>
      </c>
      <c r="C118" t="s">
        <v>150</v>
      </c>
      <c r="D118" t="s">
        <v>427</v>
      </c>
      <c r="E118" t="s">
        <v>449</v>
      </c>
      <c r="F118" t="s">
        <v>449</v>
      </c>
      <c r="G118" t="s">
        <v>566</v>
      </c>
      <c r="H118">
        <f t="shared" si="9"/>
        <v>117</v>
      </c>
      <c r="I118" t="str">
        <f t="shared" si="5"/>
        <v>USHIRO-ATE</v>
      </c>
      <c r="J118">
        <f t="shared" si="6"/>
        <v>1</v>
      </c>
      <c r="K118">
        <v>11</v>
      </c>
      <c r="L118" t="s">
        <v>590</v>
      </c>
      <c r="M118" t="str">
        <f t="shared" si="7"/>
        <v>Ataque contundente de soco para trás.</v>
      </c>
      <c r="N118" t="str">
        <f t="shared" si="8"/>
        <v>INSERT INTO TECNICA (id, nome, descricao, valida_em_competicao, id_classificacao_kodokan, id_classificacao_sacripanti) VALUES (117, 'USHIRO-ATE', 'Ataque contundente de soco para trás.', '1', 11, NULL)</v>
      </c>
      <c r="O118" t="s">
        <v>42</v>
      </c>
    </row>
    <row r="119" spans="1:15" x14ac:dyDescent="0.25">
      <c r="A119" t="s">
        <v>315</v>
      </c>
      <c r="B119" t="s">
        <v>294</v>
      </c>
      <c r="C119" t="s">
        <v>149</v>
      </c>
      <c r="D119" t="s">
        <v>428</v>
      </c>
      <c r="E119" t="s">
        <v>449</v>
      </c>
      <c r="F119" t="s">
        <v>449</v>
      </c>
      <c r="G119" t="s">
        <v>567</v>
      </c>
      <c r="H119">
        <f t="shared" si="9"/>
        <v>118</v>
      </c>
      <c r="I119" t="str">
        <f t="shared" si="5"/>
        <v>USHIRO-GERI</v>
      </c>
      <c r="J119">
        <f t="shared" si="6"/>
        <v>1</v>
      </c>
      <c r="K119">
        <v>10</v>
      </c>
      <c r="L119" t="s">
        <v>590</v>
      </c>
      <c r="M119" t="str">
        <f t="shared" si="7"/>
        <v>Ataque contundente de perna de chute para trás.</v>
      </c>
      <c r="N119" t="str">
        <f t="shared" si="8"/>
        <v>INSERT INTO TECNICA (id, nome, descricao, valida_em_competicao, id_classificacao_kodokan, id_classificacao_sacripanti) VALUES (118, 'USHIRO-GERI', 'Ataque contundente de perna de chute para trás.', '1', 10, NULL)</v>
      </c>
      <c r="O119" t="s">
        <v>42</v>
      </c>
    </row>
    <row r="120" spans="1:15" x14ac:dyDescent="0.25">
      <c r="A120" t="s">
        <v>315</v>
      </c>
      <c r="B120" t="s">
        <v>295</v>
      </c>
      <c r="C120" t="s">
        <v>144</v>
      </c>
      <c r="D120" t="s">
        <v>429</v>
      </c>
      <c r="E120" t="s">
        <v>450</v>
      </c>
      <c r="F120" t="s">
        <v>449</v>
      </c>
      <c r="G120" t="s">
        <v>568</v>
      </c>
      <c r="H120">
        <f t="shared" si="9"/>
        <v>119</v>
      </c>
      <c r="I120" t="str">
        <f t="shared" si="5"/>
        <v>USHIRO-GOSHI</v>
      </c>
      <c r="J120">
        <f t="shared" si="6"/>
        <v>1</v>
      </c>
      <c r="K120">
        <v>2</v>
      </c>
      <c r="L120" t="s">
        <v>590</v>
      </c>
      <c r="M120" t="str">
        <f t="shared" si="7"/>
        <v>Técnica de projeção de quadril de arremesso para trás com o quadril.</v>
      </c>
      <c r="N120" t="str">
        <f t="shared" si="8"/>
        <v>INSERT INTO TECNICA (id, nome, descricao, valida_em_competicao, id_classificacao_kodokan, id_classificacao_sacripanti) VALUES (119, 'USHIRO-GOSHI', 'Técnica de projeção de quadril de arremesso para trás com o quadril.', '1', 2, NULL)</v>
      </c>
      <c r="O120" t="s">
        <v>42</v>
      </c>
    </row>
    <row r="121" spans="1:15" x14ac:dyDescent="0.25">
      <c r="A121" t="s">
        <v>315</v>
      </c>
      <c r="B121" t="s">
        <v>296</v>
      </c>
      <c r="C121" t="s">
        <v>144</v>
      </c>
      <c r="D121" t="s">
        <v>430</v>
      </c>
      <c r="E121" t="s">
        <v>450</v>
      </c>
      <c r="F121" t="s">
        <v>450</v>
      </c>
      <c r="G121" t="s">
        <v>569</v>
      </c>
      <c r="H121">
        <f t="shared" si="9"/>
        <v>120</v>
      </c>
      <c r="I121" t="str">
        <f t="shared" si="5"/>
        <v>USHIRO-GURUMA</v>
      </c>
      <c r="J121">
        <f t="shared" si="6"/>
        <v>0</v>
      </c>
      <c r="K121">
        <v>2</v>
      </c>
      <c r="L121" t="s">
        <v>590</v>
      </c>
      <c r="M121" t="str">
        <f t="shared" si="7"/>
        <v>Técnica de projeção de quadril de arremesso com o quadril similar a hane-goshi.</v>
      </c>
      <c r="N121" t="str">
        <f t="shared" si="8"/>
        <v>INSERT INTO TECNICA (id, nome, descricao, valida_em_competicao, id_classificacao_kodokan, id_classificacao_sacripanti) VALUES (120, 'USHIRO-GURUMA', 'Técnica de projeção de quadril de arremesso com o quadril similar a hane-goshi.', '0', 2, NULL)</v>
      </c>
      <c r="O121" t="s">
        <v>42</v>
      </c>
    </row>
    <row r="122" spans="1:15" x14ac:dyDescent="0.25">
      <c r="A122" t="s">
        <v>315</v>
      </c>
      <c r="B122" t="s">
        <v>297</v>
      </c>
      <c r="C122" t="s">
        <v>147</v>
      </c>
      <c r="D122" t="s">
        <v>431</v>
      </c>
      <c r="E122" t="s">
        <v>450</v>
      </c>
      <c r="F122" t="s">
        <v>450</v>
      </c>
      <c r="G122" t="s">
        <v>570</v>
      </c>
      <c r="H122">
        <f t="shared" si="9"/>
        <v>121</v>
      </c>
      <c r="I122" t="str">
        <f t="shared" si="5"/>
        <v>USHIRO-KESA-GATAME</v>
      </c>
      <c r="J122">
        <f t="shared" si="6"/>
        <v>0</v>
      </c>
      <c r="K122">
        <v>7</v>
      </c>
      <c r="L122" t="s">
        <v>590</v>
      </c>
      <c r="M122" t="str">
        <f t="shared" si="7"/>
        <v>Uma variação (pegada reversa) da técnica de imobilização de pegada de pescoço e braço (kesa-gatame).</v>
      </c>
      <c r="N122" t="str">
        <f t="shared" si="8"/>
        <v>INSERT INTO TECNICA (id, nome, descricao, valida_em_competicao, id_classificacao_kodokan, id_classificacao_sacripanti) VALUES (121, 'USHIRO-KESA-GATAME', 'Uma variação (pegada reversa) da técnica de imobilização de pegada de pescoço e braço (kesa-gatame).', '0', 7, NULL)</v>
      </c>
      <c r="O122" t="s">
        <v>42</v>
      </c>
    </row>
    <row r="123" spans="1:15" x14ac:dyDescent="0.25">
      <c r="A123" t="s">
        <v>315</v>
      </c>
      <c r="B123" t="s">
        <v>298</v>
      </c>
      <c r="C123" t="s">
        <v>150</v>
      </c>
      <c r="D123" t="s">
        <v>432</v>
      </c>
      <c r="E123" t="s">
        <v>449</v>
      </c>
      <c r="F123" t="s">
        <v>449</v>
      </c>
      <c r="G123" t="s">
        <v>571</v>
      </c>
      <c r="H123">
        <f t="shared" si="9"/>
        <v>122</v>
      </c>
      <c r="I123" t="str">
        <f t="shared" si="5"/>
        <v>USHIRO-SUMI-TSUKI</v>
      </c>
      <c r="J123">
        <f t="shared" si="6"/>
        <v>1</v>
      </c>
      <c r="K123">
        <v>11</v>
      </c>
      <c r="L123" t="s">
        <v>590</v>
      </c>
      <c r="M123" t="str">
        <f t="shared" si="7"/>
        <v>Ataque contundente com o braço golpeando para diagonal traseira.</v>
      </c>
      <c r="N123" t="str">
        <f t="shared" si="8"/>
        <v>INSERT INTO TECNICA (id, nome, descricao, valida_em_competicao, id_classificacao_kodokan, id_classificacao_sacripanti) VALUES (122, 'USHIRO-SUMI-TSUKI', 'Ataque contundente com o braço golpeando para diagonal traseira.', '1', 11, NULL)</v>
      </c>
      <c r="O123" t="s">
        <v>42</v>
      </c>
    </row>
    <row r="124" spans="1:15" x14ac:dyDescent="0.25">
      <c r="A124" t="s">
        <v>315</v>
      </c>
      <c r="B124" t="s">
        <v>299</v>
      </c>
      <c r="C124" t="s">
        <v>150</v>
      </c>
      <c r="D124" t="s">
        <v>433</v>
      </c>
      <c r="E124" t="s">
        <v>449</v>
      </c>
      <c r="F124" t="s">
        <v>449</v>
      </c>
      <c r="G124" t="s">
        <v>572</v>
      </c>
      <c r="H124">
        <f t="shared" si="9"/>
        <v>123</v>
      </c>
      <c r="I124" t="str">
        <f t="shared" si="5"/>
        <v>USHIRO-TSUKI</v>
      </c>
      <c r="J124">
        <f t="shared" si="6"/>
        <v>1</v>
      </c>
      <c r="K124">
        <v>11</v>
      </c>
      <c r="L124" t="s">
        <v>590</v>
      </c>
      <c r="M124" t="str">
        <f t="shared" si="7"/>
        <v>Variação de ataque contundente com o braço golpeando para trás.</v>
      </c>
      <c r="N124" t="str">
        <f t="shared" si="8"/>
        <v>INSERT INTO TECNICA (id, nome, descricao, valida_em_competicao, id_classificacao_kodokan, id_classificacao_sacripanti) VALUES (123, 'USHIRO-TSUKI', 'Variação de ataque contundente com o braço golpeando para trás.', '1', 11, NULL)</v>
      </c>
      <c r="O124" t="s">
        <v>42</v>
      </c>
    </row>
    <row r="125" spans="1:15" x14ac:dyDescent="0.25">
      <c r="A125" t="s">
        <v>315</v>
      </c>
      <c r="B125" t="s">
        <v>300</v>
      </c>
      <c r="C125" t="s">
        <v>150</v>
      </c>
      <c r="D125" t="s">
        <v>434</v>
      </c>
      <c r="E125" t="s">
        <v>449</v>
      </c>
      <c r="F125" t="s">
        <v>449</v>
      </c>
      <c r="G125" t="s">
        <v>573</v>
      </c>
      <c r="H125">
        <f t="shared" si="9"/>
        <v>124</v>
      </c>
      <c r="I125" t="str">
        <f t="shared" si="5"/>
        <v>USHIRO-UCHI</v>
      </c>
      <c r="J125">
        <f t="shared" si="6"/>
        <v>1</v>
      </c>
      <c r="K125">
        <v>11</v>
      </c>
      <c r="L125" t="s">
        <v>590</v>
      </c>
      <c r="M125" t="str">
        <f t="shared" si="7"/>
        <v>Ataque contundente com o braço golpeando para trás.</v>
      </c>
      <c r="N125" t="str">
        <f t="shared" si="8"/>
        <v>INSERT INTO TECNICA (id, nome, descricao, valida_em_competicao, id_classificacao_kodokan, id_classificacao_sacripanti) VALUES (124, 'USHIRO-UCHI', 'Ataque contundente com o braço golpeando para trás.', '1', 11, NULL)</v>
      </c>
      <c r="O125" t="s">
        <v>42</v>
      </c>
    </row>
    <row r="126" spans="1:15" x14ac:dyDescent="0.25">
      <c r="A126" t="s">
        <v>315</v>
      </c>
      <c r="B126" t="s">
        <v>301</v>
      </c>
      <c r="C126" t="s">
        <v>143</v>
      </c>
      <c r="D126" t="s">
        <v>435</v>
      </c>
      <c r="E126" t="s">
        <v>450</v>
      </c>
      <c r="F126" t="s">
        <v>449</v>
      </c>
      <c r="G126" t="s">
        <v>574</v>
      </c>
      <c r="H126">
        <f t="shared" si="9"/>
        <v>125</v>
      </c>
      <c r="I126" t="str">
        <f t="shared" si="5"/>
        <v>USHIRO-UKEMI</v>
      </c>
      <c r="J126">
        <f t="shared" si="6"/>
        <v>1</v>
      </c>
      <c r="K126">
        <v>9</v>
      </c>
      <c r="L126" t="s">
        <v>590</v>
      </c>
      <c r="M126" t="str">
        <f t="shared" si="7"/>
        <v>Técnica de queda para trás.</v>
      </c>
      <c r="N126" t="str">
        <f t="shared" si="8"/>
        <v>INSERT INTO TECNICA (id, nome, descricao, valida_em_competicao, id_classificacao_kodokan, id_classificacao_sacripanti) VALUES (125, 'USHIRO-UKEMI', 'Técnica de queda para trás.', '1', 9, NULL)</v>
      </c>
      <c r="O126" t="s">
        <v>42</v>
      </c>
    </row>
    <row r="127" spans="1:15" x14ac:dyDescent="0.25">
      <c r="A127" t="s">
        <v>315</v>
      </c>
      <c r="B127" t="s">
        <v>302</v>
      </c>
      <c r="C127" t="s">
        <v>144</v>
      </c>
      <c r="D127" t="s">
        <v>436</v>
      </c>
      <c r="E127" t="s">
        <v>450</v>
      </c>
      <c r="F127" t="s">
        <v>449</v>
      </c>
      <c r="G127" t="s">
        <v>575</v>
      </c>
      <c r="H127">
        <f t="shared" si="9"/>
        <v>126</v>
      </c>
      <c r="I127" t="str">
        <f t="shared" si="5"/>
        <v>UTSURI-GOSHI</v>
      </c>
      <c r="J127">
        <f t="shared" si="6"/>
        <v>1</v>
      </c>
      <c r="K127">
        <v>2</v>
      </c>
      <c r="L127" t="s">
        <v>590</v>
      </c>
      <c r="M127" t="str">
        <f t="shared" si="7"/>
        <v>Técnica de projeção de quadril de mudança do quadril.</v>
      </c>
      <c r="N127" t="str">
        <f t="shared" si="8"/>
        <v>INSERT INTO TECNICA (id, nome, descricao, valida_em_competicao, id_classificacao_kodokan, id_classificacao_sacripanti) VALUES (126, 'UTSURI-GOSHI', 'Técnica de projeção de quadril de mudança do quadril.', '1', 2, NULL)</v>
      </c>
      <c r="O127" t="s">
        <v>42</v>
      </c>
    </row>
    <row r="128" spans="1:15" x14ac:dyDescent="0.25">
      <c r="A128" t="s">
        <v>315</v>
      </c>
      <c r="B128" t="s">
        <v>303</v>
      </c>
      <c r="C128" t="s">
        <v>148</v>
      </c>
      <c r="D128" t="s">
        <v>437</v>
      </c>
      <c r="E128" t="s">
        <v>450</v>
      </c>
      <c r="F128" t="s">
        <v>449</v>
      </c>
      <c r="G128" t="s">
        <v>576</v>
      </c>
      <c r="H128">
        <f t="shared" si="9"/>
        <v>127</v>
      </c>
      <c r="I128" t="str">
        <f t="shared" si="5"/>
        <v>YAMA-ARASHI</v>
      </c>
      <c r="J128">
        <f t="shared" si="6"/>
        <v>1</v>
      </c>
      <c r="K128">
        <v>3</v>
      </c>
      <c r="L128" t="s">
        <v>590</v>
      </c>
      <c r="M128" t="str">
        <f t="shared" si="7"/>
        <v>Técnica de projeção de mão da &amp;quot;tempestade de montanha&amp;quot;.</v>
      </c>
      <c r="N128" t="str">
        <f t="shared" si="8"/>
        <v>INSERT INTO TECNICA (id, nome, descricao, valida_em_competicao, id_classificacao_kodokan, id_classificacao_sacripanti) VALUES (127, 'YAMA-ARASHI', 'Técnica de projeção de mão da &amp;quot;tempestade de montanha&amp;quot;.', '1', 3, NULL)</v>
      </c>
      <c r="O128" t="s">
        <v>42</v>
      </c>
    </row>
    <row r="129" spans="1:15" x14ac:dyDescent="0.25">
      <c r="A129" t="s">
        <v>315</v>
      </c>
      <c r="B129" t="s">
        <v>304</v>
      </c>
      <c r="C129" t="s">
        <v>150</v>
      </c>
      <c r="D129" t="s">
        <v>438</v>
      </c>
      <c r="E129" t="s">
        <v>449</v>
      </c>
      <c r="F129" t="s">
        <v>449</v>
      </c>
      <c r="G129" t="s">
        <v>577</v>
      </c>
      <c r="H129">
        <f t="shared" si="9"/>
        <v>128</v>
      </c>
      <c r="I129" t="str">
        <f t="shared" si="5"/>
        <v>YOKO-ATE</v>
      </c>
      <c r="J129">
        <f t="shared" si="6"/>
        <v>1</v>
      </c>
      <c r="K129">
        <v>11</v>
      </c>
      <c r="L129" t="s">
        <v>590</v>
      </c>
      <c r="M129" t="str">
        <f t="shared" si="7"/>
        <v>Ataque contundente com golpe lateral.</v>
      </c>
      <c r="N129" t="str">
        <f t="shared" si="8"/>
        <v>INSERT INTO TECNICA (id, nome, descricao, valida_em_competicao, id_classificacao_kodokan, id_classificacao_sacripanti) VALUES (128, 'YOKO-ATE', 'Ataque contundente com golpe lateral.', '1', 11, NULL)</v>
      </c>
      <c r="O129" t="s">
        <v>42</v>
      </c>
    </row>
    <row r="130" spans="1:15" x14ac:dyDescent="0.25">
      <c r="A130" t="s">
        <v>315</v>
      </c>
      <c r="B130" t="s">
        <v>305</v>
      </c>
      <c r="C130" t="s">
        <v>152</v>
      </c>
      <c r="D130" t="s">
        <v>439</v>
      </c>
      <c r="E130" t="s">
        <v>450</v>
      </c>
      <c r="F130" t="s">
        <v>449</v>
      </c>
      <c r="G130" t="s">
        <v>578</v>
      </c>
      <c r="H130">
        <f t="shared" si="9"/>
        <v>129</v>
      </c>
      <c r="I130" t="str">
        <f t="shared" si="5"/>
        <v>YOKO-GAKE</v>
      </c>
      <c r="J130">
        <f t="shared" si="6"/>
        <v>1</v>
      </c>
      <c r="K130">
        <v>5</v>
      </c>
      <c r="L130" t="s">
        <v>590</v>
      </c>
      <c r="M130" t="str">
        <f t="shared" si="7"/>
        <v>Técnica de projeção de sacríficio de arremesso lateral.</v>
      </c>
      <c r="N130" t="str">
        <f t="shared" si="8"/>
        <v>INSERT INTO TECNICA (id, nome, descricao, valida_em_competicao, id_classificacao_kodokan, id_classificacao_sacripanti) VALUES (129, 'YOKO-GAKE', 'Técnica de projeção de sacríficio de arremesso lateral.', '1', 5, NULL)</v>
      </c>
      <c r="O130" t="s">
        <v>42</v>
      </c>
    </row>
    <row r="131" spans="1:15" x14ac:dyDescent="0.25">
      <c r="A131" t="s">
        <v>315</v>
      </c>
      <c r="B131" t="s">
        <v>306</v>
      </c>
      <c r="C131" t="s">
        <v>149</v>
      </c>
      <c r="D131" t="s">
        <v>440</v>
      </c>
      <c r="E131" t="s">
        <v>449</v>
      </c>
      <c r="F131" t="s">
        <v>449</v>
      </c>
      <c r="G131" t="s">
        <v>579</v>
      </c>
      <c r="H131">
        <f t="shared" si="9"/>
        <v>130</v>
      </c>
      <c r="I131" t="str">
        <f t="shared" ref="I131:I139" si="10">UPPER(D131)</f>
        <v>YOKO-GERI</v>
      </c>
      <c r="J131">
        <f t="shared" ref="J131:J139" si="11">IF(F131="true",1,0)</f>
        <v>1</v>
      </c>
      <c r="K131">
        <v>10</v>
      </c>
      <c r="L131" t="s">
        <v>590</v>
      </c>
      <c r="M131" t="str">
        <f t="shared" ref="M131:M139" si="12">G131</f>
        <v>Ataque contundente de perna de chute lateral.</v>
      </c>
      <c r="N131" t="str">
        <f t="shared" ref="N131:N139" si="13">CONCATENATE("INSERT INTO TECNICA (id, nome, descricao, valida_em_competicao, id_classificacao_kodokan, id_classificacao_sacripanti) VALUES (",H131,", ","'",I131,"'",", ","'",M131,"'",", ","'",J131,"'",", ",K131,", ",L131,")")</f>
        <v>INSERT INTO TECNICA (id, nome, descricao, valida_em_competicao, id_classificacao_kodokan, id_classificacao_sacripanti) VALUES (130, 'YOKO-GERI', 'Ataque contundente de perna de chute lateral.', '1', 10, NULL)</v>
      </c>
      <c r="O131" t="s">
        <v>42</v>
      </c>
    </row>
    <row r="132" spans="1:15" x14ac:dyDescent="0.25">
      <c r="A132" t="s">
        <v>315</v>
      </c>
      <c r="B132" t="s">
        <v>307</v>
      </c>
      <c r="C132" t="s">
        <v>152</v>
      </c>
      <c r="D132" t="s">
        <v>441</v>
      </c>
      <c r="E132" t="s">
        <v>450</v>
      </c>
      <c r="F132" t="s">
        <v>449</v>
      </c>
      <c r="G132" t="s">
        <v>580</v>
      </c>
      <c r="H132">
        <f t="shared" ref="H132:H139" si="14">H131+1</f>
        <v>131</v>
      </c>
      <c r="I132" t="str">
        <f t="shared" si="10"/>
        <v>YOKO-GURUMA</v>
      </c>
      <c r="J132">
        <f t="shared" si="11"/>
        <v>1</v>
      </c>
      <c r="K132">
        <v>5</v>
      </c>
      <c r="L132" t="s">
        <v>590</v>
      </c>
      <c r="M132" t="str">
        <f t="shared" si="12"/>
        <v>Técnica de projeção de sacrifício de giro lateral.</v>
      </c>
      <c r="N132" t="str">
        <f t="shared" si="13"/>
        <v>INSERT INTO TECNICA (id, nome, descricao, valida_em_competicao, id_classificacao_kodokan, id_classificacao_sacripanti) VALUES (131, 'YOKO-GURUMA', 'Técnica de projeção de sacrifício de giro lateral.', '1', 5, NULL)</v>
      </c>
      <c r="O132" t="s">
        <v>42</v>
      </c>
    </row>
    <row r="133" spans="1:15" x14ac:dyDescent="0.25">
      <c r="A133" t="s">
        <v>315</v>
      </c>
      <c r="B133" t="s">
        <v>308</v>
      </c>
      <c r="C133" t="s">
        <v>152</v>
      </c>
      <c r="D133" t="s">
        <v>442</v>
      </c>
      <c r="E133" t="s">
        <v>450</v>
      </c>
      <c r="F133" t="s">
        <v>449</v>
      </c>
      <c r="G133" t="s">
        <v>581</v>
      </c>
      <c r="H133">
        <f t="shared" si="14"/>
        <v>132</v>
      </c>
      <c r="I133" t="str">
        <f t="shared" si="10"/>
        <v>YOKO-OTOSHI</v>
      </c>
      <c r="J133">
        <f t="shared" si="11"/>
        <v>1</v>
      </c>
      <c r="K133">
        <v>5</v>
      </c>
      <c r="L133" t="s">
        <v>590</v>
      </c>
      <c r="M133" t="str">
        <f t="shared" si="12"/>
        <v>Técnica de projeção de sacrifício de queda lateral.</v>
      </c>
      <c r="N133" t="str">
        <f t="shared" si="13"/>
        <v>INSERT INTO TECNICA (id, nome, descricao, valida_em_competicao, id_classificacao_kodokan, id_classificacao_sacripanti) VALUES (132, 'YOKO-OTOSHI', 'Técnica de projeção de sacrifício de queda lateral.', '1', 5, NULL)</v>
      </c>
      <c r="O133" t="s">
        <v>42</v>
      </c>
    </row>
    <row r="134" spans="1:15" x14ac:dyDescent="0.25">
      <c r="A134" t="s">
        <v>315</v>
      </c>
      <c r="B134" t="s">
        <v>309</v>
      </c>
      <c r="C134" t="s">
        <v>147</v>
      </c>
      <c r="D134" t="s">
        <v>443</v>
      </c>
      <c r="E134" t="s">
        <v>450</v>
      </c>
      <c r="F134" t="s">
        <v>449</v>
      </c>
      <c r="G134" t="s">
        <v>582</v>
      </c>
      <c r="H134">
        <f t="shared" si="14"/>
        <v>133</v>
      </c>
      <c r="I134" t="str">
        <f t="shared" si="10"/>
        <v>YOKO-SHIHO-GATAME</v>
      </c>
      <c r="J134">
        <f t="shared" si="11"/>
        <v>1</v>
      </c>
      <c r="K134">
        <v>7</v>
      </c>
      <c r="L134" t="s">
        <v>590</v>
      </c>
      <c r="M134" t="str">
        <f t="shared" si="12"/>
        <v>Técnica de imobilização de pegada lateral pelos quatro cantos.</v>
      </c>
      <c r="N134" t="str">
        <f t="shared" si="13"/>
        <v>INSERT INTO TECNICA (id, nome, descricao, valida_em_competicao, id_classificacao_kodokan, id_classificacao_sacripanti) VALUES (133, 'YOKO-SHIHO-GATAME', 'Técnica de imobilização de pegada lateral pelos quatro cantos.', '1', 7, NULL)</v>
      </c>
      <c r="O134" t="s">
        <v>42</v>
      </c>
    </row>
    <row r="135" spans="1:15" x14ac:dyDescent="0.25">
      <c r="A135" t="s">
        <v>315</v>
      </c>
      <c r="B135" t="s">
        <v>310</v>
      </c>
      <c r="C135" t="s">
        <v>152</v>
      </c>
      <c r="D135" t="s">
        <v>444</v>
      </c>
      <c r="E135" t="s">
        <v>450</v>
      </c>
      <c r="F135" t="s">
        <v>450</v>
      </c>
      <c r="G135" t="s">
        <v>583</v>
      </c>
      <c r="H135">
        <f t="shared" si="14"/>
        <v>134</v>
      </c>
      <c r="I135" t="str">
        <f t="shared" si="10"/>
        <v>YOKO-TOMOE-NAGE</v>
      </c>
      <c r="J135">
        <f t="shared" si="11"/>
        <v>0</v>
      </c>
      <c r="K135">
        <v>5</v>
      </c>
      <c r="L135" t="s">
        <v>590</v>
      </c>
      <c r="M135" t="str">
        <f t="shared" si="12"/>
        <v>Técnica de projeção de sacrifício de arremesso circular lateral (variação de tomoe-nage).</v>
      </c>
      <c r="N135" t="str">
        <f t="shared" si="13"/>
        <v>INSERT INTO TECNICA (id, nome, descricao, valida_em_competicao, id_classificacao_kodokan, id_classificacao_sacripanti) VALUES (134, 'YOKO-TOMOE-NAGE', 'Técnica de projeção de sacrifício de arremesso circular lateral (variação de tomoe-nage).', '0', 5, NULL)</v>
      </c>
      <c r="O135" t="s">
        <v>42</v>
      </c>
    </row>
    <row r="136" spans="1:15" x14ac:dyDescent="0.25">
      <c r="A136" t="s">
        <v>315</v>
      </c>
      <c r="B136" t="s">
        <v>311</v>
      </c>
      <c r="C136" t="s">
        <v>150</v>
      </c>
      <c r="D136" t="s">
        <v>445</v>
      </c>
      <c r="E136" t="s">
        <v>449</v>
      </c>
      <c r="F136" t="s">
        <v>449</v>
      </c>
      <c r="G136" t="s">
        <v>577</v>
      </c>
      <c r="H136">
        <f t="shared" si="14"/>
        <v>135</v>
      </c>
      <c r="I136" t="str">
        <f t="shared" si="10"/>
        <v>YOKO-UCHI</v>
      </c>
      <c r="J136">
        <f t="shared" si="11"/>
        <v>1</v>
      </c>
      <c r="K136">
        <v>11</v>
      </c>
      <c r="L136" t="s">
        <v>590</v>
      </c>
      <c r="M136" t="str">
        <f t="shared" si="12"/>
        <v>Ataque contundente com golpe lateral.</v>
      </c>
      <c r="N136" t="str">
        <f t="shared" si="13"/>
        <v>INSERT INTO TECNICA (id, nome, descricao, valida_em_competicao, id_classificacao_kodokan, id_classificacao_sacripanti) VALUES (135, 'YOKO-UCHI', 'Ataque contundente com golpe lateral.', '1', 11, NULL)</v>
      </c>
      <c r="O136" t="s">
        <v>42</v>
      </c>
    </row>
    <row r="137" spans="1:15" x14ac:dyDescent="0.25">
      <c r="A137" t="s">
        <v>315</v>
      </c>
      <c r="B137" t="s">
        <v>312</v>
      </c>
      <c r="C137" t="s">
        <v>143</v>
      </c>
      <c r="D137" t="s">
        <v>446</v>
      </c>
      <c r="E137" t="s">
        <v>450</v>
      </c>
      <c r="F137" t="s">
        <v>449</v>
      </c>
      <c r="G137" t="s">
        <v>584</v>
      </c>
      <c r="H137">
        <f t="shared" si="14"/>
        <v>136</v>
      </c>
      <c r="I137" t="str">
        <f t="shared" si="10"/>
        <v>YOKO-UKEMI</v>
      </c>
      <c r="J137">
        <f t="shared" si="11"/>
        <v>1</v>
      </c>
      <c r="K137">
        <v>9</v>
      </c>
      <c r="L137" t="s">
        <v>590</v>
      </c>
      <c r="M137" t="str">
        <f t="shared" si="12"/>
        <v>Técnica de queda lateral.</v>
      </c>
      <c r="N137" t="str">
        <f t="shared" si="13"/>
        <v>INSERT INTO TECNICA (id, nome, descricao, valida_em_competicao, id_classificacao_kodokan, id_classificacao_sacripanti) VALUES (136, 'YOKO-UKEMI', 'Técnica de queda lateral.', '1', 9, NULL)</v>
      </c>
      <c r="O137" t="s">
        <v>42</v>
      </c>
    </row>
    <row r="138" spans="1:15" x14ac:dyDescent="0.25">
      <c r="A138" t="s">
        <v>315</v>
      </c>
      <c r="B138" t="s">
        <v>313</v>
      </c>
      <c r="C138" t="s">
        <v>152</v>
      </c>
      <c r="D138" t="s">
        <v>447</v>
      </c>
      <c r="E138" t="s">
        <v>450</v>
      </c>
      <c r="F138" t="s">
        <v>449</v>
      </c>
      <c r="G138" t="s">
        <v>585</v>
      </c>
      <c r="H138">
        <f t="shared" si="14"/>
        <v>137</v>
      </c>
      <c r="I138" t="str">
        <f t="shared" si="10"/>
        <v>YOKO-WAKARE</v>
      </c>
      <c r="J138">
        <f t="shared" si="11"/>
        <v>1</v>
      </c>
      <c r="K138">
        <v>5</v>
      </c>
      <c r="L138" t="s">
        <v>590</v>
      </c>
      <c r="M138" t="str">
        <f t="shared" si="12"/>
        <v>Técnica de projeção de sacrifício de separação lateral.</v>
      </c>
      <c r="N138" t="str">
        <f t="shared" si="13"/>
        <v>INSERT INTO TECNICA (id, nome, descricao, valida_em_competicao, id_classificacao_kodokan, id_classificacao_sacripanti) VALUES (137, 'YOKO-WAKARE', 'Técnica de projeção de sacrifício de separação lateral.', '1', 5, NULL)</v>
      </c>
      <c r="O138" t="s">
        <v>42</v>
      </c>
    </row>
    <row r="139" spans="1:15" x14ac:dyDescent="0.25">
      <c r="A139" t="s">
        <v>315</v>
      </c>
      <c r="B139" t="s">
        <v>314</v>
      </c>
      <c r="C139" t="s">
        <v>143</v>
      </c>
      <c r="D139" t="s">
        <v>591</v>
      </c>
      <c r="E139" t="s">
        <v>450</v>
      </c>
      <c r="F139" t="s">
        <v>449</v>
      </c>
      <c r="G139" t="s">
        <v>586</v>
      </c>
      <c r="H139">
        <f t="shared" si="14"/>
        <v>138</v>
      </c>
      <c r="I139" t="str">
        <f t="shared" si="10"/>
        <v>ZEMPO-KAITEN-UKEMI</v>
      </c>
      <c r="J139">
        <f t="shared" si="11"/>
        <v>1</v>
      </c>
      <c r="K139">
        <v>9</v>
      </c>
      <c r="L139" t="s">
        <v>590</v>
      </c>
      <c r="M139" t="str">
        <f t="shared" si="12"/>
        <v>Técnica de queda com rolamento para frente.</v>
      </c>
      <c r="N139" t="str">
        <f t="shared" si="13"/>
        <v>INSERT INTO TECNICA (id, nome, descricao, valida_em_competicao, id_classificacao_kodokan, id_classificacao_sacripanti) VALUES (138, 'ZEMPO-KAITEN-UKEMI', 'Técnica de queda com rolamento para frente.', '1', 9, NULL)</v>
      </c>
      <c r="O139" t="s">
        <v>42</v>
      </c>
    </row>
  </sheetData>
  <autoFilter ref="A1:L139"/>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G2" sqref="G2"/>
    </sheetView>
  </sheetViews>
  <sheetFormatPr defaultRowHeight="15" x14ac:dyDescent="0.25"/>
  <cols>
    <col min="2" max="2" width="20.7109375" style="2" customWidth="1"/>
    <col min="4" max="4" width="2.7109375" bestFit="1" customWidth="1"/>
    <col min="5" max="5" width="10.140625" bestFit="1" customWidth="1"/>
    <col min="7" max="7" width="39.7109375" customWidth="1"/>
    <col min="8" max="8" width="1.5703125" bestFit="1" customWidth="1"/>
  </cols>
  <sheetData>
    <row r="1" spans="1:8" x14ac:dyDescent="0.25">
      <c r="A1" t="s">
        <v>592</v>
      </c>
      <c r="B1" s="2" t="s">
        <v>10</v>
      </c>
      <c r="C1" t="s">
        <v>597</v>
      </c>
      <c r="D1" t="s">
        <v>16</v>
      </c>
      <c r="E1" t="s">
        <v>17</v>
      </c>
      <c r="F1" t="s">
        <v>18</v>
      </c>
      <c r="G1" t="s">
        <v>19</v>
      </c>
      <c r="H1" t="s">
        <v>42</v>
      </c>
    </row>
    <row r="2" spans="1:8" x14ac:dyDescent="0.25">
      <c r="A2" t="s">
        <v>593</v>
      </c>
      <c r="B2" s="2" t="s">
        <v>599</v>
      </c>
      <c r="C2" t="s">
        <v>593</v>
      </c>
      <c r="D2">
        <v>1</v>
      </c>
      <c r="E2" t="str">
        <f>UPPER(C2)</f>
        <v>IPPON</v>
      </c>
      <c r="F2" t="str">
        <f>B2</f>
        <v>Pontuação máxima – acontece quando um competidor realiza uma técnica de projeção com força e velocidade suficientes de modo que as costas do oponente encostem completamente no solo; na luta de solo quando o oponente é mantido imobilizado por 20 segundos com uso de alguma técnica de imobilização; ou quando desiste ou desmaia ao levar alguma técnica de estrangulamento ou chave de braço.</v>
      </c>
      <c r="G2" t="str">
        <f>CONCATENATE("INSERT INTO TECNICA_PONTUACAO (id, nome, descricao) VALUES (",D2,", ","'",E2,"'",", ","'",F2,"'",")")</f>
        <v>INSERT INTO TECNICA_PONTUACAO (id, nome, descricao) VALUES (1, 'IPPON', 'Pontuação máxima – acontece quando um competidor realiza uma técnica de projeção com força e velocidade suficientes de modo que as costas do oponente encostem completamente no solo; na luta de solo quando o oponente é mantido imobilizado por 20 segundos com uso de alguma técnica de imobilização; ou quando desiste ou desmaia ao levar alguma técnica de estrangulamento ou chave de braço.')</v>
      </c>
      <c r="H2" t="s">
        <v>42</v>
      </c>
    </row>
    <row r="3" spans="1:8" x14ac:dyDescent="0.25">
      <c r="A3" t="s">
        <v>594</v>
      </c>
      <c r="B3" s="2" t="s">
        <v>595</v>
      </c>
      <c r="C3" t="s">
        <v>598</v>
      </c>
      <c r="D3">
        <v>2</v>
      </c>
      <c r="E3" t="str">
        <f t="shared" ref="E3:E4" si="0">UPPER(C3)</f>
        <v>WAZA-ARI</v>
      </c>
      <c r="F3" t="str">
        <f t="shared" ref="F3:F4" si="1">B3</f>
        <v>Meio ponto – considerado um “quase ippon”, acontece quando uma projeção não apresenta força ou velocidade suficiente para ser considerada ippon ou quando as costas do oponente não tocam completamente o chão. Também acontece na luta de solo quando o oponente é mantido imobilizado por mais de 15 e menos de 20 segundos.</v>
      </c>
      <c r="G3" t="str">
        <f t="shared" ref="G3:G4" si="2">CONCATENATE("INSERT INTO TECNICA_PONTUACAO (id, nome, descricao) VALUES (",D3,", ","'",E3,"'",", ","'",F3,"'",")")</f>
        <v>INSERT INTO TECNICA_PONTUACAO (id, nome, descricao) VALUES (2, 'WAZA-ARI', 'Meio ponto – considerado um “quase ippon”, acontece quando uma projeção não apresenta força ou velocidade suficiente para ser considerada ippon ou quando as costas do oponente não tocam completamente o chão. Também acontece na luta de solo quando o oponente é mantido imobilizado por mais de 15 e menos de 20 segundos.')</v>
      </c>
      <c r="H3" t="s">
        <v>42</v>
      </c>
    </row>
    <row r="4" spans="1:8" x14ac:dyDescent="0.25">
      <c r="A4" t="s">
        <v>596</v>
      </c>
      <c r="B4" s="2" t="s">
        <v>600</v>
      </c>
      <c r="C4" t="s">
        <v>596</v>
      </c>
      <c r="D4">
        <v>3</v>
      </c>
      <c r="E4" t="str">
        <f t="shared" si="0"/>
        <v>YUKO</v>
      </c>
      <c r="F4" t="str">
        <f t="shared" si="1"/>
        <v>Pontuação mínima – também considerada um “quase waza-ari”, acontece quando uma projeção não apresenta dois dos três elementos de um ippon – o oponente encostar completamente as costas no chão, velocidade ou força na execução da técnica. Geralmente é caracterizada quando o oponente é projetado de lado. Acontece na luta de solo quando o oponente é imobilizado por mais de 10 e menos de 15 segundos.</v>
      </c>
      <c r="G4" t="str">
        <f t="shared" si="2"/>
        <v>INSERT INTO TECNICA_PONTUACAO (id, nome, descricao) VALUES (3, 'YUKO', 'Pontuação mínima – também considerada um “quase waza-ari”, acontece quando uma projeção não apresenta dois dos três elementos de um ippon – o oponente encostar completamente as costas no chão, velocidade ou força na execução da técnica. Geralmente é caracterizada quando o oponente é projetado de lado. Acontece na luta de solo quando o oponente é imobilizado por mais de 10 e menos de 15 segundos.')</v>
      </c>
      <c r="H4" t="s">
        <v>42</v>
      </c>
    </row>
  </sheetData>
  <pageMargins left="0.511811024" right="0.511811024" top="0.78740157499999996" bottom="0.78740157499999996" header="0.31496062000000002" footer="0.31496062000000002"/>
  <pageSetup orientation="portrait" horizontalDpi="30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G6" sqref="G6"/>
    </sheetView>
  </sheetViews>
  <sheetFormatPr defaultRowHeight="15" x14ac:dyDescent="0.25"/>
  <cols>
    <col min="2" max="2" width="15.7109375" customWidth="1"/>
    <col min="3" max="3" width="17.5703125" bestFit="1" customWidth="1"/>
    <col min="4" max="4" width="2.7109375" bestFit="1" customWidth="1"/>
    <col min="5" max="5" width="19.28515625" bestFit="1" customWidth="1"/>
    <col min="7" max="7" width="74.140625" customWidth="1"/>
    <col min="8" max="8" width="1.5703125" bestFit="1" customWidth="1"/>
  </cols>
  <sheetData>
    <row r="1" spans="1:8" x14ac:dyDescent="0.25">
      <c r="A1" t="s">
        <v>601</v>
      </c>
      <c r="B1" t="s">
        <v>10</v>
      </c>
      <c r="C1" t="s">
        <v>618</v>
      </c>
      <c r="D1" t="s">
        <v>16</v>
      </c>
      <c r="E1" t="s">
        <v>17</v>
      </c>
      <c r="F1" t="s">
        <v>18</v>
      </c>
      <c r="G1" t="s">
        <v>19</v>
      </c>
      <c r="H1" t="s">
        <v>42</v>
      </c>
    </row>
    <row r="2" spans="1:8" x14ac:dyDescent="0.25">
      <c r="A2" t="s">
        <v>609</v>
      </c>
      <c r="B2" t="s">
        <v>617</v>
      </c>
      <c r="C2" t="s">
        <v>622</v>
      </c>
      <c r="D2">
        <v>1</v>
      </c>
      <c r="E2" t="str">
        <f>UPPER(C2)</f>
        <v>FRENTE</v>
      </c>
      <c r="F2" t="str">
        <f>B2</f>
        <v>Direção do golpe em que projeta o lutador na direção para frente.</v>
      </c>
      <c r="G2" t="str">
        <f>CONCATENATE("INSERT INTO TECNICA_DIRECAO (id, nome, descricao) VALUES (",D2,", ","'",E2,"'",", ","'",F2,"'",")")</f>
        <v>INSERT INTO TECNICA_DIRECAO (id, nome, descricao) VALUES (1, 'FRENTE', 'Direção do golpe em que projeta o lutador na direção para frente.')</v>
      </c>
      <c r="H2" t="s">
        <v>42</v>
      </c>
    </row>
    <row r="3" spans="1:8" x14ac:dyDescent="0.25">
      <c r="A3" t="s">
        <v>604</v>
      </c>
      <c r="B3" t="s">
        <v>612</v>
      </c>
      <c r="C3" t="s">
        <v>624</v>
      </c>
      <c r="D3">
        <v>2</v>
      </c>
      <c r="E3" t="str">
        <f>UPPER(C3)</f>
        <v>FRENTE DIREITA</v>
      </c>
      <c r="F3" t="str">
        <f>B3</f>
        <v>Direção do golpe em que projeta o lutador na direção diagonal direita para frente.</v>
      </c>
      <c r="G3" t="str">
        <f>CONCATENATE("INSERT INTO TECNICA_DIRECAO (id, nome, descricao) VALUES (",D3,", ","'",E3,"'",", ","'",F3,"'",")")</f>
        <v>INSERT INTO TECNICA_DIRECAO (id, nome, descricao) VALUES (2, 'FRENTE DIREITA', 'Direção do golpe em que projeta o lutador na direção diagonal direita para frente.')</v>
      </c>
      <c r="H3" t="s">
        <v>42</v>
      </c>
    </row>
    <row r="4" spans="1:8" x14ac:dyDescent="0.25">
      <c r="A4" t="s">
        <v>607</v>
      </c>
      <c r="B4" t="s">
        <v>615</v>
      </c>
      <c r="C4" t="s">
        <v>607</v>
      </c>
      <c r="D4">
        <v>3</v>
      </c>
      <c r="E4" t="str">
        <f>UPPER(C4)</f>
        <v>DIREITA</v>
      </c>
      <c r="F4" t="str">
        <f>B4</f>
        <v>Direção do golpe em que projeta o lutador na direção direita.</v>
      </c>
      <c r="G4" t="str">
        <f>CONCATENATE("INSERT INTO TECNICA_DIRECAO (id, nome, descricao) VALUES (",D4,", ","'",E4,"'",", ","'",F4,"'",")")</f>
        <v>INSERT INTO TECNICA_DIRECAO (id, nome, descricao) VALUES (3, 'DIREITA', 'Direção do golpe em que projeta o lutador na direção direita.')</v>
      </c>
      <c r="H4" t="s">
        <v>42</v>
      </c>
    </row>
    <row r="5" spans="1:8" x14ac:dyDescent="0.25">
      <c r="A5" t="s">
        <v>602</v>
      </c>
      <c r="B5" t="s">
        <v>610</v>
      </c>
      <c r="C5" t="s">
        <v>619</v>
      </c>
      <c r="D5">
        <v>4</v>
      </c>
      <c r="E5" t="str">
        <f>UPPER(C5)</f>
        <v>ATRÁS DIREITA</v>
      </c>
      <c r="F5" t="str">
        <f>B5</f>
        <v>Direção do golpe em que projeta o lutador na direção diagonal direita para trás.</v>
      </c>
      <c r="G5" t="str">
        <f>CONCATENATE("INSERT INTO TECNICA_DIRECAO (id, nome, descricao) VALUES (",D5,", ","'",E5,"'",", ","'",F5,"'",")")</f>
        <v>INSERT INTO TECNICA_DIRECAO (id, nome, descricao) VALUES (4, 'ATRÁS DIREITA', 'Direção do golpe em que projeta o lutador na direção diagonal direita para trás.')</v>
      </c>
      <c r="H5" t="s">
        <v>42</v>
      </c>
    </row>
    <row r="6" spans="1:8" x14ac:dyDescent="0.25">
      <c r="A6" t="s">
        <v>606</v>
      </c>
      <c r="B6" t="s">
        <v>614</v>
      </c>
      <c r="C6" t="s">
        <v>621</v>
      </c>
      <c r="D6">
        <v>5</v>
      </c>
      <c r="E6" t="str">
        <f>UPPER(C6)</f>
        <v>ATRÁS</v>
      </c>
      <c r="F6" t="str">
        <f>B6</f>
        <v>Direção do golpe em que projeta o lutador na direção atrás.</v>
      </c>
      <c r="G6" t="str">
        <f>CONCATENATE("INSERT INTO TECNICA_DIRECAO (id, nome, descricao) VALUES (",D6,", ","'",E6,"'",", ","'",F6,"'",")")</f>
        <v>INSERT INTO TECNICA_DIRECAO (id, nome, descricao) VALUES (5, 'ATRÁS', 'Direção do golpe em que projeta o lutador na direção atrás.')</v>
      </c>
      <c r="H6" t="s">
        <v>42</v>
      </c>
    </row>
    <row r="7" spans="1:8" x14ac:dyDescent="0.25">
      <c r="A7" t="s">
        <v>603</v>
      </c>
      <c r="B7" t="s">
        <v>611</v>
      </c>
      <c r="C7" t="s">
        <v>620</v>
      </c>
      <c r="D7">
        <v>6</v>
      </c>
      <c r="E7" t="str">
        <f t="shared" ref="E7" si="0">UPPER(C7)</f>
        <v>ATRÁS ESQUERDA</v>
      </c>
      <c r="F7" t="str">
        <f t="shared" ref="F7" si="1">B7</f>
        <v>Direção do golpe em que projeta o lutador na direção diagonal esquerda para trás.</v>
      </c>
      <c r="G7" t="str">
        <f t="shared" ref="G7" si="2">CONCATENATE("INSERT INTO TECNICA_DIRECAO (id, nome, descricao) VALUES (",D7,", ","'",E7,"'",", ","'",F7,"'",")")</f>
        <v>INSERT INTO TECNICA_DIRECAO (id, nome, descricao) VALUES (6, 'ATRÁS ESQUERDA', 'Direção do golpe em que projeta o lutador na direção diagonal esquerda para trás.')</v>
      </c>
      <c r="H7" t="s">
        <v>42</v>
      </c>
    </row>
    <row r="8" spans="1:8" x14ac:dyDescent="0.25">
      <c r="A8" t="s">
        <v>608</v>
      </c>
      <c r="B8" t="s">
        <v>616</v>
      </c>
      <c r="C8" t="s">
        <v>608</v>
      </c>
      <c r="D8">
        <v>7</v>
      </c>
      <c r="E8" t="str">
        <f>UPPER(C8)</f>
        <v>ESQUERDA</v>
      </c>
      <c r="F8" t="str">
        <f>B8</f>
        <v>Direção do golpe em que projeta o lutador na direção esquerda.</v>
      </c>
      <c r="G8" t="str">
        <f>CONCATENATE("INSERT INTO TECNICA_DIRECAO (id, nome, descricao) VALUES (",D8,", ","'",E8,"'",", ","'",F8,"'",")")</f>
        <v>INSERT INTO TECNICA_DIRECAO (id, nome, descricao) VALUES (7, 'ESQUERDA', 'Direção do golpe em que projeta o lutador na direção esquerda.')</v>
      </c>
      <c r="H8" t="s">
        <v>42</v>
      </c>
    </row>
    <row r="9" spans="1:8" x14ac:dyDescent="0.25">
      <c r="A9" t="s">
        <v>605</v>
      </c>
      <c r="B9" t="s">
        <v>613</v>
      </c>
      <c r="C9" t="s">
        <v>623</v>
      </c>
      <c r="D9">
        <v>8</v>
      </c>
      <c r="E9" t="str">
        <f>UPPER(C9)</f>
        <v>FRENTE ESQUERDA</v>
      </c>
      <c r="F9" t="str">
        <f>B9</f>
        <v>Direção do golpe em que projeta o lutador na direção diagonal esquerda para frente.</v>
      </c>
      <c r="G9" t="str">
        <f>CONCATENATE("INSERT INTO TECNICA_DIRECAO (id, nome, descricao) VALUES (",D9,", ","'",E9,"'",", ","'",F9,"'",")")</f>
        <v>INSERT INTO TECNICA_DIRECAO (id, nome, descricao) VALUES (8, 'FRENTE ESQUERDA', 'Direção do golpe em que projeta o lutador na direção diagonal esquerda para frente.')</v>
      </c>
      <c r="H9" t="s">
        <v>42</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opLeftCell="A10" workbookViewId="0">
      <selection activeCell="H32" sqref="H32"/>
    </sheetView>
  </sheetViews>
  <sheetFormatPr defaultRowHeight="15" x14ac:dyDescent="0.25"/>
  <cols>
    <col min="1" max="1" width="9.7109375" customWidth="1"/>
    <col min="2" max="3" width="8.42578125" customWidth="1"/>
    <col min="5" max="5" width="3" bestFit="1" customWidth="1"/>
    <col min="6" max="6" width="51.28515625" bestFit="1" customWidth="1"/>
    <col min="8" max="8" width="65.85546875" customWidth="1"/>
    <col min="9" max="9" width="1.5703125" bestFit="1" customWidth="1"/>
  </cols>
  <sheetData>
    <row r="1" spans="1:9" x14ac:dyDescent="0.25">
      <c r="A1" t="s">
        <v>592</v>
      </c>
      <c r="B1" t="s">
        <v>625</v>
      </c>
      <c r="C1" t="s">
        <v>716</v>
      </c>
      <c r="D1" t="s">
        <v>10</v>
      </c>
      <c r="E1" t="s">
        <v>16</v>
      </c>
      <c r="F1" t="s">
        <v>17</v>
      </c>
      <c r="G1" t="s">
        <v>18</v>
      </c>
      <c r="H1" t="s">
        <v>19</v>
      </c>
      <c r="I1" t="s">
        <v>42</v>
      </c>
    </row>
    <row r="2" spans="1:9" x14ac:dyDescent="0.25">
      <c r="A2" t="s">
        <v>626</v>
      </c>
      <c r="B2" t="s">
        <v>657</v>
      </c>
      <c r="C2" t="str">
        <f>UPPER(B2)</f>
        <v>AÇÃO CONTRA O ESPÍRITO DO JUDÔ</v>
      </c>
      <c r="D2" t="s">
        <v>687</v>
      </c>
      <c r="E2">
        <v>1</v>
      </c>
      <c r="F2" t="str">
        <f>C2</f>
        <v>AÇÃO CONTRA O ESPÍRITO DO JUDÔ</v>
      </c>
      <c r="G2" t="str">
        <f>D2</f>
        <v>Motivo de penalização quando um lutador realiza qualquer ação que seja contra o espírito do judô.</v>
      </c>
      <c r="H2" t="str">
        <f>CONCATENATE("INSERT INTO MOTIVO_PENALIZACAO (id, nome, descricao) VALUES (",E2,", ","'",F2,"'",", ","'",G2,"'",")")</f>
        <v>INSERT INTO MOTIVO_PENALIZACAO (id, nome, descricao) VALUES (1, 'AÇÃO CONTRA O ESPÍRITO DO JUDÔ', 'Motivo de penalização quando um lutador realiza qualquer ação que seja contra o espírito do judô.')</v>
      </c>
      <c r="I2" t="s">
        <v>42</v>
      </c>
    </row>
    <row r="3" spans="1:9" x14ac:dyDescent="0.25">
      <c r="A3" t="s">
        <v>627</v>
      </c>
      <c r="B3" t="s">
        <v>658</v>
      </c>
      <c r="C3" t="str">
        <f t="shared" ref="C3:C31" si="0">UPPER(B3)</f>
        <v>ADOTAR POSTURA DESRESPEITOSA</v>
      </c>
      <c r="D3" t="s">
        <v>688</v>
      </c>
      <c r="E3">
        <f>E2+1</f>
        <v>2</v>
      </c>
      <c r="F3" t="str">
        <f t="shared" ref="F3:F31" si="1">C3</f>
        <v>ADOTAR POSTURA DESRESPEITOSA</v>
      </c>
      <c r="G3" t="str">
        <f t="shared" ref="G3:G31" si="2">D3</f>
        <v>Motivo de penalização quando um lutador faz chamadas, comentários ou gestos desrespeitosos ao adversário ou árbitro durante a luta.</v>
      </c>
      <c r="H3" t="str">
        <f t="shared" ref="H3:H31" si="3">CONCATENATE("INSERT INTO MOTIVO_PENALIZACAO (id, nome, descricao) VALUES (",E3,", ","'",F3,"'",", ","'",G3,"'",")")</f>
        <v>INSERT INTO MOTIVO_PENALIZACAO (id, nome, descricao) VALUES (2, 'ADOTAR POSTURA DESRESPEITOSA', 'Motivo de penalização quando um lutador faz chamadas, comentários ou gestos desrespeitosos ao adversário ou árbitro durante a luta.')</v>
      </c>
      <c r="I3" t="s">
        <v>42</v>
      </c>
    </row>
    <row r="4" spans="1:9" x14ac:dyDescent="0.25">
      <c r="A4" t="s">
        <v>628</v>
      </c>
      <c r="B4" t="s">
        <v>659</v>
      </c>
      <c r="C4" t="str">
        <f t="shared" si="0"/>
        <v>APLICAR TÉCNICA PROIBIDA</v>
      </c>
      <c r="D4" t="s">
        <v>689</v>
      </c>
      <c r="E4">
        <f t="shared" ref="E4:E31" si="4">E3+1</f>
        <v>3</v>
      </c>
      <c r="F4" t="str">
        <f t="shared" si="1"/>
        <v>APLICAR TÉCNICA PROIBIDA</v>
      </c>
      <c r="G4" t="str">
        <f t="shared" si="2"/>
        <v>Motivo de penalização quando um lutador aplica uma técnica proibida em competição.</v>
      </c>
      <c r="H4" t="str">
        <f t="shared" si="3"/>
        <v>INSERT INTO MOTIVO_PENALIZACAO (id, nome, descricao) VALUES (3, 'APLICAR TÉCNICA PROIBIDA', 'Motivo de penalização quando um lutador aplica uma técnica proibida em competição.')</v>
      </c>
      <c r="I4" t="s">
        <v>42</v>
      </c>
    </row>
    <row r="5" spans="1:9" x14ac:dyDescent="0.25">
      <c r="A5" t="s">
        <v>629</v>
      </c>
      <c r="B5" t="s">
        <v>660</v>
      </c>
      <c r="C5" t="str">
        <f t="shared" si="0"/>
        <v>ARRUMAR OU DESARRUMAR O JUDOGI SEM PERMISSÃO</v>
      </c>
      <c r="D5" t="s">
        <v>690</v>
      </c>
      <c r="E5">
        <f t="shared" si="4"/>
        <v>4</v>
      </c>
      <c r="F5" t="str">
        <f t="shared" si="1"/>
        <v>ARRUMAR OU DESARRUMAR O JUDOGI SEM PERMISSÃO</v>
      </c>
      <c r="G5" t="str">
        <f t="shared" si="2"/>
        <v>Motivo de penalização quando um lutador arruma ou dessaruma o judogi ou amarra ou desamarra a faixa ou as calças sem a permissão do Árbitro.</v>
      </c>
      <c r="H5" t="str">
        <f t="shared" si="3"/>
        <v>INSERT INTO MOTIVO_PENALIZACAO (id, nome, descricao) VALUES (4, 'ARRUMAR OU DESARRUMAR O JUDOGI SEM PERMISSÃO', 'Motivo de penalização quando um lutador arruma ou dessaruma o judogi ou amarra ou desamarra a faixa ou as calças sem a permissão do Árbitro.')</v>
      </c>
      <c r="I5" t="s">
        <v>42</v>
      </c>
    </row>
    <row r="6" spans="1:9" x14ac:dyDescent="0.25">
      <c r="A6" t="s">
        <v>630</v>
      </c>
      <c r="B6" t="s">
        <v>661</v>
      </c>
      <c r="C6" t="str">
        <f t="shared" si="0"/>
        <v>ATACAR PESCOÇO OU COLUNA DO ADVERSÁRIO</v>
      </c>
      <c r="D6" t="s">
        <v>691</v>
      </c>
      <c r="E6">
        <f t="shared" si="4"/>
        <v>5</v>
      </c>
      <c r="F6" t="str">
        <f t="shared" si="1"/>
        <v>ATACAR PESCOÇO OU COLUNA DO ADVERSÁRIO</v>
      </c>
      <c r="G6" t="str">
        <f t="shared" si="2"/>
        <v>Motivo de penalização quando um lutador realiza qualquer ação que possa por em perigo ou machucar o adversário especialmente seu pescoço ou coluna vertebral, ou que possa ser contra o espírito do judô.</v>
      </c>
      <c r="H6" t="str">
        <f t="shared" si="3"/>
        <v>INSERT INTO MOTIVO_PENALIZACAO (id, nome, descricao) VALUES (5, 'ATACAR PESCOÇO OU COLUNA DO ADVERSÁRIO', 'Motivo de penalização quando um lutador realiza qualquer ação que possa por em perigo ou machucar o adversário especialmente seu pescoço ou coluna vertebral, ou que possa ser contra o espírito do judô.')</v>
      </c>
      <c r="I6" t="s">
        <v>42</v>
      </c>
    </row>
    <row r="7" spans="1:9" x14ac:dyDescent="0.25">
      <c r="A7" t="s">
        <v>631</v>
      </c>
      <c r="B7" t="s">
        <v>662</v>
      </c>
      <c r="C7" t="str">
        <f t="shared" si="0"/>
        <v>ATAQUE COM A MÃO OU BRAÇO ABAIXO DA FAIXA</v>
      </c>
      <c r="D7" t="s">
        <v>692</v>
      </c>
      <c r="E7">
        <f t="shared" si="4"/>
        <v>6</v>
      </c>
      <c r="F7" t="str">
        <f t="shared" si="1"/>
        <v>ATAQUE COM A MÃO OU BRAÇO ABAIXO DA FAIXA</v>
      </c>
      <c r="G7" t="str">
        <f t="shared" si="2"/>
        <v>Motivo de penalização quando um lutador realiza qualquer ataque ou bloqueio com uma ou as duas mãos ou com um ou os dois braços abaixo da faixa na luta em pé.</v>
      </c>
      <c r="H7" t="str">
        <f t="shared" si="3"/>
        <v>INSERT INTO MOTIVO_PENALIZACAO (id, nome, descricao) VALUES (6, 'ATAQUE COM A MÃO OU BRAÇO ABAIXO DA FAIXA', 'Motivo de penalização quando um lutador realiza qualquer ataque ou bloqueio com uma ou as duas mãos ou com um ou os dois braços abaixo da faixa na luta em pé.')</v>
      </c>
      <c r="I7" t="s">
        <v>42</v>
      </c>
    </row>
    <row r="8" spans="1:9" x14ac:dyDescent="0.25">
      <c r="A8" t="s">
        <v>632</v>
      </c>
      <c r="B8" t="s">
        <v>663</v>
      </c>
      <c r="C8" t="str">
        <f t="shared" si="0"/>
        <v>ATAQUE COM MERGULHO</v>
      </c>
      <c r="D8" t="s">
        <v>693</v>
      </c>
      <c r="E8">
        <f t="shared" si="4"/>
        <v>7</v>
      </c>
      <c r="F8" t="str">
        <f t="shared" si="1"/>
        <v>ATAQUE COM MERGULHO</v>
      </c>
      <c r="G8" t="str">
        <f t="shared" si="2"/>
        <v>Motivo de penalização quando um lutador &amp;quot;mergulha&amp;quot; de cabeça primeiro sobre o tatami enquanto executa ou tenta executar técnicas tais como uchi-mata, harai-goshi, etc. ou cai diretamente para trás enquanto executa ou tenta uma técnica.</v>
      </c>
      <c r="H8" t="str">
        <f t="shared" si="3"/>
        <v>INSERT INTO MOTIVO_PENALIZACAO (id, nome, descricao) VALUES (7, 'ATAQUE COM MERGULHO', 'Motivo de penalização quando um lutador &amp;quot;mergulha&amp;quot; de cabeça primeiro sobre o tatami enquanto executa ou tenta executar técnicas tais como uchi-mata, harai-goshi, etc. ou cai diretamente para trás enquanto executa ou tenta uma técnica.')</v>
      </c>
      <c r="I8" t="s">
        <v>42</v>
      </c>
    </row>
    <row r="9" spans="1:9" x14ac:dyDescent="0.25">
      <c r="A9" t="s">
        <v>633</v>
      </c>
      <c r="B9" t="s">
        <v>664</v>
      </c>
      <c r="C9" t="str">
        <f t="shared" si="0"/>
        <v>ATAQUE FALSO</v>
      </c>
      <c r="D9" t="s">
        <v>694</v>
      </c>
      <c r="E9">
        <f t="shared" si="4"/>
        <v>8</v>
      </c>
      <c r="F9" t="str">
        <f t="shared" si="1"/>
        <v>ATAQUE FALSO</v>
      </c>
      <c r="G9" t="str">
        <f t="shared" si="2"/>
        <v>Motivo de penalização quando um lutador realiza uma ação com a intenção de dar a impressão de um ataque mas que claramente demonstra que não existe a intenção de projetar o oponente.</v>
      </c>
      <c r="H9" t="str">
        <f t="shared" si="3"/>
        <v>INSERT INTO MOTIVO_PENALIZACAO (id, nome, descricao) VALUES (8, 'ATAQUE FALSO', 'Motivo de penalização quando um lutador realiza uma ação com a intenção de dar a impressão de um ataque mas que claramente demonstra que não existe a intenção de projetar o oponente.')</v>
      </c>
      <c r="I9" t="s">
        <v>42</v>
      </c>
    </row>
    <row r="10" spans="1:9" x14ac:dyDescent="0.25">
      <c r="A10" t="s">
        <v>634</v>
      </c>
      <c r="B10" t="s">
        <v>665</v>
      </c>
      <c r="C10" t="str">
        <f t="shared" si="0"/>
        <v>ATAQUE TIPO TESOURA</v>
      </c>
      <c r="D10" t="s">
        <v>695</v>
      </c>
      <c r="E10">
        <f t="shared" si="4"/>
        <v>9</v>
      </c>
      <c r="F10" t="str">
        <f t="shared" si="1"/>
        <v>ATAQUE TIPO TESOURA</v>
      </c>
      <c r="G10" t="str">
        <f t="shared" si="2"/>
        <v>Motivo de penalização quando um lutador aplica uma técnica de tesoura com as pernas contra o tronco, pescoço ou cabeça do adversário.</v>
      </c>
      <c r="H10" t="str">
        <f t="shared" si="3"/>
        <v>INSERT INTO MOTIVO_PENALIZACAO (id, nome, descricao) VALUES (9, 'ATAQUE TIPO TESOURA', 'Motivo de penalização quando um lutador aplica uma técnica de tesoura com as pernas contra o tronco, pescoço ou cabeça do adversário.')</v>
      </c>
      <c r="I10" t="s">
        <v>42</v>
      </c>
    </row>
    <row r="11" spans="1:9" x14ac:dyDescent="0.25">
      <c r="A11" t="s">
        <v>635</v>
      </c>
      <c r="B11" t="s">
        <v>666</v>
      </c>
      <c r="C11" t="str">
        <f t="shared" si="0"/>
        <v>CAIR PARA BATER AS COSTAS DO ADVERSÁRIO</v>
      </c>
      <c r="D11" t="s">
        <v>696</v>
      </c>
      <c r="E11">
        <f t="shared" si="4"/>
        <v>10</v>
      </c>
      <c r="F11" t="str">
        <f t="shared" si="1"/>
        <v>CAIR PARA BATER AS COSTAS DO ADVERSÁRIO</v>
      </c>
      <c r="G11" t="str">
        <f t="shared" si="2"/>
        <v>Motivo de penalização quando um lutador intencionalmente cai de costas quando o adversário está agarrado as suas costas e quando um tem o controle dos movimentos do outro.</v>
      </c>
      <c r="H11" t="str">
        <f t="shared" si="3"/>
        <v>INSERT INTO MOTIVO_PENALIZACAO (id, nome, descricao) VALUES (10, 'CAIR PARA BATER AS COSTAS DO ADVERSÁRIO', 'Motivo de penalização quando um lutador intencionalmente cai de costas quando o adversário está agarrado as suas costas e quando um tem o controle dos movimentos do outro.')</v>
      </c>
      <c r="I11" t="s">
        <v>42</v>
      </c>
    </row>
    <row r="12" spans="1:9" x14ac:dyDescent="0.25">
      <c r="A12" t="s">
        <v>636</v>
      </c>
      <c r="B12" t="s">
        <v>667</v>
      </c>
      <c r="C12" t="str">
        <f t="shared" si="0"/>
        <v>CHUTAR ADVERSÁRIO</v>
      </c>
      <c r="D12" t="s">
        <v>697</v>
      </c>
      <c r="E12">
        <f t="shared" si="4"/>
        <v>11</v>
      </c>
      <c r="F12" t="str">
        <f t="shared" si="1"/>
        <v>CHUTAR ADVERSÁRIO</v>
      </c>
      <c r="G12" t="str">
        <f t="shared" si="2"/>
        <v>Motivo de penalização quando um lutador chuta com o joelho ou o pé a mão ou braço do adversário com o intuito de fazê-lo largar sua pegada ou chutar a perna ou tornozelo do adversário sem aplicar técnica alguma.</v>
      </c>
      <c r="H12" t="str">
        <f t="shared" si="3"/>
        <v>INSERT INTO MOTIVO_PENALIZACAO (id, nome, descricao) VALUES (11, 'CHUTAR ADVERSÁRIO', 'Motivo de penalização quando um lutador chuta com o joelho ou o pé a mão ou braço do adversário com o intuito de fazê-lo largar sua pegada ou chutar a perna ou tornozelo do adversário sem aplicar técnica alguma.')</v>
      </c>
      <c r="I12" t="s">
        <v>42</v>
      </c>
    </row>
    <row r="13" spans="1:9" x14ac:dyDescent="0.25">
      <c r="A13" t="s">
        <v>637</v>
      </c>
      <c r="B13" t="s">
        <v>668</v>
      </c>
      <c r="C13" t="str">
        <f t="shared" si="0"/>
        <v>COLOCAR PÉ OU PERNA NO JUDOGI DO ADVERSÁRIO</v>
      </c>
      <c r="D13" t="s">
        <v>698</v>
      </c>
      <c r="E13">
        <f t="shared" si="4"/>
        <v>12</v>
      </c>
      <c r="F13" t="str">
        <f t="shared" si="1"/>
        <v>COLOCAR PÉ OU PERNA NO JUDOGI DO ADVERSÁRIO</v>
      </c>
      <c r="G13" t="str">
        <f t="shared" si="2"/>
        <v>Motivo de penalização quando um lutador coloca o pé ou perna na faixa, colarinho ou lapela do adversário.</v>
      </c>
      <c r="H13" t="str">
        <f t="shared" si="3"/>
        <v>INSERT INTO MOTIVO_PENALIZACAO (id, nome, descricao) VALUES (12, 'COLOCAR PÉ OU PERNA NO JUDOGI DO ADVERSÁRIO', 'Motivo de penalização quando um lutador coloca o pé ou perna na faixa, colarinho ou lapela do adversário.')</v>
      </c>
      <c r="I13" t="s">
        <v>42</v>
      </c>
    </row>
    <row r="14" spans="1:9" x14ac:dyDescent="0.25">
      <c r="A14" t="s">
        <v>638</v>
      </c>
      <c r="B14" t="s">
        <v>669</v>
      </c>
      <c r="C14" t="str">
        <f t="shared" si="0"/>
        <v>DESRESPEITAR COMANDO DO ÁRBITRO</v>
      </c>
      <c r="D14" t="s">
        <v>699</v>
      </c>
      <c r="E14">
        <f t="shared" si="4"/>
        <v>13</v>
      </c>
      <c r="F14" t="str">
        <f t="shared" si="1"/>
        <v>DESRESPEITAR COMANDO DO ÁRBITRO</v>
      </c>
      <c r="G14" t="str">
        <f t="shared" si="2"/>
        <v>Motivo de penalização quando um lutador desrespeita os comando do Árbitro.</v>
      </c>
      <c r="H14" t="str">
        <f t="shared" si="3"/>
        <v>INSERT INTO MOTIVO_PENALIZACAO (id, nome, descricao) VALUES (13, 'DESRESPEITAR COMANDO DO ÁRBITRO', 'Motivo de penalização quando um lutador desrespeita os comando do Árbitro.')</v>
      </c>
      <c r="I14" t="s">
        <v>42</v>
      </c>
    </row>
    <row r="15" spans="1:9" x14ac:dyDescent="0.25">
      <c r="A15" t="s">
        <v>639</v>
      </c>
      <c r="B15" t="s">
        <v>670</v>
      </c>
      <c r="C15" t="str">
        <f t="shared" si="0"/>
        <v>DOBRAR DEDOS DO ADVERSÁRIO</v>
      </c>
      <c r="D15" t="s">
        <v>700</v>
      </c>
      <c r="E15">
        <f t="shared" si="4"/>
        <v>14</v>
      </c>
      <c r="F15" t="str">
        <f t="shared" si="1"/>
        <v>DOBRAR DEDOS DO ADVERSÁRIO</v>
      </c>
      <c r="G15" t="str">
        <f t="shared" si="2"/>
        <v>Motivo de penalização quando um lutador dobra para trás os dedos do adversário com intuito de quebrar sua pegada.</v>
      </c>
      <c r="H15" t="str">
        <f t="shared" si="3"/>
        <v>INSERT INTO MOTIVO_PENALIZACAO (id, nome, descricao) VALUES (14, 'DOBRAR DEDOS DO ADVERSÁRIO', 'Motivo de penalização quando um lutador dobra para trás os dedos do adversário com intuito de quebrar sua pegada.')</v>
      </c>
      <c r="I15" t="s">
        <v>42</v>
      </c>
    </row>
    <row r="16" spans="1:9" x14ac:dyDescent="0.25">
      <c r="A16" t="s">
        <v>640</v>
      </c>
      <c r="B16" t="s">
        <v>671</v>
      </c>
      <c r="C16" t="str">
        <f t="shared" si="0"/>
        <v>ESTRANGULAMENTO ILEGAL</v>
      </c>
      <c r="D16" t="s">
        <v>701</v>
      </c>
      <c r="E16">
        <f t="shared" si="4"/>
        <v>15</v>
      </c>
      <c r="F16" t="str">
        <f t="shared" si="1"/>
        <v>ESTRANGULAMENTO ILEGAL</v>
      </c>
      <c r="G16" t="str">
        <f t="shared" si="2"/>
        <v>Motivo de penalização quando um lutador aplica uma técnica de estrangulamento usando a sua faixa ou do oponente, ou a barra da jaqueta, ou usando somente os dedos.</v>
      </c>
      <c r="H16" t="str">
        <f t="shared" si="3"/>
        <v>INSERT INTO MOTIVO_PENALIZACAO (id, nome, descricao) VALUES (15, 'ESTRANGULAMENTO ILEGAL', 'Motivo de penalização quando um lutador aplica uma técnica de estrangulamento usando a sua faixa ou do oponente, ou a barra da jaqueta, ou usando somente os dedos.')</v>
      </c>
      <c r="I16" t="s">
        <v>42</v>
      </c>
    </row>
    <row r="17" spans="1:9" x14ac:dyDescent="0.25">
      <c r="A17" t="s">
        <v>641</v>
      </c>
      <c r="B17" t="s">
        <v>672</v>
      </c>
      <c r="C17" t="str">
        <f t="shared" si="0"/>
        <v>EVITAR TENTATIVA DE PEGADA</v>
      </c>
      <c r="D17" t="s">
        <v>702</v>
      </c>
      <c r="E17">
        <f t="shared" si="4"/>
        <v>16</v>
      </c>
      <c r="F17" t="str">
        <f t="shared" si="1"/>
        <v>EVITAR TENTATIVA DE PEGADA</v>
      </c>
      <c r="G17" t="str">
        <f t="shared" si="2"/>
        <v>Motivo de penalização quando um lutador intencionalmente evita a tentativa de pegada do oponente para evitar ação na luta.</v>
      </c>
      <c r="H17" t="str">
        <f t="shared" si="3"/>
        <v>INSERT INTO MOTIVO_PENALIZACAO (id, nome, descricao) VALUES (16, 'EVITAR TENTATIVA DE PEGADA', 'Motivo de penalização quando um lutador intencionalmente evita a tentativa de pegada do oponente para evitar ação na luta.')</v>
      </c>
      <c r="I17" t="s">
        <v>42</v>
      </c>
    </row>
    <row r="18" spans="1:9" x14ac:dyDescent="0.25">
      <c r="A18" t="s">
        <v>642</v>
      </c>
      <c r="B18" t="s">
        <v>673</v>
      </c>
      <c r="C18" t="str">
        <f t="shared" si="0"/>
        <v>FALTA DE COMBATIVIDADE</v>
      </c>
      <c r="D18" t="s">
        <v>703</v>
      </c>
      <c r="E18">
        <f t="shared" si="4"/>
        <v>17</v>
      </c>
      <c r="F18" t="str">
        <f t="shared" si="1"/>
        <v>FALTA DE COMBATIVIDADE</v>
      </c>
      <c r="G18" t="str">
        <f t="shared" si="2"/>
        <v>Motivo de penalização quando um lutador, na luta em pé, antes ou depois da pegada tiver sido estabelecida, não realiza nenhum movimento de ataque.</v>
      </c>
      <c r="H18" t="str">
        <f t="shared" si="3"/>
        <v>INSERT INTO MOTIVO_PENALIZACAO (id, nome, descricao) VALUES (17, 'FALTA DE COMBATIVIDADE', 'Motivo de penalização quando um lutador, na luta em pé, antes ou depois da pegada tiver sido estabelecida, não realiza nenhum movimento de ataque.')</v>
      </c>
      <c r="I18" t="s">
        <v>42</v>
      </c>
    </row>
    <row r="19" spans="1:9" x14ac:dyDescent="0.25">
      <c r="A19" t="s">
        <v>643</v>
      </c>
      <c r="B19" t="s">
        <v>674</v>
      </c>
      <c r="C19" t="str">
        <f t="shared" si="0"/>
        <v>INICIAR NE-WAZA ILEGALMENTE</v>
      </c>
      <c r="D19" t="s">
        <v>704</v>
      </c>
      <c r="E19">
        <f t="shared" si="4"/>
        <v>18</v>
      </c>
      <c r="F19" t="str">
        <f t="shared" si="1"/>
        <v>INICIAR NE-WAZA ILEGALMENTE</v>
      </c>
      <c r="G19" t="str">
        <f t="shared" si="2"/>
        <v>Motivo de penalização quando um lutador puxa o oponente para baixo com o intuito de iniciar a luta de solo sem a realização de um técnica de projeção válida.</v>
      </c>
      <c r="H19" t="str">
        <f t="shared" si="3"/>
        <v>INSERT INTO MOTIVO_PENALIZACAO (id, nome, descricao) VALUES (18, 'INICIAR NE-WAZA ILEGALMENTE', 'Motivo de penalização quando um lutador puxa o oponente para baixo com o intuito de iniciar a luta de solo sem a realização de um técnica de projeção válida.')</v>
      </c>
      <c r="I19" t="s">
        <v>42</v>
      </c>
    </row>
    <row r="20" spans="1:9" x14ac:dyDescent="0.25">
      <c r="A20" t="s">
        <v>644</v>
      </c>
      <c r="B20" t="s">
        <v>675</v>
      </c>
      <c r="C20" t="str">
        <f t="shared" si="0"/>
        <v>LEVANTAR E ATIRAR O ADVERSÁRIO NO CHÃO</v>
      </c>
      <c r="D20" t="s">
        <v>705</v>
      </c>
      <c r="E20">
        <f t="shared" si="4"/>
        <v>19</v>
      </c>
      <c r="F20" t="str">
        <f t="shared" si="1"/>
        <v>LEVANTAR E ATIRAR O ADVERSÁRIO NO CHÃO</v>
      </c>
      <c r="G20" t="str">
        <f t="shared" si="2"/>
        <v>Motivo de penalização quando um lutador levanta um adversário deitado e o atira de volta ao chão.</v>
      </c>
      <c r="H20" t="str">
        <f t="shared" si="3"/>
        <v>INSERT INTO MOTIVO_PENALIZACAO (id, nome, descricao) VALUES (19, 'LEVANTAR E ATIRAR O ADVERSÁRIO NO CHÃO', 'Motivo de penalização quando um lutador levanta um adversário deitado e o atira de volta ao chão.')</v>
      </c>
      <c r="I20" t="s">
        <v>42</v>
      </c>
    </row>
    <row r="21" spans="1:9" x14ac:dyDescent="0.25">
      <c r="A21" t="s">
        <v>645</v>
      </c>
      <c r="B21" t="s">
        <v>676</v>
      </c>
      <c r="C21" t="str">
        <f t="shared" si="0"/>
        <v>MORDER JUDOGI</v>
      </c>
      <c r="D21" t="s">
        <v>706</v>
      </c>
      <c r="E21">
        <f t="shared" si="4"/>
        <v>20</v>
      </c>
      <c r="F21" t="str">
        <f t="shared" si="1"/>
        <v>MORDER JUDOGI</v>
      </c>
      <c r="G21" t="str">
        <f t="shared" si="2"/>
        <v>Motivo de penalização quando um lutador morde o seu próprio judogi ou do oponente.</v>
      </c>
      <c r="H21" t="str">
        <f t="shared" si="3"/>
        <v>INSERT INTO MOTIVO_PENALIZACAO (id, nome, descricao) VALUES (20, 'MORDER JUDOGI', 'Motivo de penalização quando um lutador morde o seu próprio judogi ou do oponente.')</v>
      </c>
      <c r="I21" t="s">
        <v>42</v>
      </c>
    </row>
    <row r="22" spans="1:9" x14ac:dyDescent="0.25">
      <c r="A22" t="s">
        <v>646</v>
      </c>
      <c r="B22" t="s">
        <v>686</v>
      </c>
      <c r="C22" t="str">
        <f t="shared" si="0"/>
        <v>PEGADA "ABRAÇO DE URSO" DIRETAMENTE</v>
      </c>
      <c r="D22" t="s">
        <v>656</v>
      </c>
      <c r="E22">
        <f t="shared" si="4"/>
        <v>21</v>
      </c>
      <c r="F22" t="str">
        <f t="shared" si="1"/>
        <v>PEGADA "ABRAÇO DE URSO" DIRETAMENTE</v>
      </c>
      <c r="G22" t="str">
        <f t="shared" si="2"/>
        <v>Motivo de penalização quando um lutador abraça diretamente o oponente para projetá-lo (tipo "abraço de urso").</v>
      </c>
      <c r="H22" t="str">
        <f t="shared" si="3"/>
        <v>INSERT INTO MOTIVO_PENALIZACAO (id, nome, descricao) VALUES (21, 'PEGADA "ABRAÇO DE URSO" DIRETAMENTE', 'Motivo de penalização quando um lutador abraça diretamente o oponente para projetá-lo (tipo "abraço de urso").')</v>
      </c>
      <c r="I22" t="s">
        <v>42</v>
      </c>
    </row>
    <row r="23" spans="1:9" x14ac:dyDescent="0.25">
      <c r="A23" t="s">
        <v>647</v>
      </c>
      <c r="B23" t="s">
        <v>677</v>
      </c>
      <c r="C23" t="str">
        <f t="shared" si="0"/>
        <v>PEGADA ANORMAL SEM ATACAR</v>
      </c>
      <c r="D23" t="s">
        <v>707</v>
      </c>
      <c r="E23">
        <f t="shared" si="4"/>
        <v>22</v>
      </c>
      <c r="F23" t="str">
        <f t="shared" si="1"/>
        <v>PEGADA ANORMAL SEM ATACAR</v>
      </c>
      <c r="G23" t="str">
        <f t="shared" si="2"/>
        <v>Motivo de penalização quando um lutador, na luta em pé, realiza uma pegada considerada anormal sem realizar nenhum ataque.</v>
      </c>
      <c r="H23" t="str">
        <f t="shared" si="3"/>
        <v>INSERT INTO MOTIVO_PENALIZACAO (id, nome, descricao) VALUES (22, 'PEGADA ANORMAL SEM ATACAR', 'Motivo de penalização quando um lutador, na luta em pé, realiza uma pegada considerada anormal sem realizar nenhum ataque.')</v>
      </c>
      <c r="I23" t="s">
        <v>42</v>
      </c>
    </row>
    <row r="24" spans="1:9" x14ac:dyDescent="0.25">
      <c r="A24" t="s">
        <v>648</v>
      </c>
      <c r="B24" t="s">
        <v>678</v>
      </c>
      <c r="C24" t="str">
        <f t="shared" si="0"/>
        <v>PEGADA PISTOLA NA MANGA</v>
      </c>
      <c r="D24" t="s">
        <v>714</v>
      </c>
      <c r="E24">
        <f t="shared" si="4"/>
        <v>23</v>
      </c>
      <c r="F24" t="str">
        <f t="shared" si="1"/>
        <v>PEGADA PISTOLA NA MANGA</v>
      </c>
      <c r="G24" t="str">
        <f t="shared" si="2"/>
        <v>Motivo de penalização quando um lutador segura a ponta da manga do oponente entre o dedão e os dedos (pegada "pistola").</v>
      </c>
      <c r="H24" t="str">
        <f t="shared" si="3"/>
        <v>INSERT INTO MOTIVO_PENALIZACAO (id, nome, descricao) VALUES (23, 'PEGADA PISTOLA NA MANGA', 'Motivo de penalização quando um lutador segura a ponta da manga do oponente entre o dedão e os dedos (pegada "pistola").')</v>
      </c>
      <c r="I24" t="s">
        <v>42</v>
      </c>
    </row>
    <row r="25" spans="1:9" x14ac:dyDescent="0.25">
      <c r="A25" t="s">
        <v>649</v>
      </c>
      <c r="B25" t="s">
        <v>679</v>
      </c>
      <c r="C25" t="str">
        <f t="shared" si="0"/>
        <v>PEGADA POR DENTRO DA MANGA OU BARRA DA CALÇA.</v>
      </c>
      <c r="D25" t="s">
        <v>708</v>
      </c>
      <c r="E25">
        <f t="shared" si="4"/>
        <v>24</v>
      </c>
      <c r="F25" t="str">
        <f t="shared" si="1"/>
        <v>PEGADA POR DENTRO DA MANGA OU BARRA DA CALÇA.</v>
      </c>
      <c r="G25" t="str">
        <f t="shared" si="2"/>
        <v>Motivo de penalização quando um lutador enfia um ou mais dedos por dentro da manga ou barra da calça do oponente.</v>
      </c>
      <c r="H25" t="str">
        <f t="shared" si="3"/>
        <v>INSERT INTO MOTIVO_PENALIZACAO (id, nome, descricao) VALUES (24, 'PEGADA POR DENTRO DA MANGA OU BARRA DA CALÇA.', 'Motivo de penalização quando um lutador enfia um ou mais dedos por dentro da manga ou barra da calça do oponente.')</v>
      </c>
      <c r="I25" t="s">
        <v>42</v>
      </c>
    </row>
    <row r="26" spans="1:9" x14ac:dyDescent="0.25">
      <c r="A26" t="s">
        <v>650</v>
      </c>
      <c r="B26" t="s">
        <v>680</v>
      </c>
      <c r="C26" t="str">
        <f t="shared" si="0"/>
        <v>PEGADA TIPO BOLSO NA MANGA</v>
      </c>
      <c r="D26" t="s">
        <v>715</v>
      </c>
      <c r="E26">
        <f t="shared" si="4"/>
        <v>25</v>
      </c>
      <c r="F26" t="str">
        <f t="shared" si="1"/>
        <v>PEGADA TIPO BOLSO NA MANGA</v>
      </c>
      <c r="G26" t="str">
        <f t="shared" si="2"/>
        <v>Motivo de penalização quando um lutador segura a ponta da manga do oponente dobrando-a para fora (pegada "bolso").</v>
      </c>
      <c r="H26" t="str">
        <f t="shared" si="3"/>
        <v>INSERT INTO MOTIVO_PENALIZACAO (id, nome, descricao) VALUES (25, 'PEGADA TIPO BOLSO NA MANGA', 'Motivo de penalização quando um lutador segura a ponta da manga do oponente dobrando-a para fora (pegada "bolso").')</v>
      </c>
      <c r="I26" t="s">
        <v>42</v>
      </c>
    </row>
    <row r="27" spans="1:9" x14ac:dyDescent="0.25">
      <c r="A27" t="s">
        <v>651</v>
      </c>
      <c r="B27" t="s">
        <v>681</v>
      </c>
      <c r="C27" t="str">
        <f t="shared" si="0"/>
        <v>PEGADA DE TORNIQUETE NA MANGA</v>
      </c>
      <c r="D27" t="s">
        <v>709</v>
      </c>
      <c r="E27">
        <f t="shared" si="4"/>
        <v>26</v>
      </c>
      <c r="F27" t="str">
        <f t="shared" si="1"/>
        <v>PEGADA DE TORNIQUETE NA MANGA</v>
      </c>
      <c r="G27" t="str">
        <f t="shared" si="2"/>
        <v>Motivo de penalização quando, na luta em pé, um lutador segura continuamente a ponta da manga do oponente com proposta defensiva ou segura com pegada tipo &amp;quot;torniquete&amp;quot; a manga do oponente.</v>
      </c>
      <c r="H27" t="str">
        <f t="shared" si="3"/>
        <v>INSERT INTO MOTIVO_PENALIZACAO (id, nome, descricao) VALUES (26, 'PEGADA DE TORNIQUETE NA MANGA', 'Motivo de penalização quando, na luta em pé, um lutador segura continuamente a ponta da manga do oponente com proposta defensiva ou segura com pegada tipo &amp;quot;torniquete&amp;quot; a manga do oponente.')</v>
      </c>
      <c r="I27" t="s">
        <v>42</v>
      </c>
    </row>
    <row r="28" spans="1:9" x14ac:dyDescent="0.25">
      <c r="A28" t="s">
        <v>652</v>
      </c>
      <c r="B28" t="s">
        <v>682</v>
      </c>
      <c r="C28" t="str">
        <f t="shared" si="0"/>
        <v>POSTURA DE LUTA MUITO DEFENSIVA</v>
      </c>
      <c r="D28" t="s">
        <v>710</v>
      </c>
      <c r="E28">
        <f t="shared" si="4"/>
        <v>27</v>
      </c>
      <c r="F28" t="str">
        <f t="shared" si="1"/>
        <v>POSTURA DE LUTA MUITO DEFENSIVA</v>
      </c>
      <c r="G28" t="str">
        <f t="shared" si="2"/>
        <v>Motivo de penalização quando um lutador adota na luta em pé, após o kumi-kata, uma postura excessivamente defensiva.</v>
      </c>
      <c r="H28" t="str">
        <f t="shared" si="3"/>
        <v>INSERT INTO MOTIVO_PENALIZACAO (id, nome, descricao) VALUES (27, 'POSTURA DE LUTA MUITO DEFENSIVA', 'Motivo de penalização quando um lutador adota na luta em pé, após o kumi-kata, uma postura excessivamente defensiva.')</v>
      </c>
      <c r="I28" t="s">
        <v>42</v>
      </c>
    </row>
    <row r="29" spans="1:9" x14ac:dyDescent="0.25">
      <c r="A29" t="s">
        <v>653</v>
      </c>
      <c r="B29" t="s">
        <v>683</v>
      </c>
      <c r="C29" t="str">
        <f t="shared" si="0"/>
        <v>QUEBRAR PEGADA COM AS DUAS MÃOS.</v>
      </c>
      <c r="D29" t="s">
        <v>711</v>
      </c>
      <c r="E29">
        <f t="shared" si="4"/>
        <v>28</v>
      </c>
      <c r="F29" t="str">
        <f t="shared" si="1"/>
        <v>QUEBRAR PEGADA COM AS DUAS MÃOS.</v>
      </c>
      <c r="G29" t="str">
        <f t="shared" si="2"/>
        <v>Motivo de penalização quando um lutador quebra a pegada do adversário com as duas mãos.</v>
      </c>
      <c r="H29" t="str">
        <f t="shared" si="3"/>
        <v>INSERT INTO MOTIVO_PENALIZACAO (id, nome, descricao) VALUES (28, 'QUEBRAR PEGADA COM AS DUAS MÃOS.', 'Motivo de penalização quando um lutador quebra a pegada do adversário com as duas mãos.')</v>
      </c>
      <c r="I29" t="s">
        <v>42</v>
      </c>
    </row>
    <row r="30" spans="1:9" x14ac:dyDescent="0.25">
      <c r="A30" t="s">
        <v>654</v>
      </c>
      <c r="B30" t="s">
        <v>684</v>
      </c>
      <c r="C30" t="str">
        <f t="shared" si="0"/>
        <v>SAIR DA ÁREA DE LUTA</v>
      </c>
      <c r="D30" t="s">
        <v>712</v>
      </c>
      <c r="E30">
        <f t="shared" si="4"/>
        <v>29</v>
      </c>
      <c r="F30" t="str">
        <f t="shared" si="1"/>
        <v>SAIR DA ÁREA DE LUTA</v>
      </c>
      <c r="G30" t="str">
        <f t="shared" si="2"/>
        <v>Motivo de penazalização quando um lutador sai da área de luta ou força o adversário a sair da área de luta.</v>
      </c>
      <c r="H30" t="str">
        <f t="shared" si="3"/>
        <v>INSERT INTO MOTIVO_PENALIZACAO (id, nome, descricao) VALUES (29, 'SAIR DA ÁREA DE LUTA', 'Motivo de penazalização quando um lutador sai da área de luta ou força o adversário a sair da área de luta.')</v>
      </c>
      <c r="I30" t="s">
        <v>42</v>
      </c>
    </row>
    <row r="31" spans="1:9" x14ac:dyDescent="0.25">
      <c r="A31" t="s">
        <v>655</v>
      </c>
      <c r="B31" t="s">
        <v>685</v>
      </c>
      <c r="C31" t="str">
        <f t="shared" si="0"/>
        <v>TOCAR O ROSTO DO ADVERSÁRIO</v>
      </c>
      <c r="D31" t="s">
        <v>713</v>
      </c>
      <c r="E31">
        <f t="shared" si="4"/>
        <v>30</v>
      </c>
      <c r="F31" t="str">
        <f t="shared" si="1"/>
        <v>TOCAR O ROSTO DO ADVERSÁRIO</v>
      </c>
      <c r="G31" t="str">
        <f t="shared" si="2"/>
        <v>Motivo de penalização quando um lutador coloca uma mão, braço, pé ou perna diretamente no rosto do oponente.</v>
      </c>
      <c r="H31" t="str">
        <f t="shared" si="3"/>
        <v>INSERT INTO MOTIVO_PENALIZACAO (id, nome, descricao) VALUES (30, 'TOCAR O ROSTO DO ADVERSÁRIO', 'Motivo de penalização quando um lutador coloca uma mão, braço, pé ou perna diretamente no rosto do oponente.')</v>
      </c>
      <c r="I31" t="s">
        <v>42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FASE_LUTA</vt:lpstr>
      <vt:lpstr>ACAO_TIPO</vt:lpstr>
      <vt:lpstr>ACAO</vt:lpstr>
      <vt:lpstr>CLASSIFICACAO_KODOKAN</vt:lpstr>
      <vt:lpstr>CLASSIFICACAO_SACRIPANTI</vt:lpstr>
      <vt:lpstr>TECNICA</vt:lpstr>
      <vt:lpstr>TECNICA_PONTUACAO</vt:lpstr>
      <vt:lpstr>TECNICA_DIRECAO</vt:lpstr>
      <vt:lpstr>MOTIVO_PENALIZACAO</vt:lpstr>
      <vt:lpstr>JUDOCA_FUNCAO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2017-02-12T03:55:55Z</dcterms:modified>
</cp:coreProperties>
</file>