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"/>
    </mc:Choice>
  </mc:AlternateContent>
  <xr:revisionPtr revIDLastSave="772" documentId="8_{790B2344-9999-47A8-945A-7B2C2825E615}" xr6:coauthVersionLast="47" xr6:coauthVersionMax="47" xr10:uidLastSave="{5E2B1470-42F5-4E64-B86B-58C6311D3C81}"/>
  <bookViews>
    <workbookView xWindow="-108" yWindow="-108" windowWidth="23256" windowHeight="12456" xr2:uid="{A1687CC8-C9E0-4C55-B86A-09EDA62E3F3C}"/>
  </bookViews>
  <sheets>
    <sheet name="Tabelle1" sheetId="1" r:id="rId1"/>
    <sheet name="Tabelle3" sheetId="3" r:id="rId2"/>
    <sheet name="Tabelle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2" l="1"/>
  <c r="V2" i="2"/>
  <c r="W2" i="2" s="1"/>
  <c r="U3" i="2"/>
  <c r="V3" i="2"/>
  <c r="W3" i="2" s="1"/>
  <c r="W1" i="2"/>
  <c r="V1" i="2"/>
  <c r="U1" i="2"/>
  <c r="F7" i="1" l="1"/>
  <c r="F8" i="1"/>
  <c r="F3" i="1"/>
</calcChain>
</file>

<file path=xl/sharedStrings.xml><?xml version="1.0" encoding="utf-8"?>
<sst xmlns="http://schemas.openxmlformats.org/spreadsheetml/2006/main" count="262" uniqueCount="109">
  <si>
    <t>Reaktivität</t>
  </si>
  <si>
    <t>3g</t>
  </si>
  <si>
    <t>5g</t>
  </si>
  <si>
    <t>8g</t>
  </si>
  <si>
    <t>10g</t>
  </si>
  <si>
    <t>12g</t>
  </si>
  <si>
    <t xml:space="preserve">1g </t>
  </si>
  <si>
    <t>BET</t>
  </si>
  <si>
    <t>Korngrößen</t>
  </si>
  <si>
    <t>XRD</t>
  </si>
  <si>
    <t>RFA</t>
  </si>
  <si>
    <t>Elementanalyse</t>
  </si>
  <si>
    <t>Mikroskopie</t>
  </si>
  <si>
    <t xml:space="preserve">Zetapotential </t>
  </si>
  <si>
    <t>Abbildungen</t>
  </si>
  <si>
    <t>Lausitz I</t>
  </si>
  <si>
    <t>Versuchsname</t>
  </si>
  <si>
    <t>GK</t>
  </si>
  <si>
    <t>gesteinsart</t>
  </si>
  <si>
    <t>Grauwacke Oßlingen</t>
  </si>
  <si>
    <t>Lausitzt II</t>
  </si>
  <si>
    <t>Grauwacke Großthieming</t>
  </si>
  <si>
    <t>E III-S</t>
  </si>
  <si>
    <t>E III- S</t>
  </si>
  <si>
    <t>QP3</t>
  </si>
  <si>
    <t>Quarzporphyr</t>
  </si>
  <si>
    <t>E I-S</t>
  </si>
  <si>
    <t>QPJH</t>
  </si>
  <si>
    <t>RV2014</t>
  </si>
  <si>
    <t>Rhyolith</t>
  </si>
  <si>
    <t>GWOS</t>
  </si>
  <si>
    <t>GWGT</t>
  </si>
  <si>
    <t>RV2019</t>
  </si>
  <si>
    <t>Grauwacke</t>
  </si>
  <si>
    <t>QPVL</t>
  </si>
  <si>
    <t>RV2020</t>
  </si>
  <si>
    <t>Ryolith</t>
  </si>
  <si>
    <t>QP1</t>
  </si>
  <si>
    <t>x</t>
  </si>
  <si>
    <t>MS</t>
  </si>
  <si>
    <t>Mikrosilika</t>
  </si>
  <si>
    <t>OSSH</t>
  </si>
  <si>
    <t>OSSN</t>
  </si>
  <si>
    <t>Opalsandstein</t>
  </si>
  <si>
    <t>Flint_AD</t>
  </si>
  <si>
    <t>Flint_NB</t>
  </si>
  <si>
    <t>Flint_VB</t>
  </si>
  <si>
    <t>Flint</t>
  </si>
  <si>
    <t>Rohdichte</t>
  </si>
  <si>
    <t>ReinIchte</t>
  </si>
  <si>
    <t>QP3LB</t>
  </si>
  <si>
    <t>Filtrat</t>
  </si>
  <si>
    <t>Stein</t>
  </si>
  <si>
    <t>Dünnschliff</t>
  </si>
  <si>
    <t>QP1A</t>
  </si>
  <si>
    <t>GW21</t>
  </si>
  <si>
    <t>E I/E III</t>
  </si>
  <si>
    <t>GWWA</t>
  </si>
  <si>
    <t>GWHZ/GWLB</t>
  </si>
  <si>
    <t>GWLS</t>
  </si>
  <si>
    <t>GWRI</t>
  </si>
  <si>
    <t>Literatur</t>
  </si>
  <si>
    <t>Diss_krummhauer</t>
  </si>
  <si>
    <t>DISS_Kronemann</t>
  </si>
  <si>
    <t>E  IS</t>
  </si>
  <si>
    <t>E I-S/E III- S</t>
  </si>
  <si>
    <t>Diss_Jehn</t>
  </si>
  <si>
    <t>Diss_hoffmann</t>
  </si>
  <si>
    <t>Literatur: analysen</t>
  </si>
  <si>
    <t>Diss_hill</t>
  </si>
  <si>
    <t>Diss_giebson</t>
  </si>
  <si>
    <t>Diss_dombrowksi ?</t>
  </si>
  <si>
    <t>Diss_berninger</t>
  </si>
  <si>
    <t>BA_Wittern</t>
  </si>
  <si>
    <t>BA_wilhelm</t>
  </si>
  <si>
    <t>BA_Wilhelm</t>
  </si>
  <si>
    <t>QM</t>
  </si>
  <si>
    <t>Cristobalit</t>
  </si>
  <si>
    <t>Diss_Krummhauer/BA_Mues/MA_Lautz/BA_Kramer</t>
  </si>
  <si>
    <t>BA_Mues/MA_Lautz/BA_Kramer</t>
  </si>
  <si>
    <t>BA_Mues/BA_Kramer</t>
  </si>
  <si>
    <t>BA_Mues/MA_lautz/BA_Kramer</t>
  </si>
  <si>
    <t>Dipl_Goebbert</t>
  </si>
  <si>
    <t>Diss_hill/Dipl_Goebbert</t>
  </si>
  <si>
    <t>MA_Lautz/ba_Dombrowski</t>
  </si>
  <si>
    <t>ba_Dombrowski</t>
  </si>
  <si>
    <t>RV2021</t>
  </si>
  <si>
    <t>Harz</t>
  </si>
  <si>
    <t>Harzer GW</t>
  </si>
  <si>
    <t>Remex</t>
  </si>
  <si>
    <t>Kamsdorf</t>
  </si>
  <si>
    <t>Rieder Grauwacke</t>
  </si>
  <si>
    <t>REM</t>
  </si>
  <si>
    <t>Dünnschliff filtrat</t>
  </si>
  <si>
    <t>REM Filtrat</t>
  </si>
  <si>
    <t>Stein Dünnschliff</t>
  </si>
  <si>
    <t>Mikroskopie Filtrat</t>
  </si>
  <si>
    <t>Stein Mikroskop</t>
  </si>
  <si>
    <t>XRD Filtrat</t>
  </si>
  <si>
    <t>?</t>
  </si>
  <si>
    <t>D10</t>
  </si>
  <si>
    <t>D50</t>
  </si>
  <si>
    <t>D90</t>
  </si>
  <si>
    <t>Diss_Gluth</t>
  </si>
  <si>
    <t>Glühverlust</t>
  </si>
  <si>
    <t>Dx 10</t>
  </si>
  <si>
    <t>Dx 50</t>
  </si>
  <si>
    <t>Dx 90</t>
  </si>
  <si>
    <t>Reindichte [g/ml]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</si>
</sst>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/>
    <xf numFmtId="0" fontId="0" fillId="2" borderId="7" xfId="0" applyFill="1" applyBorder="1"/>
    <xf numFmtId="0" fontId="0" fillId="3" borderId="0" xfId="0" applyFill="1"/>
    <xf numFmtId="0" fontId="0" fillId="2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10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/>
    <xf numFmtId="0" fontId="0" fillId="4" borderId="4" xfId="0" applyFill="1" applyBorder="1"/>
    <xf numFmtId="0" fontId="0" fillId="4" borderId="5" xfId="0" applyFill="1" applyBorder="1"/>
    <xf numFmtId="0" fontId="1" fillId="0" borderId="0" xfId="0" applyFont="1"/>
    <xf numFmtId="0" fontId="2" fillId="0" borderId="0" xfId="0" applyFont="1"/>
    <xf numFmtId="22" fontId="0" fillId="0" borderId="0" xfId="0" applyNumberFormat="1"/>
    <xf numFmtId="2" fontId="0" fillId="0" borderId="0" xfId="0" applyNumberFormat="1"/>
    <xf numFmtId="0" fontId="0" fillId="3" borderId="7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D620D-C915-4A50-96EA-0380B45F1E96}">
  <dimension ref="A1:AK39"/>
  <sheetViews>
    <sheetView tabSelected="1" zoomScale="93" workbookViewId="0">
      <pane xSplit="1" ySplit="2" topLeftCell="AC3" activePane="bottomRight" state="frozen"/>
      <selection pane="topRight" activeCell="B1" sqref="B1"/>
      <selection pane="bottomLeft" activeCell="A3" sqref="A3"/>
      <selection pane="bottomRight" activeCell="AF4" sqref="AF4"/>
    </sheetView>
  </sheetViews>
  <sheetFormatPr baseColWidth="10" defaultRowHeight="14.4" x14ac:dyDescent="0.3"/>
  <cols>
    <col min="1" max="1" width="15.6640625" bestFit="1" customWidth="1"/>
    <col min="2" max="2" width="15.6640625" customWidth="1"/>
    <col min="3" max="3" width="23" bestFit="1" customWidth="1"/>
    <col min="6" max="6" width="4.109375" customWidth="1"/>
    <col min="10" max="10" width="14.6640625" customWidth="1"/>
    <col min="11" max="11" width="11.5546875" customWidth="1"/>
    <col min="12" max="12" width="5.44140625" bestFit="1" customWidth="1"/>
    <col min="14" max="15" width="5.44140625" customWidth="1"/>
    <col min="17" max="17" width="5.6640625" bestFit="1" customWidth="1"/>
    <col min="18" max="20" width="13" customWidth="1"/>
    <col min="21" max="21" width="10.44140625" customWidth="1"/>
    <col min="22" max="22" width="6.21875" customWidth="1"/>
    <col min="23" max="23" width="17.33203125" customWidth="1"/>
    <col min="24" max="25" width="11.5546875" customWidth="1"/>
    <col min="26" max="26" width="16.88671875" customWidth="1"/>
    <col min="27" max="29" width="17.88671875" customWidth="1"/>
    <col min="30" max="30" width="11.5546875" customWidth="1"/>
    <col min="37" max="37" width="51" bestFit="1" customWidth="1"/>
  </cols>
  <sheetData>
    <row r="1" spans="1:37" ht="15" thickBot="1" x14ac:dyDescent="0.35"/>
    <row r="2" spans="1:37" ht="15" thickBot="1" x14ac:dyDescent="0.35">
      <c r="A2" t="s">
        <v>17</v>
      </c>
      <c r="B2" t="s">
        <v>16</v>
      </c>
      <c r="C2" t="s">
        <v>18</v>
      </c>
      <c r="D2" t="s">
        <v>0</v>
      </c>
      <c r="E2" s="1" t="s">
        <v>53</v>
      </c>
      <c r="F2" s="2" t="s">
        <v>7</v>
      </c>
      <c r="G2" s="2" t="s">
        <v>92</v>
      </c>
      <c r="H2" s="2" t="s">
        <v>48</v>
      </c>
      <c r="I2" s="2" t="s">
        <v>108</v>
      </c>
      <c r="J2" s="2" t="s">
        <v>11</v>
      </c>
      <c r="K2" s="2" t="s">
        <v>12</v>
      </c>
      <c r="L2" s="2" t="s">
        <v>10</v>
      </c>
      <c r="M2" s="2" t="s">
        <v>8</v>
      </c>
      <c r="N2" s="2" t="s">
        <v>100</v>
      </c>
      <c r="O2" s="2" t="s">
        <v>101</v>
      </c>
      <c r="P2" s="2" t="s">
        <v>102</v>
      </c>
      <c r="Q2" s="2" t="s">
        <v>9</v>
      </c>
      <c r="R2" s="2" t="s">
        <v>13</v>
      </c>
      <c r="S2" s="2" t="s">
        <v>104</v>
      </c>
      <c r="T2" s="2" t="s">
        <v>14</v>
      </c>
      <c r="U2" s="3" t="s">
        <v>49</v>
      </c>
      <c r="V2" t="s">
        <v>52</v>
      </c>
      <c r="W2" t="s">
        <v>95</v>
      </c>
      <c r="X2" t="s">
        <v>97</v>
      </c>
      <c r="Y2" s="1" t="s">
        <v>51</v>
      </c>
      <c r="Z2" s="2" t="s">
        <v>93</v>
      </c>
      <c r="AA2" s="2" t="s">
        <v>96</v>
      </c>
      <c r="AB2" s="2" t="s">
        <v>92</v>
      </c>
      <c r="AC2" s="2" t="s">
        <v>98</v>
      </c>
      <c r="AD2" s="3" t="s">
        <v>94</v>
      </c>
      <c r="AE2" t="s">
        <v>6</v>
      </c>
      <c r="AF2" t="s">
        <v>1</v>
      </c>
      <c r="AG2" t="s">
        <v>2</v>
      </c>
      <c r="AH2" t="s">
        <v>3</v>
      </c>
      <c r="AI2" t="s">
        <v>4</v>
      </c>
      <c r="AJ2" t="s">
        <v>5</v>
      </c>
      <c r="AK2" t="s">
        <v>61</v>
      </c>
    </row>
    <row r="3" spans="1:37" x14ac:dyDescent="0.3">
      <c r="A3" s="1" t="s">
        <v>44</v>
      </c>
      <c r="B3" s="2"/>
      <c r="C3" s="2" t="s">
        <v>47</v>
      </c>
      <c r="D3" s="2"/>
      <c r="E3" s="1" t="s">
        <v>38</v>
      </c>
      <c r="F3" s="2">
        <f>(7.8796+7.5228)/2</f>
        <v>7.7012</v>
      </c>
      <c r="G3" s="2" t="s">
        <v>38</v>
      </c>
      <c r="H3" s="2">
        <v>2.4</v>
      </c>
      <c r="I3" s="2">
        <v>2.5779999999999998</v>
      </c>
      <c r="J3" s="2" t="s">
        <v>38</v>
      </c>
      <c r="K3" s="2"/>
      <c r="L3" s="2" t="s">
        <v>38</v>
      </c>
      <c r="M3" s="2" t="s">
        <v>38</v>
      </c>
      <c r="N3" s="2">
        <v>2.0653846153846156</v>
      </c>
      <c r="O3" s="2">
        <v>4.6669230769230774</v>
      </c>
      <c r="P3" s="2">
        <v>12.074615384615385</v>
      </c>
      <c r="Q3" s="2" t="s">
        <v>38</v>
      </c>
      <c r="R3" s="2"/>
      <c r="S3" s="2"/>
      <c r="T3" s="2"/>
      <c r="U3" s="3" t="s">
        <v>38</v>
      </c>
      <c r="V3" s="2" t="s">
        <v>38</v>
      </c>
      <c r="W3" s="2" t="s">
        <v>38</v>
      </c>
      <c r="X3" s="2"/>
      <c r="Y3" s="1" t="s">
        <v>99</v>
      </c>
      <c r="Z3" s="2" t="s">
        <v>38</v>
      </c>
      <c r="AA3" s="2"/>
      <c r="AB3" s="2" t="s">
        <v>38</v>
      </c>
      <c r="AC3" s="2" t="s">
        <v>38</v>
      </c>
      <c r="AD3" s="3"/>
      <c r="AE3" s="2"/>
      <c r="AF3" s="2">
        <v>8</v>
      </c>
      <c r="AG3" s="2">
        <v>10</v>
      </c>
      <c r="AH3" s="2">
        <v>8</v>
      </c>
      <c r="AI3" s="2">
        <v>6</v>
      </c>
      <c r="AJ3" s="2">
        <v>4</v>
      </c>
      <c r="AK3" s="3" t="s">
        <v>81</v>
      </c>
    </row>
    <row r="4" spans="1:37" x14ac:dyDescent="0.3">
      <c r="A4" s="4" t="s">
        <v>45</v>
      </c>
      <c r="C4" t="s">
        <v>47</v>
      </c>
      <c r="E4" s="4" t="s">
        <v>38</v>
      </c>
      <c r="F4">
        <v>3.6354000000000002</v>
      </c>
      <c r="H4">
        <v>2.59</v>
      </c>
      <c r="I4">
        <v>2.5960000000000001</v>
      </c>
      <c r="J4" t="s">
        <v>38</v>
      </c>
      <c r="L4" t="s">
        <v>38</v>
      </c>
      <c r="M4" t="s">
        <v>38</v>
      </c>
      <c r="N4">
        <v>1</v>
      </c>
      <c r="O4">
        <v>3</v>
      </c>
      <c r="P4">
        <v>11</v>
      </c>
      <c r="Q4" t="s">
        <v>38</v>
      </c>
      <c r="U4" s="5" t="s">
        <v>38</v>
      </c>
      <c r="V4" t="s">
        <v>38</v>
      </c>
      <c r="W4" t="s">
        <v>38</v>
      </c>
      <c r="Y4" s="4" t="s">
        <v>38</v>
      </c>
      <c r="Z4" t="s">
        <v>38</v>
      </c>
      <c r="AC4" t="s">
        <v>38</v>
      </c>
      <c r="AD4" s="5"/>
      <c r="AF4">
        <v>14</v>
      </c>
      <c r="AG4">
        <v>8</v>
      </c>
      <c r="AH4">
        <v>8</v>
      </c>
      <c r="AI4">
        <v>8</v>
      </c>
      <c r="AJ4">
        <v>4</v>
      </c>
      <c r="AK4" s="5"/>
    </row>
    <row r="5" spans="1:37" ht="15" thickBot="1" x14ac:dyDescent="0.35">
      <c r="A5" s="6" t="s">
        <v>46</v>
      </c>
      <c r="B5" s="7"/>
      <c r="C5" s="7" t="s">
        <v>47</v>
      </c>
      <c r="D5" s="7"/>
      <c r="E5" s="6" t="s">
        <v>38</v>
      </c>
      <c r="F5" s="7">
        <v>5.9714999999999998</v>
      </c>
      <c r="G5" s="7"/>
      <c r="H5" s="7">
        <v>2</v>
      </c>
      <c r="I5" s="7">
        <v>2.5750000000000002</v>
      </c>
      <c r="J5" s="7" t="s">
        <v>38</v>
      </c>
      <c r="K5" s="7"/>
      <c r="L5" s="7"/>
      <c r="M5" s="7" t="s">
        <v>38</v>
      </c>
      <c r="N5" s="7">
        <v>2.766242556109642</v>
      </c>
      <c r="O5" s="7">
        <v>7.1156223866230004</v>
      </c>
      <c r="P5" s="7">
        <v>18.674552941051019</v>
      </c>
      <c r="Q5" s="7" t="s">
        <v>38</v>
      </c>
      <c r="R5" s="7"/>
      <c r="S5" s="7"/>
      <c r="T5" s="7"/>
      <c r="U5" s="8" t="s">
        <v>38</v>
      </c>
      <c r="V5" s="7"/>
      <c r="W5" s="7"/>
      <c r="X5" s="7"/>
      <c r="Y5" s="6" t="s">
        <v>38</v>
      </c>
      <c r="Z5" s="7" t="s">
        <v>38</v>
      </c>
      <c r="AA5" s="7"/>
      <c r="AB5" s="7"/>
      <c r="AC5" s="7" t="s">
        <v>38</v>
      </c>
      <c r="AD5" s="8"/>
      <c r="AE5" s="7"/>
      <c r="AF5" s="13"/>
      <c r="AG5" s="7">
        <v>4</v>
      </c>
      <c r="AH5" s="13"/>
      <c r="AI5" s="7">
        <v>6</v>
      </c>
      <c r="AJ5" s="13"/>
      <c r="AK5" s="8"/>
    </row>
    <row r="6" spans="1:37" s="14" customFormat="1" ht="15" thickBot="1" x14ac:dyDescent="0.35">
      <c r="E6" s="16"/>
      <c r="N6" s="34"/>
      <c r="O6" s="34"/>
      <c r="P6" s="34"/>
      <c r="Q6" s="34"/>
      <c r="U6" s="17"/>
      <c r="Y6" s="16"/>
      <c r="AD6" s="17"/>
    </row>
    <row r="7" spans="1:37" x14ac:dyDescent="0.3">
      <c r="A7" s="1" t="s">
        <v>41</v>
      </c>
      <c r="B7" s="2"/>
      <c r="C7" s="2" t="s">
        <v>43</v>
      </c>
      <c r="D7" s="2" t="s">
        <v>22</v>
      </c>
      <c r="E7" s="1" t="s">
        <v>38</v>
      </c>
      <c r="F7" s="2">
        <f>(40.0834+42.5927)/2</f>
        <v>41.338049999999996</v>
      </c>
      <c r="G7" s="2" t="s">
        <v>38</v>
      </c>
      <c r="H7" s="2"/>
      <c r="I7" s="2">
        <v>2.4169999999999998</v>
      </c>
      <c r="J7" s="2" t="s">
        <v>38</v>
      </c>
      <c r="K7" s="2"/>
      <c r="L7" s="2"/>
      <c r="M7" s="2" t="s">
        <v>38</v>
      </c>
      <c r="N7">
        <v>2.0877718711517836</v>
      </c>
      <c r="O7">
        <v>9.4296741819862557</v>
      </c>
      <c r="P7">
        <v>33.69155115027467</v>
      </c>
      <c r="Q7" t="s">
        <v>38</v>
      </c>
      <c r="R7" s="2"/>
      <c r="S7" s="2"/>
      <c r="T7" s="2"/>
      <c r="U7" s="3" t="s">
        <v>38</v>
      </c>
      <c r="V7" s="2"/>
      <c r="W7" s="2"/>
      <c r="X7" s="2"/>
      <c r="Y7" s="18"/>
      <c r="Z7" s="15"/>
      <c r="AA7" s="2"/>
      <c r="AB7" s="2"/>
      <c r="AC7" s="15"/>
      <c r="AD7" s="3"/>
      <c r="AE7" s="2"/>
      <c r="AF7" s="15"/>
      <c r="AG7" s="2">
        <v>4</v>
      </c>
      <c r="AH7" s="2">
        <v>8</v>
      </c>
      <c r="AI7" s="2">
        <v>10</v>
      </c>
      <c r="AJ7" s="15"/>
      <c r="AK7" s="3" t="s">
        <v>78</v>
      </c>
    </row>
    <row r="8" spans="1:37" ht="15" thickBot="1" x14ac:dyDescent="0.35">
      <c r="A8" s="6" t="s">
        <v>42</v>
      </c>
      <c r="B8" s="7"/>
      <c r="C8" s="7" t="s">
        <v>43</v>
      </c>
      <c r="D8" s="7" t="s">
        <v>26</v>
      </c>
      <c r="E8" s="6" t="s">
        <v>38</v>
      </c>
      <c r="F8" s="7">
        <f>(53.7528+51.5439)/2</f>
        <v>52.648350000000001</v>
      </c>
      <c r="G8" s="7"/>
      <c r="H8" s="7"/>
      <c r="I8" s="7">
        <v>2.452</v>
      </c>
      <c r="J8" s="7" t="s">
        <v>38</v>
      </c>
      <c r="K8" s="7"/>
      <c r="L8" s="7"/>
      <c r="M8" s="7" t="s">
        <v>38</v>
      </c>
      <c r="N8" s="7">
        <v>3.7522736188489416</v>
      </c>
      <c r="O8" s="7">
        <v>35.331122407963768</v>
      </c>
      <c r="P8" s="7">
        <v>72.545239215472037</v>
      </c>
      <c r="Q8" s="7" t="s">
        <v>38</v>
      </c>
      <c r="R8" s="7"/>
      <c r="S8" s="7"/>
      <c r="T8" s="7"/>
      <c r="U8" s="8" t="s">
        <v>38</v>
      </c>
      <c r="V8" s="7"/>
      <c r="W8" s="7"/>
      <c r="X8" s="7"/>
      <c r="Y8" s="19"/>
      <c r="Z8" s="13"/>
      <c r="AA8" s="7"/>
      <c r="AB8" s="7"/>
      <c r="AC8" s="13"/>
      <c r="AD8" s="8"/>
      <c r="AE8" s="7"/>
      <c r="AF8" s="7">
        <v>8</v>
      </c>
      <c r="AG8" s="7">
        <v>6</v>
      </c>
      <c r="AH8" s="13"/>
      <c r="AI8" s="7">
        <v>4</v>
      </c>
      <c r="AJ8" s="7">
        <v>8</v>
      </c>
      <c r="AK8" s="8" t="s">
        <v>80</v>
      </c>
    </row>
    <row r="9" spans="1:37" s="14" customFormat="1" ht="15" thickBot="1" x14ac:dyDescent="0.35">
      <c r="E9" s="16"/>
      <c r="U9" s="17"/>
      <c r="Y9" s="16"/>
      <c r="AD9" s="17"/>
    </row>
    <row r="10" spans="1:37" ht="15" thickBot="1" x14ac:dyDescent="0.35">
      <c r="A10" s="9" t="s">
        <v>39</v>
      </c>
      <c r="B10" s="10"/>
      <c r="C10" s="10" t="s">
        <v>40</v>
      </c>
      <c r="D10" s="10" t="s">
        <v>22</v>
      </c>
      <c r="E10" s="9"/>
      <c r="F10" s="10">
        <v>19.0352</v>
      </c>
      <c r="G10" s="10"/>
      <c r="H10" s="10"/>
      <c r="I10" s="10">
        <v>2.2200000000000002</v>
      </c>
      <c r="J10" s="10"/>
      <c r="K10" s="10"/>
      <c r="L10" s="10"/>
      <c r="M10" s="10" t="s">
        <v>38</v>
      </c>
      <c r="N10" s="10"/>
      <c r="O10" s="10"/>
      <c r="P10" s="10"/>
      <c r="Q10" s="10" t="s">
        <v>38</v>
      </c>
      <c r="R10" s="10"/>
      <c r="S10" s="10"/>
      <c r="T10" s="10"/>
      <c r="U10" s="11" t="s">
        <v>38</v>
      </c>
      <c r="V10" s="10" t="s">
        <v>38</v>
      </c>
      <c r="W10" s="10"/>
      <c r="X10" s="10"/>
      <c r="Y10" s="9"/>
      <c r="Z10" s="10"/>
      <c r="AA10" s="10"/>
      <c r="AB10" s="10"/>
      <c r="AC10" s="23"/>
      <c r="AD10" s="11"/>
      <c r="AE10" s="10"/>
      <c r="AF10" s="10">
        <v>7</v>
      </c>
      <c r="AG10" s="10">
        <v>10</v>
      </c>
      <c r="AH10" s="10">
        <v>6</v>
      </c>
      <c r="AI10" s="10">
        <v>12</v>
      </c>
      <c r="AJ10" s="10"/>
      <c r="AK10" s="11" t="s">
        <v>85</v>
      </c>
    </row>
    <row r="11" spans="1:37" s="14" customFormat="1" ht="15" thickBot="1" x14ac:dyDescent="0.35">
      <c r="E11" s="16"/>
      <c r="U11" s="17"/>
      <c r="Y11" s="16"/>
      <c r="AD11" s="17"/>
    </row>
    <row r="12" spans="1:37" s="27" customFormat="1" x14ac:dyDescent="0.3">
      <c r="A12" s="24" t="s">
        <v>37</v>
      </c>
      <c r="B12" s="25" t="s">
        <v>37</v>
      </c>
      <c r="C12" s="25" t="s">
        <v>25</v>
      </c>
      <c r="D12" s="25" t="s">
        <v>22</v>
      </c>
      <c r="E12" s="24" t="s">
        <v>38</v>
      </c>
      <c r="F12" s="25" t="s">
        <v>38</v>
      </c>
      <c r="G12" s="25"/>
      <c r="H12" s="25"/>
      <c r="I12" s="25"/>
      <c r="J12" s="25" t="s">
        <v>38</v>
      </c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6" t="s">
        <v>38</v>
      </c>
      <c r="V12" s="25" t="s">
        <v>38</v>
      </c>
      <c r="W12" s="25" t="s">
        <v>38</v>
      </c>
      <c r="X12" s="25"/>
      <c r="Y12" s="24"/>
      <c r="Z12" s="25"/>
      <c r="AA12" s="25"/>
      <c r="AB12" s="25"/>
      <c r="AC12" s="25"/>
      <c r="AD12" s="26"/>
      <c r="AE12" s="25"/>
      <c r="AF12" s="25"/>
      <c r="AG12" s="25"/>
      <c r="AH12" s="25"/>
      <c r="AI12" s="25"/>
      <c r="AJ12" s="25"/>
      <c r="AK12" s="26" t="s">
        <v>74</v>
      </c>
    </row>
    <row r="13" spans="1:37" x14ac:dyDescent="0.3">
      <c r="A13" s="4" t="s">
        <v>54</v>
      </c>
      <c r="B13" t="s">
        <v>37</v>
      </c>
      <c r="C13" t="s">
        <v>25</v>
      </c>
      <c r="D13" t="s">
        <v>22</v>
      </c>
      <c r="E13" s="4" t="s">
        <v>38</v>
      </c>
      <c r="F13">
        <v>2.4241999999999999</v>
      </c>
      <c r="I13">
        <v>2.6230000000000002</v>
      </c>
      <c r="M13" t="s">
        <v>38</v>
      </c>
      <c r="N13">
        <v>1.4577419354838708</v>
      </c>
      <c r="O13">
        <v>5.4322580645161294</v>
      </c>
      <c r="P13">
        <v>29.274193548387089</v>
      </c>
      <c r="Q13" s="12"/>
      <c r="U13" s="5"/>
      <c r="V13" t="s">
        <v>38</v>
      </c>
      <c r="Y13" s="20"/>
      <c r="Z13" s="12"/>
      <c r="AC13" s="12"/>
      <c r="AD13" s="5"/>
      <c r="AE13">
        <v>4</v>
      </c>
      <c r="AF13">
        <v>4</v>
      </c>
      <c r="AG13">
        <v>8</v>
      </c>
      <c r="AH13">
        <v>6</v>
      </c>
      <c r="AI13" s="12"/>
      <c r="AJ13" s="12"/>
      <c r="AK13" s="5"/>
    </row>
    <row r="14" spans="1:37" x14ac:dyDescent="0.3">
      <c r="A14" s="4" t="s">
        <v>50</v>
      </c>
      <c r="B14" t="s">
        <v>24</v>
      </c>
      <c r="C14" t="s">
        <v>25</v>
      </c>
      <c r="D14" t="s">
        <v>26</v>
      </c>
      <c r="E14" s="4" t="s">
        <v>38</v>
      </c>
      <c r="F14">
        <v>2.6846000000000001</v>
      </c>
      <c r="I14">
        <v>2.6150000000000002</v>
      </c>
      <c r="J14" t="s">
        <v>38</v>
      </c>
      <c r="M14" t="s">
        <v>38</v>
      </c>
      <c r="N14">
        <v>1.6284210526315792</v>
      </c>
      <c r="O14">
        <v>6.9436842105263166</v>
      </c>
      <c r="P14">
        <v>26.836842105263155</v>
      </c>
      <c r="Q14" t="s">
        <v>38</v>
      </c>
      <c r="U14" s="5" t="s">
        <v>38</v>
      </c>
      <c r="V14" t="s">
        <v>38</v>
      </c>
      <c r="Y14" s="4" t="s">
        <v>38</v>
      </c>
      <c r="Z14" t="s">
        <v>38</v>
      </c>
      <c r="AC14" s="12"/>
      <c r="AD14" s="5"/>
      <c r="AF14">
        <v>6</v>
      </c>
      <c r="AG14">
        <v>4</v>
      </c>
      <c r="AH14">
        <v>6</v>
      </c>
      <c r="AI14" s="12"/>
      <c r="AJ14" s="12"/>
      <c r="AK14" s="5" t="s">
        <v>75</v>
      </c>
    </row>
    <row r="15" spans="1:37" s="27" customFormat="1" x14ac:dyDescent="0.3">
      <c r="A15" s="28" t="s">
        <v>24</v>
      </c>
      <c r="B15" s="27" t="s">
        <v>24</v>
      </c>
      <c r="C15" s="27" t="s">
        <v>25</v>
      </c>
      <c r="D15" s="27" t="s">
        <v>26</v>
      </c>
      <c r="E15" s="28" t="s">
        <v>38</v>
      </c>
      <c r="F15" s="27" t="s">
        <v>38</v>
      </c>
      <c r="J15" s="27" t="s">
        <v>38</v>
      </c>
      <c r="U15" s="29" t="s">
        <v>38</v>
      </c>
      <c r="V15" s="27" t="s">
        <v>38</v>
      </c>
      <c r="W15" s="27" t="s">
        <v>38</v>
      </c>
      <c r="Y15" s="28" t="s">
        <v>38</v>
      </c>
      <c r="AC15" s="27" t="s">
        <v>38</v>
      </c>
      <c r="AD15" s="29"/>
      <c r="AG15" s="27">
        <v>2</v>
      </c>
      <c r="AK15" s="29"/>
    </row>
    <row r="16" spans="1:37" x14ac:dyDescent="0.3">
      <c r="A16" s="4" t="s">
        <v>27</v>
      </c>
      <c r="B16" t="s">
        <v>28</v>
      </c>
      <c r="C16" t="s">
        <v>29</v>
      </c>
      <c r="D16" t="s">
        <v>22</v>
      </c>
      <c r="E16" s="4" t="s">
        <v>38</v>
      </c>
      <c r="F16">
        <v>5.5423999999999998</v>
      </c>
      <c r="G16" t="s">
        <v>38</v>
      </c>
      <c r="I16">
        <v>2.65</v>
      </c>
      <c r="J16" t="s">
        <v>38</v>
      </c>
      <c r="M16" t="s">
        <v>38</v>
      </c>
      <c r="N16">
        <v>1.3811538461538464</v>
      </c>
      <c r="O16">
        <v>6.7015384615384619</v>
      </c>
      <c r="P16">
        <v>37.476923076923079</v>
      </c>
      <c r="Q16" t="s">
        <v>38</v>
      </c>
      <c r="U16" s="5" t="s">
        <v>38</v>
      </c>
      <c r="V16" t="s">
        <v>38</v>
      </c>
      <c r="W16" t="s">
        <v>38</v>
      </c>
      <c r="Y16" s="4" t="s">
        <v>38</v>
      </c>
      <c r="Z16" t="s">
        <v>38</v>
      </c>
      <c r="AB16" t="s">
        <v>38</v>
      </c>
      <c r="AC16" t="s">
        <v>38</v>
      </c>
      <c r="AD16" s="5"/>
      <c r="AF16">
        <v>8</v>
      </c>
      <c r="AG16">
        <v>8</v>
      </c>
      <c r="AH16" s="12"/>
      <c r="AI16">
        <v>2</v>
      </c>
      <c r="AJ16" s="12"/>
      <c r="AK16" s="5"/>
    </row>
    <row r="17" spans="1:37" ht="15" thickBot="1" x14ac:dyDescent="0.35">
      <c r="A17" s="6" t="s">
        <v>34</v>
      </c>
      <c r="B17" s="7" t="s">
        <v>35</v>
      </c>
      <c r="C17" s="7" t="s">
        <v>36</v>
      </c>
      <c r="D17" s="7" t="s">
        <v>26</v>
      </c>
      <c r="E17" s="6" t="s">
        <v>38</v>
      </c>
      <c r="F17" s="7">
        <v>8.3719999999999999</v>
      </c>
      <c r="G17" s="7"/>
      <c r="H17" s="7"/>
      <c r="I17" s="7">
        <v>2.677</v>
      </c>
      <c r="J17" s="7" t="s">
        <v>38</v>
      </c>
      <c r="K17" s="7"/>
      <c r="L17" s="7"/>
      <c r="M17" s="7" t="s">
        <v>38</v>
      </c>
      <c r="N17" s="7">
        <v>1.2484210526315793</v>
      </c>
      <c r="O17" s="7">
        <v>5.7573684210526306</v>
      </c>
      <c r="P17" s="7">
        <v>27.042105263157893</v>
      </c>
      <c r="Q17" s="7" t="s">
        <v>38</v>
      </c>
      <c r="R17" s="7"/>
      <c r="S17" s="7"/>
      <c r="T17" s="7"/>
      <c r="U17" s="8"/>
      <c r="V17" s="7" t="s">
        <v>38</v>
      </c>
      <c r="W17" s="7" t="s">
        <v>38</v>
      </c>
      <c r="X17" s="7"/>
      <c r="Y17" s="6" t="s">
        <v>38</v>
      </c>
      <c r="Z17" s="13"/>
      <c r="AA17" s="7"/>
      <c r="AB17" s="7"/>
      <c r="AC17" s="13"/>
      <c r="AD17" s="8"/>
      <c r="AE17" s="7"/>
      <c r="AF17" s="7">
        <v>6</v>
      </c>
      <c r="AG17" s="7">
        <v>10</v>
      </c>
      <c r="AH17" s="7">
        <v>6</v>
      </c>
      <c r="AI17" s="13"/>
      <c r="AJ17" s="13"/>
      <c r="AK17" s="8"/>
    </row>
    <row r="18" spans="1:37" s="14" customFormat="1" ht="15" thickBot="1" x14ac:dyDescent="0.35">
      <c r="E18" s="16"/>
      <c r="N18" s="34"/>
      <c r="O18" s="34"/>
      <c r="P18" s="34"/>
      <c r="U18" s="17"/>
      <c r="Y18" s="16"/>
      <c r="AD18" s="17"/>
    </row>
    <row r="19" spans="1:37" x14ac:dyDescent="0.3">
      <c r="A19" s="1" t="s">
        <v>30</v>
      </c>
      <c r="B19" s="2" t="s">
        <v>15</v>
      </c>
      <c r="C19" s="2" t="s">
        <v>19</v>
      </c>
      <c r="D19" s="2" t="s">
        <v>22</v>
      </c>
      <c r="E19" s="1" t="s">
        <v>38</v>
      </c>
      <c r="F19" s="2">
        <v>1.9201999999999999</v>
      </c>
      <c r="G19" s="2" t="s">
        <v>38</v>
      </c>
      <c r="H19" s="2"/>
      <c r="I19" s="2">
        <v>2.6840000000000002</v>
      </c>
      <c r="J19" s="2" t="s">
        <v>38</v>
      </c>
      <c r="K19" s="2"/>
      <c r="L19" s="2"/>
      <c r="M19" s="2" t="s">
        <v>38</v>
      </c>
      <c r="N19">
        <v>2.5592857142857142</v>
      </c>
      <c r="O19">
        <v>5.7957142857142872</v>
      </c>
      <c r="P19">
        <v>13.114285714285714</v>
      </c>
      <c r="Q19" s="2" t="s">
        <v>38</v>
      </c>
      <c r="R19" s="2"/>
      <c r="S19" s="2"/>
      <c r="T19" s="2"/>
      <c r="U19" s="3" t="s">
        <v>38</v>
      </c>
      <c r="V19" s="2" t="s">
        <v>38</v>
      </c>
      <c r="W19" s="2" t="s">
        <v>38</v>
      </c>
      <c r="X19" s="2"/>
      <c r="Y19" s="1" t="s">
        <v>38</v>
      </c>
      <c r="Z19" s="2" t="s">
        <v>38</v>
      </c>
      <c r="AA19" s="2"/>
      <c r="AB19" s="2" t="s">
        <v>38</v>
      </c>
      <c r="AC19" s="2" t="s">
        <v>38</v>
      </c>
      <c r="AD19" s="3"/>
      <c r="AE19" s="2"/>
      <c r="AF19" s="2">
        <v>10</v>
      </c>
      <c r="AG19" s="2">
        <v>12</v>
      </c>
      <c r="AH19" s="2">
        <v>8</v>
      </c>
      <c r="AI19" s="2">
        <v>6</v>
      </c>
      <c r="AJ19" s="2">
        <v>2</v>
      </c>
      <c r="AK19" s="3" t="s">
        <v>83</v>
      </c>
    </row>
    <row r="20" spans="1:37" x14ac:dyDescent="0.3">
      <c r="A20" s="4" t="s">
        <v>31</v>
      </c>
      <c r="B20" t="s">
        <v>20</v>
      </c>
      <c r="C20" t="s">
        <v>21</v>
      </c>
      <c r="D20" t="s">
        <v>23</v>
      </c>
      <c r="E20" s="4" t="s">
        <v>38</v>
      </c>
      <c r="F20">
        <v>2.6236999999999999</v>
      </c>
      <c r="I20">
        <v>2.6970000000000001</v>
      </c>
      <c r="J20" t="s">
        <v>38</v>
      </c>
      <c r="M20" t="s">
        <v>38</v>
      </c>
      <c r="N20">
        <v>1.349</v>
      </c>
      <c r="O20">
        <v>4.8469999999999995</v>
      </c>
      <c r="P20">
        <v>13.99</v>
      </c>
      <c r="Q20" t="s">
        <v>38</v>
      </c>
      <c r="U20" s="5" t="s">
        <v>38</v>
      </c>
      <c r="V20" t="s">
        <v>38</v>
      </c>
      <c r="W20" t="s">
        <v>38</v>
      </c>
      <c r="Y20" s="4" t="s">
        <v>38</v>
      </c>
      <c r="Z20" t="s">
        <v>38</v>
      </c>
      <c r="AC20" t="s">
        <v>38</v>
      </c>
      <c r="AD20" s="5"/>
      <c r="AF20">
        <v>8</v>
      </c>
      <c r="AG20">
        <v>14</v>
      </c>
      <c r="AH20">
        <v>12</v>
      </c>
      <c r="AI20">
        <v>10</v>
      </c>
      <c r="AJ20">
        <v>4</v>
      </c>
      <c r="AK20" s="5" t="s">
        <v>82</v>
      </c>
    </row>
    <row r="21" spans="1:37" x14ac:dyDescent="0.3">
      <c r="A21" s="4" t="s">
        <v>59</v>
      </c>
      <c r="B21" t="s">
        <v>32</v>
      </c>
      <c r="C21" t="s">
        <v>33</v>
      </c>
      <c r="D21" t="s">
        <v>22</v>
      </c>
      <c r="E21" s="4" t="s">
        <v>38</v>
      </c>
      <c r="F21" s="31">
        <v>4.8726000000000003</v>
      </c>
      <c r="I21">
        <v>2.6619999999999999</v>
      </c>
      <c r="Q21" s="12"/>
      <c r="U21" s="21" t="s">
        <v>38</v>
      </c>
      <c r="V21" t="s">
        <v>38</v>
      </c>
      <c r="W21" t="s">
        <v>38</v>
      </c>
      <c r="Y21" s="20"/>
      <c r="Z21" s="12"/>
      <c r="AC21" s="12"/>
      <c r="AD21" s="5"/>
      <c r="AF21" s="12"/>
      <c r="AG21" s="12"/>
      <c r="AH21" s="12"/>
      <c r="AI21" s="12"/>
      <c r="AJ21" s="12"/>
    </row>
    <row r="22" spans="1:37" x14ac:dyDescent="0.3">
      <c r="A22" s="4" t="s">
        <v>58</v>
      </c>
      <c r="B22" t="s">
        <v>87</v>
      </c>
      <c r="C22" t="s">
        <v>88</v>
      </c>
      <c r="D22" t="s">
        <v>22</v>
      </c>
      <c r="E22" s="4" t="s">
        <v>38</v>
      </c>
      <c r="F22" s="31">
        <v>4.7539999999999996</v>
      </c>
      <c r="I22">
        <v>2.6779999999999999</v>
      </c>
      <c r="M22" t="s">
        <v>38</v>
      </c>
      <c r="N22">
        <v>0.74621265927879998</v>
      </c>
      <c r="O22">
        <v>2.4473953584140502</v>
      </c>
      <c r="P22">
        <v>10.41036008962768</v>
      </c>
      <c r="Q22" t="s">
        <v>38</v>
      </c>
      <c r="U22" s="21"/>
      <c r="V22" t="s">
        <v>38</v>
      </c>
      <c r="W22" s="12"/>
      <c r="Y22" s="4" t="s">
        <v>38</v>
      </c>
      <c r="Z22" t="s">
        <v>38</v>
      </c>
      <c r="AC22" t="s">
        <v>38</v>
      </c>
      <c r="AD22" s="5"/>
      <c r="AF22">
        <v>6</v>
      </c>
      <c r="AG22">
        <v>12</v>
      </c>
      <c r="AH22">
        <v>6</v>
      </c>
      <c r="AI22">
        <v>10</v>
      </c>
      <c r="AJ22">
        <v>2</v>
      </c>
      <c r="AK22" s="5" t="s">
        <v>82</v>
      </c>
    </row>
    <row r="23" spans="1:37" x14ac:dyDescent="0.3">
      <c r="A23" s="4" t="s">
        <v>55</v>
      </c>
      <c r="B23" t="s">
        <v>86</v>
      </c>
      <c r="D23" t="s">
        <v>56</v>
      </c>
      <c r="E23" s="20"/>
      <c r="F23" s="12" t="s">
        <v>38</v>
      </c>
      <c r="J23" s="30" t="s">
        <v>38</v>
      </c>
      <c r="Q23" s="12"/>
      <c r="U23" s="21"/>
      <c r="V23" t="s">
        <v>38</v>
      </c>
      <c r="W23" t="s">
        <v>38</v>
      </c>
      <c r="Y23" s="20"/>
      <c r="Z23" s="12"/>
      <c r="AC23" s="12"/>
      <c r="AD23" s="5"/>
      <c r="AF23" s="12"/>
      <c r="AG23" s="12"/>
      <c r="AH23" s="12"/>
      <c r="AI23" s="12"/>
      <c r="AJ23" s="12"/>
      <c r="AK23" s="5"/>
    </row>
    <row r="24" spans="1:37" x14ac:dyDescent="0.3">
      <c r="A24" s="4" t="s">
        <v>57</v>
      </c>
      <c r="B24" t="s">
        <v>89</v>
      </c>
      <c r="C24" t="s">
        <v>90</v>
      </c>
      <c r="D24" t="s">
        <v>64</v>
      </c>
      <c r="E24" s="20"/>
      <c r="F24" s="31">
        <v>5.5663</v>
      </c>
      <c r="I24">
        <v>2.7360000000000002</v>
      </c>
      <c r="L24" t="s">
        <v>38</v>
      </c>
      <c r="M24" t="s">
        <v>38</v>
      </c>
      <c r="N24">
        <v>2.8414285714285721</v>
      </c>
      <c r="O24">
        <v>5.9167857142857132</v>
      </c>
      <c r="P24">
        <v>13.032142857142855</v>
      </c>
      <c r="Q24" s="12"/>
      <c r="U24" s="21"/>
      <c r="V24" t="s">
        <v>38</v>
      </c>
      <c r="W24" s="12"/>
      <c r="Y24" s="20"/>
      <c r="Z24" s="12"/>
      <c r="AC24" s="12"/>
      <c r="AD24" s="5"/>
      <c r="AF24" s="12"/>
      <c r="AG24" s="12"/>
      <c r="AH24" s="12"/>
      <c r="AI24" s="12"/>
      <c r="AJ24" s="12"/>
      <c r="AK24" s="5"/>
    </row>
    <row r="25" spans="1:37" ht="15" thickBot="1" x14ac:dyDescent="0.35">
      <c r="A25" s="6" t="s">
        <v>60</v>
      </c>
      <c r="B25" s="7"/>
      <c r="C25" s="7" t="s">
        <v>91</v>
      </c>
      <c r="D25" s="7" t="s">
        <v>65</v>
      </c>
      <c r="E25" s="19"/>
      <c r="F25" s="13"/>
      <c r="G25" s="7"/>
      <c r="H25" s="7"/>
      <c r="I25" s="7"/>
      <c r="J25" s="7"/>
      <c r="K25" s="7"/>
      <c r="L25" s="7" t="s">
        <v>38</v>
      </c>
      <c r="M25" s="7"/>
      <c r="N25" s="7"/>
      <c r="O25" s="7"/>
      <c r="P25" s="7"/>
      <c r="Q25" s="13"/>
      <c r="R25" s="7"/>
      <c r="S25" s="7"/>
      <c r="T25" s="7"/>
      <c r="U25" s="22"/>
      <c r="V25" s="7" t="s">
        <v>38</v>
      </c>
      <c r="W25" s="13"/>
      <c r="X25" s="7"/>
      <c r="Y25" s="19"/>
      <c r="Z25" s="13"/>
      <c r="AA25" s="7"/>
      <c r="AB25" s="7"/>
      <c r="AC25" s="13"/>
      <c r="AD25" s="8"/>
      <c r="AE25" s="7"/>
      <c r="AF25" s="13"/>
      <c r="AG25" s="13"/>
      <c r="AH25" s="13"/>
      <c r="AI25" s="13"/>
      <c r="AJ25" s="13"/>
      <c r="AK25" s="8"/>
    </row>
    <row r="26" spans="1:37" s="14" customFormat="1" ht="15" thickBot="1" x14ac:dyDescent="0.35">
      <c r="E26" s="16"/>
      <c r="U26" s="17"/>
      <c r="Y26" s="16"/>
      <c r="AD26" s="17"/>
    </row>
    <row r="27" spans="1:37" x14ac:dyDescent="0.3">
      <c r="A27" s="1" t="s">
        <v>76</v>
      </c>
      <c r="B27" s="2"/>
      <c r="C27" s="2"/>
      <c r="D27" s="2"/>
      <c r="E27" s="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3"/>
      <c r="V27" s="2"/>
      <c r="W27" s="2"/>
      <c r="X27" s="2"/>
      <c r="Y27" s="1"/>
      <c r="Z27" s="2"/>
      <c r="AA27" s="2"/>
      <c r="AB27" s="2"/>
      <c r="AC27" s="2"/>
      <c r="AD27" s="3"/>
      <c r="AE27" s="2"/>
      <c r="AF27" s="2"/>
      <c r="AG27" s="2"/>
      <c r="AH27" s="2"/>
      <c r="AI27" s="2"/>
      <c r="AJ27" s="2"/>
      <c r="AK27" s="3" t="s">
        <v>79</v>
      </c>
    </row>
    <row r="28" spans="1:37" ht="15" thickBot="1" x14ac:dyDescent="0.35">
      <c r="A28" s="6" t="s">
        <v>77</v>
      </c>
      <c r="B28" s="7"/>
      <c r="C28" s="7"/>
      <c r="D28" s="7"/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8"/>
      <c r="V28" s="7"/>
      <c r="W28" s="7"/>
      <c r="X28" s="7"/>
      <c r="Y28" s="6"/>
      <c r="Z28" s="7"/>
      <c r="AA28" s="7"/>
      <c r="AB28" s="7"/>
      <c r="AC28" s="7"/>
      <c r="AD28" s="8"/>
      <c r="AE28" s="7"/>
      <c r="AF28" s="7"/>
      <c r="AG28" s="7"/>
      <c r="AH28" s="7"/>
      <c r="AI28" s="7"/>
      <c r="AJ28" s="7"/>
      <c r="AK28" s="8" t="s">
        <v>84</v>
      </c>
    </row>
    <row r="29" spans="1:37" s="14" customFormat="1" x14ac:dyDescent="0.3"/>
    <row r="30" spans="1:37" x14ac:dyDescent="0.3">
      <c r="A30" t="s">
        <v>68</v>
      </c>
    </row>
    <row r="31" spans="1:37" x14ac:dyDescent="0.3">
      <c r="A31" t="s">
        <v>62</v>
      </c>
    </row>
    <row r="32" spans="1:37" x14ac:dyDescent="0.3">
      <c r="A32" t="s">
        <v>63</v>
      </c>
      <c r="M32" t="s">
        <v>73</v>
      </c>
    </row>
    <row r="33" spans="1:1" x14ac:dyDescent="0.3">
      <c r="A33" t="s">
        <v>66</v>
      </c>
    </row>
    <row r="34" spans="1:1" x14ac:dyDescent="0.3">
      <c r="A34" t="s">
        <v>67</v>
      </c>
    </row>
    <row r="35" spans="1:1" x14ac:dyDescent="0.3">
      <c r="A35" t="s">
        <v>69</v>
      </c>
    </row>
    <row r="36" spans="1:1" x14ac:dyDescent="0.3">
      <c r="A36" t="s">
        <v>70</v>
      </c>
    </row>
    <row r="37" spans="1:1" x14ac:dyDescent="0.3">
      <c r="A37" t="s">
        <v>71</v>
      </c>
    </row>
    <row r="38" spans="1:1" x14ac:dyDescent="0.3">
      <c r="A38" t="s">
        <v>72</v>
      </c>
    </row>
    <row r="39" spans="1:1" x14ac:dyDescent="0.3">
      <c r="A39" t="s">
        <v>103</v>
      </c>
    </row>
  </sheetData>
  <conditionalFormatting sqref="E3:E5 G3:AJ5">
    <cfRule type="expression" priority="2">
      <formula>ISBLANK($P$3:$AJ$5)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CF4E-5607-4C06-BD50-7FA071351E91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9C833-417D-4C81-A98C-FA7E06A0AC82}">
  <dimension ref="A1:W10"/>
  <sheetViews>
    <sheetView topLeftCell="G1" workbookViewId="0">
      <selection activeCell="O10" sqref="O10:Q10"/>
    </sheetView>
  </sheetViews>
  <sheetFormatPr baseColWidth="10" defaultRowHeight="14.4" x14ac:dyDescent="0.3"/>
  <cols>
    <col min="3" max="6" width="11.5546875" style="33"/>
    <col min="8" max="8" width="15.109375" bestFit="1" customWidth="1"/>
  </cols>
  <sheetData>
    <row r="1" spans="1:23" x14ac:dyDescent="0.3">
      <c r="A1" t="s">
        <v>105</v>
      </c>
      <c r="B1">
        <v>0.746411451913643</v>
      </c>
      <c r="C1" s="33">
        <v>0.74617228768020405</v>
      </c>
      <c r="D1" s="33">
        <v>0.74641702038180402</v>
      </c>
      <c r="E1" s="33">
        <v>0.74632651468850097</v>
      </c>
      <c r="F1" s="33">
        <v>0.74597277001862905</v>
      </c>
      <c r="G1" s="33">
        <v>0.74773747909167798</v>
      </c>
      <c r="H1" s="33">
        <v>0.74630221209444403</v>
      </c>
      <c r="I1" s="33">
        <v>0.74657360158995301</v>
      </c>
      <c r="J1">
        <v>0.74618680544779803</v>
      </c>
      <c r="K1">
        <v>0.74686967740708798</v>
      </c>
      <c r="L1">
        <v>0.74627090674506502</v>
      </c>
      <c r="M1">
        <v>0.74630778181319002</v>
      </c>
      <c r="N1">
        <v>0.745513506832852</v>
      </c>
      <c r="O1">
        <v>0.74412663846718397</v>
      </c>
      <c r="P1">
        <v>0.74512115379327803</v>
      </c>
      <c r="Q1">
        <v>0.74614966068625399</v>
      </c>
      <c r="R1">
        <v>0.74655678714612606</v>
      </c>
      <c r="S1">
        <v>0.74674517971045695</v>
      </c>
      <c r="T1">
        <v>0.74627909078905197</v>
      </c>
      <c r="U1" s="33">
        <f>AVERAGE(B1:T1)</f>
        <v>0.74621265927879998</v>
      </c>
      <c r="V1">
        <f>_xlfn.STDEV.P(B1:T1)</f>
        <v>7.0724237403219157E-4</v>
      </c>
      <c r="W1">
        <f>V1/U1</f>
        <v>9.4777589905232584E-4</v>
      </c>
    </row>
    <row r="2" spans="1:23" x14ac:dyDescent="0.3">
      <c r="A2" t="s">
        <v>106</v>
      </c>
      <c r="B2">
        <v>2.4872391668656801</v>
      </c>
      <c r="C2" s="33">
        <v>2.4793354596061499</v>
      </c>
      <c r="D2" s="33">
        <v>2.4685429091775499</v>
      </c>
      <c r="E2" s="33">
        <v>2.4747308431345401</v>
      </c>
      <c r="F2" s="33">
        <v>2.4572832986313502</v>
      </c>
      <c r="G2" s="33">
        <v>2.4673295010602301</v>
      </c>
      <c r="H2" s="33">
        <v>2.4481228761782901</v>
      </c>
      <c r="I2" s="33">
        <v>2.4463012045044499</v>
      </c>
      <c r="J2">
        <v>2.4443726530435699</v>
      </c>
      <c r="K2">
        <v>2.4456294060051</v>
      </c>
      <c r="L2">
        <v>2.4382675114568699</v>
      </c>
      <c r="M2">
        <v>2.4339856123405901</v>
      </c>
      <c r="N2">
        <v>2.42733511963129</v>
      </c>
      <c r="O2">
        <v>2.42872198784208</v>
      </c>
      <c r="P2">
        <v>2.4288268500910002</v>
      </c>
      <c r="Q2">
        <v>2.4316052923931801</v>
      </c>
      <c r="R2">
        <v>2.4290737720842999</v>
      </c>
      <c r="S2">
        <v>2.4430927267746601</v>
      </c>
      <c r="T2">
        <v>2.4207156190460801</v>
      </c>
      <c r="U2" s="33">
        <f t="shared" ref="U2:U3" si="0">AVERAGE(B2:T2)</f>
        <v>2.4473953584140502</v>
      </c>
      <c r="V2">
        <f t="shared" ref="V2:V3" si="1">_xlfn.STDEV.P(B2:T2)</f>
        <v>1.9174591372400903E-2</v>
      </c>
      <c r="W2">
        <f t="shared" ref="W2:W3" si="2">V2/U2</f>
        <v>7.8346930366111067E-3</v>
      </c>
    </row>
    <row r="3" spans="1:23" x14ac:dyDescent="0.3">
      <c r="A3" t="s">
        <v>107</v>
      </c>
      <c r="B3">
        <v>10.8341875054036</v>
      </c>
      <c r="C3" s="33">
        <v>10.7513391952169</v>
      </c>
      <c r="D3" s="33">
        <v>10.6268494373239</v>
      </c>
      <c r="E3" s="33">
        <v>10.815628676040999</v>
      </c>
      <c r="F3" s="33">
        <v>10.532840361674801</v>
      </c>
      <c r="G3" s="33">
        <v>10.606456792269</v>
      </c>
      <c r="H3" s="33">
        <v>10.3953070153481</v>
      </c>
      <c r="I3" s="33">
        <v>10.347349355552</v>
      </c>
      <c r="J3">
        <v>10.396632851979801</v>
      </c>
      <c r="K3">
        <v>10.417468745911901</v>
      </c>
      <c r="L3">
        <v>10.3505936549978</v>
      </c>
      <c r="M3">
        <v>10.268316643059901</v>
      </c>
      <c r="N3">
        <v>10.1075227506988</v>
      </c>
      <c r="O3">
        <v>10.1337691018539</v>
      </c>
      <c r="P3">
        <v>10.159051048143599</v>
      </c>
      <c r="Q3">
        <v>10.1568427145014</v>
      </c>
      <c r="R3">
        <v>10.257616287071301</v>
      </c>
      <c r="S3">
        <v>10.4670298723256</v>
      </c>
      <c r="T3">
        <v>10.1720396935526</v>
      </c>
      <c r="U3" s="33">
        <f t="shared" si="0"/>
        <v>10.41036008962768</v>
      </c>
      <c r="V3">
        <f t="shared" si="1"/>
        <v>0.22567155680056861</v>
      </c>
      <c r="W3">
        <f t="shared" si="2"/>
        <v>2.1677593748694202E-2</v>
      </c>
    </row>
    <row r="4" spans="1:23" x14ac:dyDescent="0.3">
      <c r="H4" s="32"/>
    </row>
    <row r="5" spans="1:23" x14ac:dyDescent="0.3">
      <c r="H5" s="32"/>
    </row>
    <row r="6" spans="1:23" x14ac:dyDescent="0.3">
      <c r="H6" s="32"/>
    </row>
    <row r="7" spans="1:23" x14ac:dyDescent="0.3">
      <c r="H7" s="32"/>
    </row>
    <row r="8" spans="1:23" x14ac:dyDescent="0.3">
      <c r="H8" s="32"/>
    </row>
    <row r="9" spans="1:23" x14ac:dyDescent="0.3">
      <c r="H9" s="32"/>
    </row>
    <row r="10" spans="1:23" x14ac:dyDescent="0.3">
      <c r="H10" s="32"/>
      <c r="O10">
        <v>0.74621265927879998</v>
      </c>
      <c r="P10">
        <v>2.4473953584140502</v>
      </c>
      <c r="Q10">
        <v>10.41036008962768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Tabelle3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2023-02-01T15:11:06Z</dcterms:created>
  <dcterms:modified xsi:type="dcterms:W3CDTF">2023-09-21T16:54:35Z</dcterms:modified>
</cp:coreProperties>
</file>