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 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<sst xmlns="http://schemas.openxmlformats.org/spreadsheetml/2006/main" count="1525" uniqueCount="1077">
  <si>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</si>
  <si>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</si>
  <si>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</si>
  <si>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</si>
  <si>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</si>
  <si>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</si>
  <si>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</si>
  <si>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</si>
  <si>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</si>
  <si>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</si>
  <si>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</si>
  <si>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</si>
  <si>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</si>
  <si>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</si>
  <si>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(R$)</t>
  </si>
  <si>
    <t>Resultado</t>
  </si>
  <si>
    <t>Nome empresa</t>
  </si>
  <si>
    <t>Segmento</t>
  </si>
  <si>
    <t>Idade (em anos)</t>
  </si>
  <si>
    <t>Variação sem %</t>
  </si>
  <si>
    <t>Variação</t>
  </si>
  <si>
    <t>Variação mensal sem %</t>
  </si>
  <si>
    <t xml:space="preserve">Valor inicial </t>
  </si>
  <si>
    <t>Variação $</t>
  </si>
  <si>
    <t>Variação anual sem %</t>
  </si>
  <si>
    <t>Variação 12M sem %</t>
  </si>
  <si>
    <t>Valor inicial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</si>
  <si>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</si>
  <si>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</si>
  <si>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</si>
  <si>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</si>
  <si>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</si>
  <si>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</si>
  <si>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</si>
  <si>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</si>
  <si>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</si>
  <si>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</si>
  <si>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</si>
  <si>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</si>
  <si>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</si>
  <si>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</si>
  <si>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</si>
  <si>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</si>
  <si>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</si>
  <si>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</si>
  <si>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</si>
  <si>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</si>
  <si>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</si>
  <si>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</si>
  <si>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</si>
  <si>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</si>
  <si>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</si>
  <si>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</si>
  <si>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</si>
  <si>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</si>
  <si>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</si>
  <si>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</si>
  <si>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</si>
  <si>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</si>
  <si>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</si>
  <si>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</si>
  <si>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</si>
  <si>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</si>
  <si>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</si>
  <si>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</si>
  <si>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</si>
  <si>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</si>
  <si>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</si>
  <si>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</si>
  <si>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</si>
  <si>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</si>
  <si>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</si>
  <si>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</si>
  <si>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</si>
  <si>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</si>
  <si>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</si>
  <si>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</si>
  <si>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</si>
  <si>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</si>
  <si>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</si>
  <si>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</si>
  <si>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</si>
  <si>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</si>
  <si>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</si>
  <si>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</si>
  <si>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</si>
  <si>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</si>
  <si>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</si>
  <si>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</si>
  <si>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</si>
  <si>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</si>
  <si>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</si>
  <si>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</si>
  <si>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</si>
  <si>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</si>
  <si>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</si>
  <si>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</si>
  <si>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</si>
  <si>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</si>
  <si>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</si>
  <si>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</si>
  <si>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</si>
  <si>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</si>
  <si>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</si>
  <si>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</si>
  <si>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</si>
  <si>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</si>
  <si>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</si>
  <si>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</si>
  <si>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</si>
  <si>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</si>
  <si>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</si>
  <si>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</si>
  <si>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</si>
  <si>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</si>
  <si>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</si>
  <si>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</si>
  <si>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</si>
  <si>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</si>
  <si>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</si>
  <si>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</si>
  <si>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</si>
  <si>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</si>
  <si>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</si>
  <si>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</si>
  <si>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</si>
  <si>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</si>
  <si>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</si>
  <si>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</si>
  <si>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</si>
  <si>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</si>
  <si>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</si>
  <si>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</si>
  <si>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</si>
  <si>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</si>
  <si>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</si>
  <si>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</si>
  <si>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</si>
  <si>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</si>
  <si>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</si>
  <si>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</si>
  <si>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</si>
  <si>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</si>
  <si>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</si>
  <si>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</si>
  <si>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</si>
  <si>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</si>
  <si>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</si>
  <si>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</si>
  <si>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</si>
  <si>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</si>
  <si>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</si>
  <si>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</si>
  <si>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</si>
  <si>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</si>
  <si>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</si>
  <si>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</si>
  <si>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</si>
  <si>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</si>
  <si>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</si>
  <si>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</si>
  <si>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</si>
  <si>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</si>
  <si>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</si>
  <si>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</si>
  <si>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</si>
  <si>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</si>
  <si>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</si>
  <si>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</si>
  <si>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</si>
  <si>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</si>
  <si>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</si>
  <si>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</si>
  <si>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</si>
  <si>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</si>
  <si>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</si>
  <si>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</si>
  <si>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</si>
  <si>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</si>
  <si>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</si>
  <si>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</si>
  <si>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</si>
  <si>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</si>
  <si>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</si>
  <si>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</si>
  <si>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</si>
  <si>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</si>
  <si>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</si>
  <si>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Legenda:</t>
  </si>
  <si>
    <t>AULA</t>
  </si>
  <si>
    <t>Semanal</t>
  </si>
  <si>
    <t>Mês</t>
  </si>
  <si>
    <t>Anual</t>
  </si>
  <si>
    <t>12M</t>
  </si>
  <si>
    <t>Empresa</t>
  </si>
  <si>
    <t>Área de Atuação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</si>
  <si>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</si>
  <si>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</si>
  <si>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</si>
  <si>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</si>
  <si>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</si>
  <si>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</si>
  <si>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</si>
  <si>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</si>
  <si>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</si>
  <si>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</si>
  <si>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</si>
  <si>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</si>
  <si>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</si>
  <si>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</si>
  <si>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</si>
  <si>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</si>
  <si>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</si>
  <si>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</si>
  <si>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</si>
  <si>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</si>
  <si>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</si>
  <si>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</si>
  <si>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</si>
  <si>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</si>
  <si>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</si>
  <si>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</si>
  <si>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</si>
  <si>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</si>
  <si>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</si>
  <si>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</si>
  <si>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</si>
  <si>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</si>
  <si>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</si>
  <si>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</si>
  <si>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</si>
  <si>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</si>
  <si>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</si>
  <si>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</si>
  <si>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</si>
  <si>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</si>
  <si>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</si>
  <si>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</si>
  <si>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</si>
  <si>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Transporte Ferroviário</t>
  </si>
  <si>
    <t>Cielo</t>
  </si>
  <si>
    <t>Dexco</t>
  </si>
  <si>
    <t>Engenharia e Construção</t>
  </si>
  <si>
    <t>TIM</t>
  </si>
  <si>
    <t>Bradespar</t>
  </si>
  <si>
    <t>Holding</t>
  </si>
  <si>
    <t>Locaweb</t>
  </si>
  <si>
    <t>Tecnologia da Informação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</si>
  <si>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</si>
  <si>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</si>
  <si>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</si>
  <si>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</si>
  <si>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</si>
  <si>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</si>
  <si>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</si>
  <si>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Energia e Infraestrutura</t>
  </si>
  <si>
    <t>JBS</t>
  </si>
  <si>
    <t>Magazine Luiza</t>
  </si>
  <si>
    <t>Varejo</t>
  </si>
  <si>
    <t>Raízen</t>
  </si>
  <si>
    <t>Energia e Biocombustíveis</t>
  </si>
  <si>
    <t>Copel</t>
  </si>
  <si>
    <t>Grupo Vamos</t>
  </si>
  <si>
    <t>Logística</t>
  </si>
  <si>
    <t>Marfrig</t>
  </si>
  <si>
    <t>Ambev</t>
  </si>
  <si>
    <t>Bebidas</t>
  </si>
  <si>
    <t>BB Seguridade</t>
  </si>
  <si>
    <t>Sabesp</t>
  </si>
  <si>
    <t>Saneamento Básico</t>
  </si>
  <si>
    <t>Totvs</t>
  </si>
  <si>
    <t>CEMIG</t>
  </si>
  <si>
    <t>Eletrobras</t>
  </si>
  <si>
    <t>Eneva</t>
  </si>
  <si>
    <t>Energia</t>
  </si>
  <si>
    <t>WEG</t>
  </si>
  <si>
    <t>Eletroeletrônicos</t>
  </si>
  <si>
    <t>SLC Agrícola</t>
  </si>
  <si>
    <t>Agronegócio</t>
  </si>
  <si>
    <t>Grupo CCR</t>
  </si>
  <si>
    <t>Infraestrutura de Transporte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</si>
  <si>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</si>
  <si>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</si>
  <si>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</si>
  <si>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</si>
  <si>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</si>
  <si>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</si>
  <si>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</si>
  <si>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Varejo de Animais de Estimação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</si>
  <si>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</si>
  <si>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</si>
  <si>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</si>
  <si>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</si>
  <si>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</si>
  <si>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</si>
  <si>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</si>
  <si>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</si>
  <si>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</si>
  <si>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</si>
  <si>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</si>
  <si>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</si>
  <si>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</si>
  <si>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</si>
  <si>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</si>
  <si>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Hapvida</t>
  </si>
  <si>
    <t>Lojas Renner</t>
  </si>
  <si>
    <t>Varejo de Moda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</si>
  <si>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</si>
  <si>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</si>
  <si>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</si>
  <si>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</si>
  <si>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</si>
  <si>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</si>
  <si>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</si>
  <si>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Gerdau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</si>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</sst>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sz val="11.0"/>
      <color theme="1"/>
      <name val="Arial"/>
    </font>
    <font>
      <color rgb="FFECECEC"/>
      <name val="Söhne"/>
    </font>
    <font>
      <sz val="12.0"/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674EA7"/>
        <bgColor rgb="FF674EA7"/>
      </patternFill>
    </fill>
    <fill>
      <patternFill patternType="solid">
        <fgColor rgb="FFA2C4C9"/>
        <bgColor rgb="FFA2C4C9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7" fontId="3" numFmtId="0" xfId="0" applyAlignment="1" applyFill="1" applyFont="1">
      <alignment vertical="bottom"/>
    </xf>
    <xf borderId="0" fillId="7" fontId="3" numFmtId="14" xfId="0" applyAlignment="1" applyFont="1" applyNumberFormat="1">
      <alignment horizontal="right" vertical="bottom"/>
    </xf>
    <xf borderId="0" fillId="7" fontId="3" numFmtId="0" xfId="0" applyAlignment="1" applyFont="1">
      <alignment horizontal="right" vertical="bottom"/>
    </xf>
    <xf borderId="0" fillId="3" fontId="4" numFmtId="0" xfId="0" applyFont="1"/>
    <xf borderId="0" fillId="3" fontId="4" numFmtId="2" xfId="0" applyFont="1" applyNumberFormat="1"/>
    <xf borderId="0" fillId="3" fontId="4" numFmtId="3" xfId="0" applyAlignment="1" applyFont="1" applyNumberFormat="1">
      <alignment readingOrder="0"/>
    </xf>
    <xf borderId="0" fillId="3" fontId="4" numFmtId="164" xfId="0" applyFont="1" applyNumberFormat="1"/>
    <xf borderId="0" fillId="4" fontId="4" numFmtId="0" xfId="0" applyFont="1"/>
    <xf borderId="0" fillId="4" fontId="4" numFmtId="164" xfId="0" applyFont="1" applyNumberFormat="1"/>
    <xf borderId="0" fillId="5" fontId="4" numFmtId="0" xfId="0" applyFont="1"/>
    <xf borderId="0" fillId="5" fontId="4" numFmtId="164" xfId="0" applyFont="1" applyNumberFormat="1"/>
    <xf borderId="0" fillId="8" fontId="4" numFmtId="0" xfId="0" applyAlignment="1" applyFill="1" applyFont="1">
      <alignment readingOrder="0"/>
    </xf>
    <xf borderId="0" fillId="8" fontId="4" numFmtId="164" xfId="0" applyFont="1" applyNumberFormat="1"/>
    <xf borderId="0" fillId="8" fontId="4" numFmtId="0" xfId="0" applyFont="1"/>
    <xf borderId="0" fillId="9" fontId="4" numFmtId="0" xfId="0" applyFill="1" applyFont="1"/>
    <xf borderId="0" fillId="9" fontId="4" numFmtId="164" xfId="0" applyFont="1" applyNumberFormat="1"/>
    <xf borderId="0" fillId="10" fontId="3" numFmtId="0" xfId="0" applyAlignment="1" applyFill="1" applyFont="1">
      <alignment vertical="bottom"/>
    </xf>
    <xf borderId="0" fillId="10" fontId="3" numFmtId="14" xfId="0" applyAlignment="1" applyFont="1" applyNumberFormat="1">
      <alignment horizontal="right" vertical="bottom"/>
    </xf>
    <xf borderId="0" fillId="10" fontId="3" numFmtId="0" xfId="0" applyAlignment="1" applyFont="1">
      <alignment horizontal="right" vertical="bottom"/>
    </xf>
    <xf borderId="0" fillId="10" fontId="5" numFmtId="0" xfId="0" applyAlignment="1" applyFont="1">
      <alignment vertical="bottom"/>
    </xf>
    <xf borderId="0" fillId="6" fontId="4" numFmtId="0" xfId="0" applyFont="1"/>
    <xf borderId="0" fillId="7" fontId="5" numFmtId="0" xfId="0" applyAlignment="1" applyFont="1">
      <alignment vertical="bottom"/>
    </xf>
    <xf borderId="0" fillId="7" fontId="6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4" fontId="6" numFmtId="0" xfId="0" applyAlignment="1" applyFont="1">
      <alignment readingOrder="0" vertical="bottom"/>
    </xf>
    <xf borderId="0" fillId="5" fontId="6" numFmtId="0" xfId="0" applyAlignment="1" applyFont="1">
      <alignment readingOrder="0" vertical="bottom"/>
    </xf>
    <xf borderId="0" fillId="8" fontId="6" numFmtId="0" xfId="0" applyAlignment="1" applyFont="1">
      <alignment readingOrder="0" vertical="bottom"/>
    </xf>
    <xf borderId="0" fillId="9" fontId="6" numFmtId="0" xfId="0" applyAlignment="1" applyFont="1">
      <alignment readingOrder="0" vertical="bottom"/>
    </xf>
    <xf borderId="1" fillId="11" fontId="7" numFmtId="0" xfId="0" applyAlignment="1" applyBorder="1" applyFill="1" applyFont="1">
      <alignment horizontal="center" readingOrder="0" vertical="bottom"/>
    </xf>
    <xf borderId="2" fillId="11" fontId="7" numFmtId="0" xfId="0" applyAlignment="1" applyBorder="1" applyFont="1">
      <alignment horizontal="center" readingOrder="0" vertical="bottom"/>
    </xf>
    <xf borderId="3" fillId="12" fontId="7" numFmtId="0" xfId="0" applyAlignment="1" applyBorder="1" applyFill="1" applyFont="1">
      <alignment horizontal="left" readingOrder="0"/>
    </xf>
    <xf borderId="4" fillId="12" fontId="7" numFmtId="0" xfId="0" applyAlignment="1" applyBorder="1" applyFont="1">
      <alignment horizontal="left" readingOrder="0"/>
    </xf>
    <xf borderId="0" fillId="12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7" fontId="10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7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5.25"/>
    <col customWidth="1" min="14" max="14" width="19.63"/>
    <col customWidth="1" hidden="1" min="15" max="15" width="18.38"/>
    <col hidden="1" min="16" max="16" width="12.63"/>
    <col customWidth="1" hidden="1" min="17" max="17" width="14.13"/>
    <col hidden="1" min="18" max="18" width="12.63"/>
    <col customWidth="1" hidden="1" min="19" max="19" width="14.63"/>
    <col customWidth="1" hidden="1" min="20" max="20" width="14.88"/>
    <col customWidth="1" hidden="1" min="21" max="21" width="15.25"/>
    <col customWidth="1" hidden="1" min="22" max="22" width="17.38"/>
    <col hidden="1" min="23" max="23" width="12.63"/>
    <col customWidth="1" min="24" max="24" width="21.63"/>
    <col customWidth="1" min="26" max="26" width="18.0"/>
    <col customWidth="1" min="28" max="28" width="20.13"/>
    <col customWidth="1" min="30" max="30" width="18.0"/>
    <col customWidth="1" min="32" max="32" width="18.88"/>
    <col customWidth="1" min="34" max="34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12</v>
      </c>
      <c r="V1" s="3" t="s">
        <v>20</v>
      </c>
      <c r="W1" s="3" t="s">
        <v>15</v>
      </c>
      <c r="X1" s="4" t="s">
        <v>21</v>
      </c>
      <c r="Y1" s="4" t="s">
        <v>22</v>
      </c>
      <c r="Z1" s="4" t="s">
        <v>23</v>
      </c>
      <c r="AA1" s="4" t="s">
        <v>15</v>
      </c>
      <c r="AB1" s="5" t="s">
        <v>24</v>
      </c>
      <c r="AC1" s="5" t="s">
        <v>22</v>
      </c>
      <c r="AD1" s="5" t="s">
        <v>23</v>
      </c>
      <c r="AE1" s="5" t="s">
        <v>15</v>
      </c>
      <c r="AF1" s="6" t="s">
        <v>25</v>
      </c>
      <c r="AG1" s="6" t="s">
        <v>26</v>
      </c>
      <c r="AH1" s="6" t="s">
        <v>23</v>
      </c>
      <c r="AI1" s="6" t="s">
        <v>15</v>
      </c>
      <c r="AJ1" s="6"/>
      <c r="AK1" s="6"/>
    </row>
    <row r="2">
      <c r="A2" s="7" t="s">
        <v>27</v>
      </c>
      <c r="B2" s="8">
        <v>45317.0</v>
      </c>
      <c r="C2" s="9">
        <v>9.5</v>
      </c>
      <c r="D2" s="9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7" t="s">
        <v>28</v>
      </c>
      <c r="L2" s="10">
        <f t="shared" ref="L2:L82" si="2">D2/100</f>
        <v>0.052</v>
      </c>
      <c r="M2" s="11">
        <f t="shared" ref="M2:M82" si="3">C2/(1+L2)</f>
        <v>9.030418251</v>
      </c>
      <c r="N2" s="12">
        <f>vlookup(A2,Total_de_acoes!A:B,2,0)</f>
        <v>515117391</v>
      </c>
      <c r="O2" s="13">
        <f t="shared" ref="O2:O82" si="4">(C2-M2) * N2</f>
        <v>241889725.4</v>
      </c>
      <c r="P2" s="10" t="str">
        <f t="shared" ref="P2:P82" si="5">if(O2&gt;0,"Subiu",if(O2 &lt; 0, "Desceu" , "Estável"))</f>
        <v>Subiu</v>
      </c>
      <c r="Q2" s="10" t="str">
        <f>VLOOKUP(A2,Ticker!A:B,2,0)</f>
        <v>Usiminas</v>
      </c>
      <c r="R2" s="10" t="str">
        <f>vlookup(Q2,'Chat GPT'!A:C,2,0)</f>
        <v>Siderurgia</v>
      </c>
      <c r="S2" s="10">
        <f>vlookup(Q2,'Chat GPT'!A:C,3,0)</f>
        <v>59</v>
      </c>
      <c r="T2" s="14">
        <f t="shared" ref="T2:T82" si="6">E2/100</f>
        <v>0.1176</v>
      </c>
      <c r="U2" s="15">
        <f t="shared" ref="U2:U82" si="7"> C2/(1+T2)</f>
        <v>8.50035791</v>
      </c>
      <c r="V2" s="15">
        <f t="shared" ref="V2:V82" si="8">(C2-U2)*N2</f>
        <v>514933025.4</v>
      </c>
      <c r="W2" s="14" t="str">
        <f t="shared" ref="W2:W82" si="9">if(V2&gt;0,"Subiu",if(V2&lt;0,"Desceu","Estável"))</f>
        <v>Subiu</v>
      </c>
      <c r="X2" s="16">
        <f t="shared" ref="X2:X82" si="10">F2/100</f>
        <v>0.0226</v>
      </c>
      <c r="Y2" s="17">
        <f t="shared" ref="Y2:Y82" si="11">C2/(1+X2)</f>
        <v>9.290044983</v>
      </c>
      <c r="Z2" s="17">
        <f t="shared" ref="Z2:Z82" si="12">(C2-Y2)*N2</f>
        <v>108151480.4</v>
      </c>
      <c r="AA2" s="16" t="str">
        <f t="shared" ref="AA2:AA82" si="13">if(Z2&gt;0,"Subiu",if(Z2&lt;0,"Desceu","Estável"))</f>
        <v>Subiu</v>
      </c>
      <c r="AB2" s="18">
        <f t="shared" ref="AB2:AB82" si="14">G2/100</f>
        <v>0.0226</v>
      </c>
      <c r="AC2" s="19">
        <f t="shared" ref="AC2:AE2" si="1">Y2</f>
        <v>9.290044983</v>
      </c>
      <c r="AD2" s="19">
        <f t="shared" si="1"/>
        <v>108151480.4</v>
      </c>
      <c r="AE2" s="20" t="str">
        <f t="shared" si="1"/>
        <v>Subiu</v>
      </c>
      <c r="AF2" s="21">
        <f t="shared" ref="AF2:AF82" si="16">H2/100</f>
        <v>0.1597</v>
      </c>
      <c r="AG2" s="22">
        <f t="shared" ref="AG2:AG82" si="17">C2/(1+AF2)</f>
        <v>8.191773735</v>
      </c>
      <c r="AH2" s="22">
        <f t="shared" ref="AH2:AH82" si="18">(C2 - AG2) * N2</f>
        <v>673890100.7</v>
      </c>
      <c r="AI2" s="21" t="str">
        <f t="shared" ref="AI2:AI82" si="19">if(AH2&gt;0,"Subiu",if(AH2&lt;0,"Desceu","Estável"))</f>
        <v>Subiu</v>
      </c>
    </row>
    <row r="3">
      <c r="A3" s="23" t="s">
        <v>29</v>
      </c>
      <c r="B3" s="24">
        <v>45317.0</v>
      </c>
      <c r="C3" s="25">
        <v>6.82</v>
      </c>
      <c r="D3" s="25">
        <v>2.4</v>
      </c>
      <c r="E3" s="25">
        <v>2.4</v>
      </c>
      <c r="F3" s="25">
        <v>-12.11</v>
      </c>
      <c r="G3" s="25">
        <v>-12.11</v>
      </c>
      <c r="H3" s="25">
        <v>50.56</v>
      </c>
      <c r="I3" s="25">
        <v>6.66</v>
      </c>
      <c r="J3" s="25">
        <v>6.86</v>
      </c>
      <c r="K3" s="23" t="s">
        <v>30</v>
      </c>
      <c r="L3" s="10">
        <f t="shared" si="2"/>
        <v>0.024</v>
      </c>
      <c r="M3" s="11">
        <f t="shared" si="3"/>
        <v>6.66015625</v>
      </c>
      <c r="N3" s="12">
        <f>vlookup(A3,Total_de_acoes!A:B,2,0)</f>
        <v>1110559345</v>
      </c>
      <c r="O3" s="13">
        <f t="shared" si="4"/>
        <v>177515970.3</v>
      </c>
      <c r="P3" s="10" t="str">
        <f t="shared" si="5"/>
        <v>Subiu</v>
      </c>
      <c r="Q3" s="10" t="str">
        <f>VLOOKUP(A3,Ticker!A:B,2,0)</f>
        <v>CSN Mineração</v>
      </c>
      <c r="R3" s="10" t="str">
        <f>vlookup(Q3,'Chat GPT'!A:C,2,0)</f>
        <v>Mineração</v>
      </c>
      <c r="S3" s="10">
        <f>vlookup(Q3,'Chat GPT'!A:C,3,0)</f>
        <v>64</v>
      </c>
      <c r="T3" s="14">
        <f t="shared" si="6"/>
        <v>0.024</v>
      </c>
      <c r="U3" s="15">
        <f t="shared" si="7"/>
        <v>6.66015625</v>
      </c>
      <c r="V3" s="15">
        <f t="shared" si="8"/>
        <v>177515970.3</v>
      </c>
      <c r="W3" s="14" t="str">
        <f t="shared" si="9"/>
        <v>Subiu</v>
      </c>
      <c r="X3" s="16">
        <f t="shared" si="10"/>
        <v>-0.1211</v>
      </c>
      <c r="Y3" s="17">
        <f t="shared" si="11"/>
        <v>7.759699625</v>
      </c>
      <c r="Z3" s="17">
        <f t="shared" si="12"/>
        <v>-1043592200</v>
      </c>
      <c r="AA3" s="16" t="str">
        <f t="shared" si="13"/>
        <v>Desceu</v>
      </c>
      <c r="AB3" s="18">
        <f t="shared" si="14"/>
        <v>-0.1211</v>
      </c>
      <c r="AC3" s="19">
        <f t="shared" ref="AC3:AE3" si="15">Y3</f>
        <v>7.759699625</v>
      </c>
      <c r="AD3" s="19">
        <f t="shared" si="15"/>
        <v>-1043592200</v>
      </c>
      <c r="AE3" s="20" t="str">
        <f t="shared" si="15"/>
        <v>Desceu</v>
      </c>
      <c r="AF3" s="21">
        <f t="shared" si="16"/>
        <v>0.5056</v>
      </c>
      <c r="AG3" s="22">
        <f t="shared" si="17"/>
        <v>4.529755579</v>
      </c>
      <c r="AH3" s="22">
        <f t="shared" si="18"/>
        <v>2543452344</v>
      </c>
      <c r="AI3" s="21" t="str">
        <f t="shared" si="19"/>
        <v>Subiu</v>
      </c>
    </row>
    <row r="4">
      <c r="A4" s="7" t="s">
        <v>31</v>
      </c>
      <c r="B4" s="8">
        <v>45317.0</v>
      </c>
      <c r="C4" s="9">
        <v>41.96</v>
      </c>
      <c r="D4" s="9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7" t="s">
        <v>32</v>
      </c>
      <c r="L4" s="10">
        <f t="shared" si="2"/>
        <v>0.0219</v>
      </c>
      <c r="M4" s="11">
        <f t="shared" si="3"/>
        <v>41.06076916</v>
      </c>
      <c r="N4" s="12">
        <f>vlookup(A4,Total_de_acoes!A:B,2,0)</f>
        <v>2379877655</v>
      </c>
      <c r="O4" s="13">
        <f t="shared" si="4"/>
        <v>2140059394</v>
      </c>
      <c r="P4" s="10" t="str">
        <f t="shared" si="5"/>
        <v>Subiu</v>
      </c>
      <c r="Q4" s="10" t="str">
        <f>VLOOKUP(A4,Ticker!A:B,2,0)</f>
        <v>Petrobras</v>
      </c>
      <c r="R4" s="10" t="str">
        <f>vlookup(Q4,'Chat GPT'!A:C,2,0)</f>
        <v>Petróleo e Gás</v>
      </c>
      <c r="S4" s="10">
        <f>vlookup(Q4,'Chat GPT'!A:C,3,0)</f>
        <v>69</v>
      </c>
      <c r="T4" s="14">
        <f t="shared" si="6"/>
        <v>0.0773</v>
      </c>
      <c r="U4" s="15">
        <f t="shared" si="7"/>
        <v>38.94922491</v>
      </c>
      <c r="V4" s="15">
        <f t="shared" si="8"/>
        <v>7165276351</v>
      </c>
      <c r="W4" s="14" t="str">
        <f t="shared" si="9"/>
        <v>Subiu</v>
      </c>
      <c r="X4" s="16">
        <f t="shared" si="10"/>
        <v>0.0764</v>
      </c>
      <c r="Y4" s="17">
        <f t="shared" si="11"/>
        <v>38.98179116</v>
      </c>
      <c r="Z4" s="17">
        <f t="shared" si="12"/>
        <v>7087772680</v>
      </c>
      <c r="AA4" s="16" t="str">
        <f t="shared" si="13"/>
        <v>Subiu</v>
      </c>
      <c r="AB4" s="18">
        <f t="shared" si="14"/>
        <v>0.0764</v>
      </c>
      <c r="AC4" s="19">
        <f t="shared" ref="AC4:AE4" si="20">Y4</f>
        <v>38.98179116</v>
      </c>
      <c r="AD4" s="19">
        <f t="shared" si="20"/>
        <v>7087772680</v>
      </c>
      <c r="AE4" s="20" t="str">
        <f t="shared" si="20"/>
        <v>Subiu</v>
      </c>
      <c r="AF4" s="21">
        <f t="shared" si="16"/>
        <v>0.7755</v>
      </c>
      <c r="AG4" s="22">
        <f t="shared" si="17"/>
        <v>23.6327795</v>
      </c>
      <c r="AH4" s="22">
        <f t="shared" si="18"/>
        <v>43616542549</v>
      </c>
      <c r="AI4" s="21" t="str">
        <f t="shared" si="19"/>
        <v>Subiu</v>
      </c>
    </row>
    <row r="5">
      <c r="A5" s="23" t="s">
        <v>33</v>
      </c>
      <c r="B5" s="24">
        <v>45317.0</v>
      </c>
      <c r="C5" s="25">
        <v>52.91</v>
      </c>
      <c r="D5" s="25">
        <v>2.04</v>
      </c>
      <c r="E5" s="25">
        <v>2.14</v>
      </c>
      <c r="F5" s="25">
        <v>-4.89</v>
      </c>
      <c r="G5" s="25">
        <v>-4.89</v>
      </c>
      <c r="H5" s="25">
        <v>18.85</v>
      </c>
      <c r="I5" s="25">
        <v>51.89</v>
      </c>
      <c r="J5" s="25">
        <v>53.17</v>
      </c>
      <c r="K5" s="23" t="s">
        <v>34</v>
      </c>
      <c r="L5" s="10">
        <f t="shared" si="2"/>
        <v>0.0204</v>
      </c>
      <c r="M5" s="11">
        <f t="shared" si="3"/>
        <v>51.85221482</v>
      </c>
      <c r="N5" s="12">
        <f>vlookup(A5,Total_de_acoes!A:B,2,0)</f>
        <v>683452836</v>
      </c>
      <c r="O5" s="13">
        <f t="shared" si="4"/>
        <v>722946282.7</v>
      </c>
      <c r="P5" s="10" t="str">
        <f t="shared" si="5"/>
        <v>Subiu</v>
      </c>
      <c r="Q5" s="10" t="str">
        <f>VLOOKUP(A5,Ticker!A:B,2,0)</f>
        <v>Suzano</v>
      </c>
      <c r="R5" s="10" t="str">
        <f>vlookup(Q5,'Chat GPT'!A:C,2,0)</f>
        <v>Papel e Celulose</v>
      </c>
      <c r="S5" s="10">
        <f>vlookup(Q5,'Chat GPT'!A:C,3,0)</f>
        <v>99</v>
      </c>
      <c r="T5" s="14">
        <f t="shared" si="6"/>
        <v>0.0214</v>
      </c>
      <c r="U5" s="15">
        <f t="shared" si="7"/>
        <v>51.80144899</v>
      </c>
      <c r="V5" s="15">
        <f t="shared" si="8"/>
        <v>757642330.6</v>
      </c>
      <c r="W5" s="14" t="str">
        <f t="shared" si="9"/>
        <v>Subiu</v>
      </c>
      <c r="X5" s="16">
        <f t="shared" si="10"/>
        <v>-0.0489</v>
      </c>
      <c r="Y5" s="17">
        <f t="shared" si="11"/>
        <v>55.63032278</v>
      </c>
      <c r="Z5" s="17">
        <f t="shared" si="12"/>
        <v>-1859212322</v>
      </c>
      <c r="AA5" s="16" t="str">
        <f t="shared" si="13"/>
        <v>Desceu</v>
      </c>
      <c r="AB5" s="18">
        <f t="shared" si="14"/>
        <v>-0.0489</v>
      </c>
      <c r="AC5" s="19">
        <f t="shared" ref="AC5:AE5" si="21">Y5</f>
        <v>55.63032278</v>
      </c>
      <c r="AD5" s="19">
        <f t="shared" si="21"/>
        <v>-1859212322</v>
      </c>
      <c r="AE5" s="20" t="str">
        <f t="shared" si="21"/>
        <v>Desceu</v>
      </c>
      <c r="AF5" s="21">
        <f t="shared" si="16"/>
        <v>0.1885</v>
      </c>
      <c r="AG5" s="22">
        <f t="shared" si="17"/>
        <v>44.51830038</v>
      </c>
      <c r="AH5" s="22">
        <f t="shared" si="18"/>
        <v>5735330905</v>
      </c>
      <c r="AI5" s="21" t="str">
        <f t="shared" si="19"/>
        <v>Subiu</v>
      </c>
    </row>
    <row r="6">
      <c r="A6" s="7" t="s">
        <v>35</v>
      </c>
      <c r="B6" s="8">
        <v>45317.0</v>
      </c>
      <c r="C6" s="9">
        <v>37.1</v>
      </c>
      <c r="D6" s="9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7" t="s">
        <v>36</v>
      </c>
      <c r="L6" s="10">
        <f t="shared" si="2"/>
        <v>0.0203</v>
      </c>
      <c r="M6" s="11">
        <f t="shared" si="3"/>
        <v>36.36185436</v>
      </c>
      <c r="N6" s="12">
        <f>vlookup(A6,Total_de_acoes!A:B,2,0)</f>
        <v>187732538</v>
      </c>
      <c r="O6" s="13">
        <f t="shared" si="4"/>
        <v>138573955.1</v>
      </c>
      <c r="P6" s="10" t="str">
        <f t="shared" si="5"/>
        <v>Subiu</v>
      </c>
      <c r="Q6" s="10" t="str">
        <f>VLOOKUP(A6,Ticker!A:B,2,0)</f>
        <v>CPFL Energia</v>
      </c>
      <c r="R6" s="10" t="str">
        <f>vlookup(Q6,'Chat GPT'!A:C,2,0)</f>
        <v>Energia Elétrica</v>
      </c>
      <c r="S6" s="10">
        <f>vlookup(Q6,'Chat GPT'!A:C,3,0)</f>
        <v>109</v>
      </c>
      <c r="T6" s="14">
        <f t="shared" si="6"/>
        <v>0.0249</v>
      </c>
      <c r="U6" s="15">
        <f t="shared" si="7"/>
        <v>36.19865353</v>
      </c>
      <c r="V6" s="15">
        <f t="shared" si="8"/>
        <v>169212061</v>
      </c>
      <c r="W6" s="14" t="str">
        <f t="shared" si="9"/>
        <v>Subiu</v>
      </c>
      <c r="X6" s="16">
        <f t="shared" si="10"/>
        <v>-0.0366</v>
      </c>
      <c r="Y6" s="17">
        <f t="shared" si="11"/>
        <v>38.50944571</v>
      </c>
      <c r="Z6" s="17">
        <f t="shared" si="12"/>
        <v>-264598820.9</v>
      </c>
      <c r="AA6" s="16" t="str">
        <f t="shared" si="13"/>
        <v>Desceu</v>
      </c>
      <c r="AB6" s="18">
        <f t="shared" si="14"/>
        <v>-0.0366</v>
      </c>
      <c r="AC6" s="19">
        <f t="shared" ref="AC6:AE6" si="22">Y6</f>
        <v>38.50944571</v>
      </c>
      <c r="AD6" s="19">
        <f t="shared" si="22"/>
        <v>-264598820.9</v>
      </c>
      <c r="AE6" s="20" t="str">
        <f t="shared" si="22"/>
        <v>Desceu</v>
      </c>
      <c r="AF6" s="21">
        <f t="shared" si="16"/>
        <v>0.207</v>
      </c>
      <c r="AG6" s="22">
        <f t="shared" si="17"/>
        <v>30.73736537</v>
      </c>
      <c r="AH6" s="22">
        <f t="shared" si="18"/>
        <v>1194473548</v>
      </c>
      <c r="AI6" s="21" t="str">
        <f t="shared" si="19"/>
        <v>Subiu</v>
      </c>
    </row>
    <row r="7">
      <c r="A7" s="23" t="s">
        <v>37</v>
      </c>
      <c r="B7" s="24">
        <v>45317.0</v>
      </c>
      <c r="C7" s="25">
        <v>45.69</v>
      </c>
      <c r="D7" s="25">
        <v>1.98</v>
      </c>
      <c r="E7" s="25">
        <v>2.42</v>
      </c>
      <c r="F7" s="25">
        <v>-0.78</v>
      </c>
      <c r="G7" s="25">
        <v>-0.78</v>
      </c>
      <c r="H7" s="25">
        <v>8.08</v>
      </c>
      <c r="I7" s="25">
        <v>44.25</v>
      </c>
      <c r="J7" s="25">
        <v>45.69</v>
      </c>
      <c r="K7" s="23" t="s">
        <v>38</v>
      </c>
      <c r="L7" s="10">
        <f t="shared" si="2"/>
        <v>0.0198</v>
      </c>
      <c r="M7" s="11">
        <f t="shared" si="3"/>
        <v>44.80290253</v>
      </c>
      <c r="N7" s="12">
        <f>vlookup(A7,Total_de_acoes!A:B,2,0)</f>
        <v>800010734</v>
      </c>
      <c r="O7" s="13">
        <f t="shared" si="4"/>
        <v>709687498.2</v>
      </c>
      <c r="P7" s="10" t="str">
        <f t="shared" si="5"/>
        <v>Subiu</v>
      </c>
      <c r="Q7" s="10" t="str">
        <f>VLOOKUP(A7,Ticker!A:B,2,0)</f>
        <v>PetroRio</v>
      </c>
      <c r="R7" s="10" t="str">
        <f>vlookup(Q7,'Chat GPT'!A:C,2,0)</f>
        <v>Petróleo e Gás</v>
      </c>
      <c r="S7" s="10">
        <f>vlookup(Q7,'Chat GPT'!A:C,3,0)</f>
        <v>9</v>
      </c>
      <c r="T7" s="14">
        <f t="shared" si="6"/>
        <v>0.0242</v>
      </c>
      <c r="U7" s="15">
        <f t="shared" si="7"/>
        <v>44.61042765</v>
      </c>
      <c r="V7" s="15">
        <f t="shared" si="8"/>
        <v>863669467.5</v>
      </c>
      <c r="W7" s="14" t="str">
        <f t="shared" si="9"/>
        <v>Subiu</v>
      </c>
      <c r="X7" s="16">
        <f t="shared" si="10"/>
        <v>-0.0078</v>
      </c>
      <c r="Y7" s="17">
        <f t="shared" si="11"/>
        <v>46.04918363</v>
      </c>
      <c r="Z7" s="17">
        <f t="shared" si="12"/>
        <v>-287350761.3</v>
      </c>
      <c r="AA7" s="16" t="str">
        <f t="shared" si="13"/>
        <v>Desceu</v>
      </c>
      <c r="AB7" s="18">
        <f t="shared" si="14"/>
        <v>-0.0078</v>
      </c>
      <c r="AC7" s="19">
        <f t="shared" ref="AC7:AE7" si="23">Y7</f>
        <v>46.04918363</v>
      </c>
      <c r="AD7" s="19">
        <f t="shared" si="23"/>
        <v>-287350761.3</v>
      </c>
      <c r="AE7" s="20" t="str">
        <f t="shared" si="23"/>
        <v>Desceu</v>
      </c>
      <c r="AF7" s="21">
        <f t="shared" si="16"/>
        <v>0.0808</v>
      </c>
      <c r="AG7" s="22">
        <f t="shared" si="17"/>
        <v>42.2742413</v>
      </c>
      <c r="AH7" s="22">
        <f t="shared" si="18"/>
        <v>2732643623</v>
      </c>
      <c r="AI7" s="21" t="str">
        <f t="shared" si="19"/>
        <v>Subiu</v>
      </c>
    </row>
    <row r="8">
      <c r="A8" s="7" t="s">
        <v>39</v>
      </c>
      <c r="B8" s="8">
        <v>45317.0</v>
      </c>
      <c r="C8" s="9">
        <v>39.96</v>
      </c>
      <c r="D8" s="9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7" t="s">
        <v>40</v>
      </c>
      <c r="L8" s="10">
        <f t="shared" si="2"/>
        <v>0.0173</v>
      </c>
      <c r="M8" s="11">
        <f t="shared" si="3"/>
        <v>39.28044825</v>
      </c>
      <c r="N8" s="12">
        <f>vlookup(A8,Total_de_acoes!A:B,2,0)</f>
        <v>4566445852</v>
      </c>
      <c r="O8" s="13">
        <f t="shared" si="4"/>
        <v>3103136291</v>
      </c>
      <c r="P8" s="10" t="str">
        <f t="shared" si="5"/>
        <v>Subiu</v>
      </c>
      <c r="Q8" s="10" t="str">
        <f>VLOOKUP(A8,Ticker!A:B,2,0)</f>
        <v>Petrobras</v>
      </c>
      <c r="R8" s="10" t="str">
        <f>vlookup(Q8,'Chat GPT'!A:C,2,0)</f>
        <v>Petróleo e Gás</v>
      </c>
      <c r="S8" s="10">
        <f>vlookup(Q8,'Chat GPT'!A:C,3,0)</f>
        <v>69</v>
      </c>
      <c r="T8" s="14">
        <f t="shared" si="6"/>
        <v>0.0647</v>
      </c>
      <c r="U8" s="15">
        <f t="shared" si="7"/>
        <v>37.53169907</v>
      </c>
      <c r="V8" s="15">
        <f t="shared" si="8"/>
        <v>11088704708</v>
      </c>
      <c r="W8" s="14" t="str">
        <f t="shared" si="9"/>
        <v>Subiu</v>
      </c>
      <c r="X8" s="16">
        <f t="shared" si="10"/>
        <v>0.073</v>
      </c>
      <c r="Y8" s="17">
        <f t="shared" si="11"/>
        <v>37.24137931</v>
      </c>
      <c r="Z8" s="17">
        <f t="shared" si="12"/>
        <v>12414434171</v>
      </c>
      <c r="AA8" s="16" t="str">
        <f t="shared" si="13"/>
        <v>Subiu</v>
      </c>
      <c r="AB8" s="18">
        <f t="shared" si="14"/>
        <v>0.073</v>
      </c>
      <c r="AC8" s="19">
        <f t="shared" ref="AC8:AE8" si="24">Y8</f>
        <v>37.24137931</v>
      </c>
      <c r="AD8" s="19">
        <f t="shared" si="24"/>
        <v>12414434171</v>
      </c>
      <c r="AE8" s="20" t="str">
        <f t="shared" si="24"/>
        <v>Subiu</v>
      </c>
      <c r="AF8" s="21">
        <f t="shared" si="16"/>
        <v>0.9501</v>
      </c>
      <c r="AG8" s="22">
        <f t="shared" si="17"/>
        <v>20.49125686</v>
      </c>
      <c r="AH8" s="22">
        <f t="shared" si="18"/>
        <v>88902961362</v>
      </c>
      <c r="AI8" s="21" t="str">
        <f t="shared" si="19"/>
        <v>Subiu</v>
      </c>
    </row>
    <row r="9">
      <c r="A9" s="23" t="s">
        <v>41</v>
      </c>
      <c r="B9" s="24">
        <v>45317.0</v>
      </c>
      <c r="C9" s="25">
        <v>69.5</v>
      </c>
      <c r="D9" s="25">
        <v>1.66</v>
      </c>
      <c r="E9" s="25">
        <v>2.06</v>
      </c>
      <c r="F9" s="25">
        <v>-9.97</v>
      </c>
      <c r="G9" s="25">
        <v>-9.97</v>
      </c>
      <c r="H9" s="25">
        <v>-23.49</v>
      </c>
      <c r="I9" s="25">
        <v>67.5</v>
      </c>
      <c r="J9" s="25">
        <v>69.81</v>
      </c>
      <c r="K9" s="23" t="s">
        <v>42</v>
      </c>
      <c r="L9" s="10">
        <f t="shared" si="2"/>
        <v>0.0166</v>
      </c>
      <c r="M9" s="11">
        <f t="shared" si="3"/>
        <v>68.3651387</v>
      </c>
      <c r="N9" s="12">
        <f>vlookup(A9,Total_de_acoes!A:B,2,0)</f>
        <v>4196924316</v>
      </c>
      <c r="O9" s="13">
        <f t="shared" si="4"/>
        <v>4762926995</v>
      </c>
      <c r="P9" s="10" t="str">
        <f t="shared" si="5"/>
        <v>Subiu</v>
      </c>
      <c r="Q9" s="10" t="str">
        <f>VLOOKUP(A9,Ticker!A:B,2,0)</f>
        <v>Vale</v>
      </c>
      <c r="R9" s="10" t="str">
        <f>vlookup(Q9,'Chat GPT'!A:C,2,0)</f>
        <v>Mineração</v>
      </c>
      <c r="S9" s="10">
        <f>vlookup(Q9,'Chat GPT'!A:C,3,0)</f>
        <v>79</v>
      </c>
      <c r="T9" s="14">
        <f t="shared" si="6"/>
        <v>0.0206</v>
      </c>
      <c r="U9" s="15">
        <f t="shared" si="7"/>
        <v>68.09719773</v>
      </c>
      <c r="V9" s="15">
        <f t="shared" si="8"/>
        <v>5887454971</v>
      </c>
      <c r="W9" s="14" t="str">
        <f t="shared" si="9"/>
        <v>Subiu</v>
      </c>
      <c r="X9" s="16">
        <f t="shared" si="10"/>
        <v>-0.0997</v>
      </c>
      <c r="Y9" s="17">
        <f t="shared" si="11"/>
        <v>77.19649006</v>
      </c>
      <c r="Z9" s="17">
        <f t="shared" si="12"/>
        <v>-32301586276</v>
      </c>
      <c r="AA9" s="16" t="str">
        <f t="shared" si="13"/>
        <v>Desceu</v>
      </c>
      <c r="AB9" s="18">
        <f t="shared" si="14"/>
        <v>-0.0997</v>
      </c>
      <c r="AC9" s="19">
        <f t="shared" ref="AC9:AE9" si="25">Y9</f>
        <v>77.19649006</v>
      </c>
      <c r="AD9" s="19">
        <f t="shared" si="25"/>
        <v>-32301586276</v>
      </c>
      <c r="AE9" s="20" t="str">
        <f t="shared" si="25"/>
        <v>Desceu</v>
      </c>
      <c r="AF9" s="21">
        <f t="shared" si="16"/>
        <v>-0.2349</v>
      </c>
      <c r="AG9" s="22">
        <f t="shared" si="17"/>
        <v>90.83779898</v>
      </c>
      <c r="AH9" s="22">
        <f t="shared" si="18"/>
        <v>-89553127391</v>
      </c>
      <c r="AI9" s="21" t="str">
        <f t="shared" si="19"/>
        <v>Desceu</v>
      </c>
    </row>
    <row r="10">
      <c r="A10" s="7" t="s">
        <v>43</v>
      </c>
      <c r="B10" s="8">
        <v>45317.0</v>
      </c>
      <c r="C10" s="9">
        <v>28.19</v>
      </c>
      <c r="D10" s="9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7" t="s">
        <v>44</v>
      </c>
      <c r="L10" s="10">
        <f t="shared" si="2"/>
        <v>0.0158</v>
      </c>
      <c r="M10" s="11">
        <f t="shared" si="3"/>
        <v>27.75152589</v>
      </c>
      <c r="N10" s="12">
        <f>vlookup(A10,Total_de_acoes!A:B,2,0)</f>
        <v>268505432</v>
      </c>
      <c r="O10" s="13">
        <f t="shared" si="4"/>
        <v>117732680.1</v>
      </c>
      <c r="P10" s="10" t="str">
        <f t="shared" si="5"/>
        <v>Subiu</v>
      </c>
      <c r="Q10" s="10" t="str">
        <f>VLOOKUP(A10,Ticker!A:B,2,0)</f>
        <v>Multiplan</v>
      </c>
      <c r="R10" s="10" t="str">
        <f>vlookup(Q10,'Chat GPT'!A:C,2,0)</f>
        <v>Shopping Centers</v>
      </c>
      <c r="S10" s="10">
        <f>vlookup(Q10,'Chat GPT'!A:C,3,0)</f>
        <v>52</v>
      </c>
      <c r="T10" s="14">
        <f t="shared" si="6"/>
        <v>0.0203</v>
      </c>
      <c r="U10" s="15">
        <f t="shared" si="7"/>
        <v>27.62912869</v>
      </c>
      <c r="V10" s="15">
        <f t="shared" si="8"/>
        <v>150596994</v>
      </c>
      <c r="W10" s="14" t="str">
        <f t="shared" si="9"/>
        <v>Subiu</v>
      </c>
      <c r="X10" s="16">
        <f t="shared" si="10"/>
        <v>-0.0081</v>
      </c>
      <c r="Y10" s="17">
        <f t="shared" si="11"/>
        <v>28.42020365</v>
      </c>
      <c r="Z10" s="17">
        <f t="shared" si="12"/>
        <v>-61810930.37</v>
      </c>
      <c r="AA10" s="16" t="str">
        <f t="shared" si="13"/>
        <v>Desceu</v>
      </c>
      <c r="AB10" s="18">
        <f t="shared" si="14"/>
        <v>-0.0081</v>
      </c>
      <c r="AC10" s="19">
        <f t="shared" ref="AC10:AE10" si="26">Y10</f>
        <v>28.42020365</v>
      </c>
      <c r="AD10" s="19">
        <f t="shared" si="26"/>
        <v>-61810930.37</v>
      </c>
      <c r="AE10" s="20" t="str">
        <f t="shared" si="26"/>
        <v>Desceu</v>
      </c>
      <c r="AF10" s="21">
        <f t="shared" si="16"/>
        <v>0.2402</v>
      </c>
      <c r="AG10" s="22">
        <f t="shared" si="17"/>
        <v>22.73020481</v>
      </c>
      <c r="AH10" s="22">
        <f t="shared" si="18"/>
        <v>1465984667</v>
      </c>
      <c r="AI10" s="21" t="str">
        <f t="shared" si="19"/>
        <v>Subiu</v>
      </c>
    </row>
    <row r="11">
      <c r="A11" s="23" t="s">
        <v>45</v>
      </c>
      <c r="B11" s="24">
        <v>45317.0</v>
      </c>
      <c r="C11" s="25">
        <v>32.81</v>
      </c>
      <c r="D11" s="25">
        <v>1.48</v>
      </c>
      <c r="E11" s="25">
        <v>-0.39</v>
      </c>
      <c r="F11" s="25">
        <v>-3.36</v>
      </c>
      <c r="G11" s="25">
        <v>-3.36</v>
      </c>
      <c r="H11" s="25">
        <v>34.25</v>
      </c>
      <c r="I11" s="25">
        <v>32.35</v>
      </c>
      <c r="J11" s="25">
        <v>32.91</v>
      </c>
      <c r="K11" s="23" t="s">
        <v>46</v>
      </c>
      <c r="L11" s="10">
        <f t="shared" si="2"/>
        <v>0.0148</v>
      </c>
      <c r="M11" s="11">
        <f t="shared" si="3"/>
        <v>32.33149389</v>
      </c>
      <c r="N11" s="12">
        <f>vlookup(A11,Total_de_acoes!A:B,2,0)</f>
        <v>4801593832</v>
      </c>
      <c r="O11" s="13">
        <f t="shared" si="4"/>
        <v>2297591984</v>
      </c>
      <c r="P11" s="10" t="str">
        <f t="shared" si="5"/>
        <v>Subiu</v>
      </c>
      <c r="Q11" s="10" t="str">
        <f>VLOOKUP(A11,Ticker!A:B,2,0)</f>
        <v>Itaú Unibanco</v>
      </c>
      <c r="R11" s="10" t="str">
        <f>vlookup(Q11,'Chat GPT'!A:C,2,0)</f>
        <v>Serviços Financeiros</v>
      </c>
      <c r="S11" s="10">
        <f>vlookup(Q11,'Chat GPT'!A:C,3,0)</f>
        <v>13</v>
      </c>
      <c r="T11" s="14">
        <f t="shared" si="6"/>
        <v>-0.0039</v>
      </c>
      <c r="U11" s="15">
        <f t="shared" si="7"/>
        <v>32.93845999</v>
      </c>
      <c r="V11" s="15">
        <f t="shared" si="8"/>
        <v>-616812714.7</v>
      </c>
      <c r="W11" s="14" t="str">
        <f t="shared" si="9"/>
        <v>Desceu</v>
      </c>
      <c r="X11" s="16">
        <f t="shared" si="10"/>
        <v>-0.0336</v>
      </c>
      <c r="Y11" s="17">
        <f t="shared" si="11"/>
        <v>33.95074503</v>
      </c>
      <c r="Z11" s="17">
        <f t="shared" si="12"/>
        <v>-5477394315</v>
      </c>
      <c r="AA11" s="16" t="str">
        <f t="shared" si="13"/>
        <v>Desceu</v>
      </c>
      <c r="AB11" s="18">
        <f t="shared" si="14"/>
        <v>-0.0336</v>
      </c>
      <c r="AC11" s="19">
        <f t="shared" ref="AC11:AE11" si="27">Y11</f>
        <v>33.95074503</v>
      </c>
      <c r="AD11" s="19">
        <f t="shared" si="27"/>
        <v>-5477394315</v>
      </c>
      <c r="AE11" s="20" t="str">
        <f t="shared" si="27"/>
        <v>Desceu</v>
      </c>
      <c r="AF11" s="21">
        <f t="shared" si="16"/>
        <v>0.3425</v>
      </c>
      <c r="AG11" s="22">
        <f t="shared" si="17"/>
        <v>24.43947858</v>
      </c>
      <c r="AH11" s="22">
        <f t="shared" si="18"/>
        <v>40191843998</v>
      </c>
      <c r="AI11" s="21" t="str">
        <f t="shared" si="19"/>
        <v>Subiu</v>
      </c>
    </row>
    <row r="12">
      <c r="A12" s="7" t="s">
        <v>47</v>
      </c>
      <c r="B12" s="8">
        <v>45317.0</v>
      </c>
      <c r="C12" s="9">
        <v>27.56</v>
      </c>
      <c r="D12" s="9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7" t="s">
        <v>48</v>
      </c>
      <c r="L12" s="10">
        <f t="shared" si="2"/>
        <v>0.0143</v>
      </c>
      <c r="M12" s="11">
        <f t="shared" si="3"/>
        <v>27.17144829</v>
      </c>
      <c r="N12" s="12">
        <f>vlookup(A12,Total_de_acoes!A:B,2,0)</f>
        <v>1168230366</v>
      </c>
      <c r="O12" s="13">
        <f t="shared" si="4"/>
        <v>453917907</v>
      </c>
      <c r="P12" s="10" t="str">
        <f t="shared" si="5"/>
        <v>Subiu</v>
      </c>
      <c r="Q12" s="10" t="str">
        <f>VLOOKUP(A12,Ticker!A:B,2,0)</f>
        <v>Rede D'Or</v>
      </c>
      <c r="R12" s="10" t="str">
        <f>vlookup(Q12,'Chat GPT'!A:C,2,0)</f>
        <v>Saúde</v>
      </c>
      <c r="S12" s="10">
        <f>vlookup(Q12,'Chat GPT'!A:C,3,0)</f>
        <v>46</v>
      </c>
      <c r="T12" s="14">
        <f t="shared" si="6"/>
        <v>0.0341</v>
      </c>
      <c r="U12" s="15">
        <f t="shared" si="7"/>
        <v>26.65119428</v>
      </c>
      <c r="V12" s="15">
        <f t="shared" si="8"/>
        <v>1061694444</v>
      </c>
      <c r="W12" s="14" t="str">
        <f t="shared" si="9"/>
        <v>Subiu</v>
      </c>
      <c r="X12" s="16">
        <f t="shared" si="10"/>
        <v>-0.0417</v>
      </c>
      <c r="Y12" s="17">
        <f t="shared" si="11"/>
        <v>28.75926119</v>
      </c>
      <c r="Z12" s="17">
        <f t="shared" si="12"/>
        <v>-1401013341</v>
      </c>
      <c r="AA12" s="16" t="str">
        <f t="shared" si="13"/>
        <v>Desceu</v>
      </c>
      <c r="AB12" s="18">
        <f t="shared" si="14"/>
        <v>-0.0417</v>
      </c>
      <c r="AC12" s="19">
        <f t="shared" ref="AC12:AE12" si="28">Y12</f>
        <v>28.75926119</v>
      </c>
      <c r="AD12" s="19">
        <f t="shared" si="28"/>
        <v>-1401013341</v>
      </c>
      <c r="AE12" s="20" t="str">
        <f t="shared" si="28"/>
        <v>Desceu</v>
      </c>
      <c r="AF12" s="21">
        <f t="shared" si="16"/>
        <v>-0.0601</v>
      </c>
      <c r="AG12" s="22">
        <f t="shared" si="17"/>
        <v>29.32226833</v>
      </c>
      <c r="AH12" s="22">
        <f t="shared" si="18"/>
        <v>-2058735372</v>
      </c>
      <c r="AI12" s="21" t="str">
        <f t="shared" si="19"/>
        <v>Desceu</v>
      </c>
    </row>
    <row r="13">
      <c r="A13" s="23" t="s">
        <v>49</v>
      </c>
      <c r="B13" s="24">
        <v>45317.0</v>
      </c>
      <c r="C13" s="25">
        <v>18.55</v>
      </c>
      <c r="D13" s="25">
        <v>1.42</v>
      </c>
      <c r="E13" s="25">
        <v>5.1</v>
      </c>
      <c r="F13" s="25">
        <v>-15.14</v>
      </c>
      <c r="G13" s="25">
        <v>-15.14</v>
      </c>
      <c r="H13" s="25">
        <v>-18.39</v>
      </c>
      <c r="I13" s="25">
        <v>18.29</v>
      </c>
      <c r="J13" s="25">
        <v>18.73</v>
      </c>
      <c r="K13" s="23" t="s">
        <v>50</v>
      </c>
      <c r="L13" s="10">
        <f t="shared" si="2"/>
        <v>0.0142</v>
      </c>
      <c r="M13" s="11">
        <f t="shared" si="3"/>
        <v>18.29027805</v>
      </c>
      <c r="N13" s="12">
        <f>vlookup(A13,Total_de_acoes!A:B,2,0)</f>
        <v>265877867</v>
      </c>
      <c r="O13" s="13">
        <f t="shared" si="4"/>
        <v>69054317.64</v>
      </c>
      <c r="P13" s="10" t="str">
        <f t="shared" si="5"/>
        <v>Subiu</v>
      </c>
      <c r="Q13" s="10" t="str">
        <f>VLOOKUP(A13,Ticker!A:B,2,0)</f>
        <v>Braskem</v>
      </c>
      <c r="R13" s="10" t="str">
        <f>vlookup(Q13,'Chat GPT'!A:C,2,0)</f>
        <v>Química</v>
      </c>
      <c r="S13" s="10">
        <f>vlookup(Q13,'Chat GPT'!A:C,3,0)</f>
        <v>21</v>
      </c>
      <c r="T13" s="14">
        <f t="shared" si="6"/>
        <v>0.051</v>
      </c>
      <c r="U13" s="15">
        <f t="shared" si="7"/>
        <v>17.64985728</v>
      </c>
      <c r="V13" s="15">
        <f t="shared" si="8"/>
        <v>239328026.7</v>
      </c>
      <c r="W13" s="14" t="str">
        <f t="shared" si="9"/>
        <v>Subiu</v>
      </c>
      <c r="X13" s="16">
        <f t="shared" si="10"/>
        <v>-0.1514</v>
      </c>
      <c r="Y13" s="17">
        <f t="shared" si="11"/>
        <v>21.85953335</v>
      </c>
      <c r="Z13" s="17">
        <f t="shared" si="12"/>
        <v>-879931667.6</v>
      </c>
      <c r="AA13" s="16" t="str">
        <f t="shared" si="13"/>
        <v>Desceu</v>
      </c>
      <c r="AB13" s="18">
        <f t="shared" si="14"/>
        <v>-0.1514</v>
      </c>
      <c r="AC13" s="19">
        <f t="shared" ref="AC13:AE13" si="29">Y13</f>
        <v>21.85953335</v>
      </c>
      <c r="AD13" s="19">
        <f t="shared" si="29"/>
        <v>-879931667.6</v>
      </c>
      <c r="AE13" s="20" t="str">
        <f t="shared" si="29"/>
        <v>Desceu</v>
      </c>
      <c r="AF13" s="21">
        <f t="shared" si="16"/>
        <v>-0.1839</v>
      </c>
      <c r="AG13" s="22">
        <f t="shared" si="17"/>
        <v>22.73005759</v>
      </c>
      <c r="AH13" s="22">
        <f t="shared" si="18"/>
        <v>-1111384796</v>
      </c>
      <c r="AI13" s="21" t="str">
        <f t="shared" si="19"/>
        <v>Desceu</v>
      </c>
    </row>
    <row r="14">
      <c r="A14" s="7" t="s">
        <v>51</v>
      </c>
      <c r="B14" s="8">
        <v>45317.0</v>
      </c>
      <c r="C14" s="9">
        <v>14.27</v>
      </c>
      <c r="D14" s="9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7" t="s">
        <v>52</v>
      </c>
      <c r="L14" s="10">
        <f t="shared" si="2"/>
        <v>0.0142</v>
      </c>
      <c r="M14" s="11">
        <f t="shared" si="3"/>
        <v>14.07020312</v>
      </c>
      <c r="N14" s="12">
        <f>vlookup(A14,Total_de_acoes!A:B,2,0)</f>
        <v>327593725</v>
      </c>
      <c r="O14" s="13">
        <f t="shared" si="4"/>
        <v>65452205.55</v>
      </c>
      <c r="P14" s="10" t="str">
        <f t="shared" si="5"/>
        <v>Subiu</v>
      </c>
      <c r="Q14" s="10" t="str">
        <f>VLOOKUP(A14,Ticker!A:B,2,0)</f>
        <v>Azul</v>
      </c>
      <c r="R14" s="10" t="str">
        <f>vlookup(Q14,'Chat GPT'!A:C,2,0)</f>
        <v>Transporte Aéreo</v>
      </c>
      <c r="S14" s="10">
        <f>vlookup(Q14,'Chat GPT'!A:C,3,0)</f>
        <v>13</v>
      </c>
      <c r="T14" s="14">
        <f t="shared" si="6"/>
        <v>0.0885</v>
      </c>
      <c r="U14" s="15">
        <f t="shared" si="7"/>
        <v>13.10978411</v>
      </c>
      <c r="V14" s="15">
        <f t="shared" si="8"/>
        <v>380079446.3</v>
      </c>
      <c r="W14" s="14" t="str">
        <f t="shared" si="9"/>
        <v>Subiu</v>
      </c>
      <c r="X14" s="16">
        <f t="shared" si="10"/>
        <v>-0.1087</v>
      </c>
      <c r="Y14" s="17">
        <f t="shared" si="11"/>
        <v>16.010322</v>
      </c>
      <c r="Z14" s="17">
        <f t="shared" si="12"/>
        <v>-570118567.2</v>
      </c>
      <c r="AA14" s="16" t="str">
        <f t="shared" si="13"/>
        <v>Desceu</v>
      </c>
      <c r="AB14" s="18">
        <f t="shared" si="14"/>
        <v>-0.1087</v>
      </c>
      <c r="AC14" s="19">
        <f t="shared" ref="AC14:AE14" si="30">Y14</f>
        <v>16.010322</v>
      </c>
      <c r="AD14" s="19">
        <f t="shared" si="30"/>
        <v>-570118567.2</v>
      </c>
      <c r="AE14" s="20" t="str">
        <f t="shared" si="30"/>
        <v>Desceu</v>
      </c>
      <c r="AF14" s="21">
        <f t="shared" si="16"/>
        <v>0.1852</v>
      </c>
      <c r="AG14" s="22">
        <f t="shared" si="17"/>
        <v>12.040162</v>
      </c>
      <c r="AH14" s="22">
        <f t="shared" si="18"/>
        <v>730480937.2</v>
      </c>
      <c r="AI14" s="21" t="str">
        <f t="shared" si="19"/>
        <v>Subiu</v>
      </c>
    </row>
    <row r="15">
      <c r="A15" s="23" t="s">
        <v>53</v>
      </c>
      <c r="B15" s="24">
        <v>45317.0</v>
      </c>
      <c r="C15" s="25">
        <v>28.75</v>
      </c>
      <c r="D15" s="25">
        <v>1.41</v>
      </c>
      <c r="E15" s="25">
        <v>-2.71</v>
      </c>
      <c r="F15" s="25">
        <v>9.4</v>
      </c>
      <c r="G15" s="25">
        <v>9.4</v>
      </c>
      <c r="H15" s="25">
        <v>-37.7</v>
      </c>
      <c r="I15" s="25">
        <v>28.0</v>
      </c>
      <c r="J15" s="25">
        <v>28.75</v>
      </c>
      <c r="K15" s="23" t="s">
        <v>54</v>
      </c>
      <c r="L15" s="10">
        <f t="shared" si="2"/>
        <v>0.0141</v>
      </c>
      <c r="M15" s="11">
        <f t="shared" si="3"/>
        <v>28.35026132</v>
      </c>
      <c r="N15" s="12">
        <f>vlookup(A15,Total_de_acoes!A:B,2,0)</f>
        <v>235665566</v>
      </c>
      <c r="O15" s="13">
        <f t="shared" si="4"/>
        <v>94204643.35</v>
      </c>
      <c r="P15" s="10" t="str">
        <f t="shared" si="5"/>
        <v>Subiu</v>
      </c>
      <c r="Q15" s="10" t="str">
        <f>VLOOKUP(A15,Ticker!A:B,2,0)</f>
        <v>3R Petroleum</v>
      </c>
      <c r="R15" s="10" t="str">
        <f>vlookup(Q15,'Chat GPT'!A:C,2,0)</f>
        <v>Petróleo e Gás</v>
      </c>
      <c r="S15" s="10">
        <f>vlookup(Q15,'Chat GPT'!A:C,3,0)</f>
        <v>8</v>
      </c>
      <c r="T15" s="14">
        <f t="shared" si="6"/>
        <v>-0.0271</v>
      </c>
      <c r="U15" s="15">
        <f t="shared" si="7"/>
        <v>29.55082742</v>
      </c>
      <c r="V15" s="15">
        <f t="shared" si="8"/>
        <v>-188727447.9</v>
      </c>
      <c r="W15" s="14" t="str">
        <f t="shared" si="9"/>
        <v>Desceu</v>
      </c>
      <c r="X15" s="16">
        <f t="shared" si="10"/>
        <v>0.094</v>
      </c>
      <c r="Y15" s="17">
        <f t="shared" si="11"/>
        <v>26.2797075</v>
      </c>
      <c r="Z15" s="17">
        <f t="shared" si="12"/>
        <v>582162881.3</v>
      </c>
      <c r="AA15" s="16" t="str">
        <f t="shared" si="13"/>
        <v>Subiu</v>
      </c>
      <c r="AB15" s="18">
        <f t="shared" si="14"/>
        <v>0.094</v>
      </c>
      <c r="AC15" s="19">
        <f t="shared" ref="AC15:AE15" si="31">Y15</f>
        <v>26.2797075</v>
      </c>
      <c r="AD15" s="19">
        <f t="shared" si="31"/>
        <v>582162881.3</v>
      </c>
      <c r="AE15" s="20" t="str">
        <f t="shared" si="31"/>
        <v>Subiu</v>
      </c>
      <c r="AF15" s="21">
        <f t="shared" si="16"/>
        <v>-0.377</v>
      </c>
      <c r="AG15" s="22">
        <f t="shared" si="17"/>
        <v>46.14767255</v>
      </c>
      <c r="AH15" s="22">
        <f t="shared" si="18"/>
        <v>-4100032349</v>
      </c>
      <c r="AI15" s="21" t="str">
        <f t="shared" si="19"/>
        <v>Desceu</v>
      </c>
    </row>
    <row r="16">
      <c r="A16" s="7" t="s">
        <v>55</v>
      </c>
      <c r="B16" s="8">
        <v>45317.0</v>
      </c>
      <c r="C16" s="9">
        <v>35.32</v>
      </c>
      <c r="D16" s="9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7" t="s">
        <v>56</v>
      </c>
      <c r="L16" s="10">
        <f t="shared" si="2"/>
        <v>0.0134</v>
      </c>
      <c r="M16" s="11">
        <f t="shared" si="3"/>
        <v>34.8529702</v>
      </c>
      <c r="N16" s="12">
        <f>vlookup(A16,Total_de_acoes!A:B,2,0)</f>
        <v>1095587251</v>
      </c>
      <c r="O16" s="13">
        <f t="shared" si="4"/>
        <v>511671895.5</v>
      </c>
      <c r="P16" s="10" t="str">
        <f t="shared" si="5"/>
        <v>Subiu</v>
      </c>
      <c r="Q16" s="10" t="str">
        <f>VLOOKUP(A16,Ticker!A:B,2,0)</f>
        <v>Equatorial Energia</v>
      </c>
      <c r="R16" s="10" t="str">
        <f>vlookup(Q16,'Chat GPT'!A:C,2,0)</f>
        <v>Energia Elétrica</v>
      </c>
      <c r="S16" s="10">
        <f>vlookup(Q16,'Chat GPT'!A:C,3,0)</f>
        <v>23</v>
      </c>
      <c r="T16" s="14">
        <f t="shared" si="6"/>
        <v>0.0276</v>
      </c>
      <c r="U16" s="15">
        <f t="shared" si="7"/>
        <v>34.37135072</v>
      </c>
      <c r="V16" s="15">
        <f t="shared" si="8"/>
        <v>1039328057</v>
      </c>
      <c r="W16" s="14" t="str">
        <f t="shared" si="9"/>
        <v>Subiu</v>
      </c>
      <c r="X16" s="16">
        <f t="shared" si="10"/>
        <v>-0.0112</v>
      </c>
      <c r="Y16" s="17">
        <f t="shared" si="11"/>
        <v>35.72006472</v>
      </c>
      <c r="Z16" s="17">
        <f t="shared" si="12"/>
        <v>-438305812.2</v>
      </c>
      <c r="AA16" s="16" t="str">
        <f t="shared" si="13"/>
        <v>Desceu</v>
      </c>
      <c r="AB16" s="18">
        <f t="shared" si="14"/>
        <v>-0.0112</v>
      </c>
      <c r="AC16" s="19">
        <f t="shared" ref="AC16:AE16" si="32">Y16</f>
        <v>35.72006472</v>
      </c>
      <c r="AD16" s="19">
        <f t="shared" si="32"/>
        <v>-438305812.2</v>
      </c>
      <c r="AE16" s="20" t="str">
        <f t="shared" si="32"/>
        <v>Desceu</v>
      </c>
      <c r="AF16" s="21">
        <f t="shared" si="16"/>
        <v>0.2801</v>
      </c>
      <c r="AG16" s="22">
        <f t="shared" si="17"/>
        <v>27.59159441</v>
      </c>
      <c r="AH16" s="22">
        <f t="shared" si="18"/>
        <v>8467142639</v>
      </c>
      <c r="AI16" s="21" t="str">
        <f t="shared" si="19"/>
        <v>Subiu</v>
      </c>
    </row>
    <row r="17">
      <c r="A17" s="23" t="s">
        <v>57</v>
      </c>
      <c r="B17" s="24">
        <v>45317.0</v>
      </c>
      <c r="C17" s="25">
        <v>18.16</v>
      </c>
      <c r="D17" s="25">
        <v>1.33</v>
      </c>
      <c r="E17" s="25">
        <v>4.79</v>
      </c>
      <c r="F17" s="25">
        <v>-7.63</v>
      </c>
      <c r="G17" s="25">
        <v>-7.63</v>
      </c>
      <c r="H17" s="25">
        <v>12.45</v>
      </c>
      <c r="I17" s="25">
        <v>18.0</v>
      </c>
      <c r="J17" s="25">
        <v>18.49</v>
      </c>
      <c r="K17" s="23" t="s">
        <v>58</v>
      </c>
      <c r="L17" s="10">
        <f t="shared" si="2"/>
        <v>0.0133</v>
      </c>
      <c r="M17" s="11">
        <f t="shared" si="3"/>
        <v>17.92164216</v>
      </c>
      <c r="N17" s="12">
        <f>vlookup(A17,Total_de_acoes!A:B,2,0)</f>
        <v>600865451</v>
      </c>
      <c r="O17" s="13">
        <f t="shared" si="4"/>
        <v>143220991.5</v>
      </c>
      <c r="P17" s="10" t="str">
        <f t="shared" si="5"/>
        <v>Subiu</v>
      </c>
      <c r="Q17" s="10" t="str">
        <f>VLOOKUP(A17,Ticker!A:B,2,0)</f>
        <v>Siderúrgica Nacional</v>
      </c>
      <c r="R17" s="10" t="str">
        <f>vlookup(Q17,'Chat GPT'!A:C,2,0)</f>
        <v>Siderurgia</v>
      </c>
      <c r="S17" s="10">
        <f>vlookup(Q17,'Chat GPT'!A:C,3,0)</f>
        <v>81</v>
      </c>
      <c r="T17" s="14">
        <f t="shared" si="6"/>
        <v>0.0479</v>
      </c>
      <c r="U17" s="15">
        <f t="shared" si="7"/>
        <v>17.32989789</v>
      </c>
      <c r="V17" s="15">
        <f t="shared" si="8"/>
        <v>498779678.1</v>
      </c>
      <c r="W17" s="14" t="str">
        <f t="shared" si="9"/>
        <v>Subiu</v>
      </c>
      <c r="X17" s="16">
        <f t="shared" si="10"/>
        <v>-0.0763</v>
      </c>
      <c r="Y17" s="17">
        <f t="shared" si="11"/>
        <v>19.66006279</v>
      </c>
      <c r="Z17" s="17">
        <f t="shared" si="12"/>
        <v>-901335905.4</v>
      </c>
      <c r="AA17" s="16" t="str">
        <f t="shared" si="13"/>
        <v>Desceu</v>
      </c>
      <c r="AB17" s="18">
        <f t="shared" si="14"/>
        <v>-0.0763</v>
      </c>
      <c r="AC17" s="19">
        <f t="shared" ref="AC17:AE17" si="33">Y17</f>
        <v>19.66006279</v>
      </c>
      <c r="AD17" s="19">
        <f t="shared" si="33"/>
        <v>-901335905.4</v>
      </c>
      <c r="AE17" s="20" t="str">
        <f t="shared" si="33"/>
        <v>Desceu</v>
      </c>
      <c r="AF17" s="21">
        <f t="shared" si="16"/>
        <v>0.1245</v>
      </c>
      <c r="AG17" s="22">
        <f t="shared" si="17"/>
        <v>16.14939973</v>
      </c>
      <c r="AH17" s="22">
        <f t="shared" si="18"/>
        <v>1208100236</v>
      </c>
      <c r="AI17" s="21" t="str">
        <f t="shared" si="19"/>
        <v>Subiu</v>
      </c>
    </row>
    <row r="18">
      <c r="A18" s="7" t="s">
        <v>59</v>
      </c>
      <c r="B18" s="8">
        <v>45317.0</v>
      </c>
      <c r="C18" s="9">
        <v>19.77</v>
      </c>
      <c r="D18" s="9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7" t="s">
        <v>60</v>
      </c>
      <c r="L18" s="10">
        <f t="shared" si="2"/>
        <v>0.0128</v>
      </c>
      <c r="M18" s="11">
        <f t="shared" si="3"/>
        <v>19.52014218</v>
      </c>
      <c r="N18" s="12">
        <f>vlookup(A18,Total_de_acoes!A:B,2,0)</f>
        <v>289347914</v>
      </c>
      <c r="O18" s="13">
        <f t="shared" si="4"/>
        <v>72295838.99</v>
      </c>
      <c r="P18" s="10" t="str">
        <f t="shared" si="5"/>
        <v>Subiu</v>
      </c>
      <c r="Q18" s="10" t="str">
        <f>VLOOKUP(A18,Ticker!A:B,2,0)</f>
        <v>YDUQS</v>
      </c>
      <c r="R18" s="10" t="str">
        <f>vlookup(Q18,'Chat GPT'!A:C,2,0)</f>
        <v>Educação</v>
      </c>
      <c r="S18" s="10">
        <f>vlookup(Q18,'Chat GPT'!A:C,3,0)</f>
        <v>55</v>
      </c>
      <c r="T18" s="14">
        <f t="shared" si="6"/>
        <v>-0.059</v>
      </c>
      <c r="U18" s="15">
        <f t="shared" si="7"/>
        <v>21.00956429</v>
      </c>
      <c r="V18" s="15">
        <f t="shared" si="8"/>
        <v>-358665342.5</v>
      </c>
      <c r="W18" s="14" t="str">
        <f t="shared" si="9"/>
        <v>Desceu</v>
      </c>
      <c r="X18" s="16">
        <f t="shared" si="10"/>
        <v>-0.1182</v>
      </c>
      <c r="Y18" s="17">
        <f t="shared" si="11"/>
        <v>22.4200499</v>
      </c>
      <c r="Z18" s="17">
        <f t="shared" si="12"/>
        <v>-766786410</v>
      </c>
      <c r="AA18" s="16" t="str">
        <f t="shared" si="13"/>
        <v>Desceu</v>
      </c>
      <c r="AB18" s="18">
        <f t="shared" si="14"/>
        <v>-0.1182</v>
      </c>
      <c r="AC18" s="19">
        <f t="shared" ref="AC18:AE18" si="34">Y18</f>
        <v>22.4200499</v>
      </c>
      <c r="AD18" s="19">
        <f t="shared" si="34"/>
        <v>-766786410</v>
      </c>
      <c r="AE18" s="20" t="str">
        <f t="shared" si="34"/>
        <v>Desceu</v>
      </c>
      <c r="AF18" s="21">
        <f t="shared" si="16"/>
        <v>1.0845</v>
      </c>
      <c r="AG18" s="22">
        <f t="shared" si="17"/>
        <v>9.484288798</v>
      </c>
      <c r="AH18" s="22">
        <f t="shared" si="18"/>
        <v>2976149080</v>
      </c>
      <c r="AI18" s="21" t="str">
        <f t="shared" si="19"/>
        <v>Subiu</v>
      </c>
    </row>
    <row r="19">
      <c r="A19" s="23" t="s">
        <v>61</v>
      </c>
      <c r="B19" s="24">
        <v>45317.0</v>
      </c>
      <c r="C19" s="25">
        <v>28.31</v>
      </c>
      <c r="D19" s="25">
        <v>1.28</v>
      </c>
      <c r="E19" s="25">
        <v>2.35</v>
      </c>
      <c r="F19" s="25">
        <v>6.79</v>
      </c>
      <c r="G19" s="25">
        <v>6.79</v>
      </c>
      <c r="H19" s="25">
        <v>119.82</v>
      </c>
      <c r="I19" s="25">
        <v>27.84</v>
      </c>
      <c r="J19" s="25">
        <v>28.39</v>
      </c>
      <c r="K19" s="23" t="s">
        <v>62</v>
      </c>
      <c r="L19" s="10">
        <f t="shared" si="2"/>
        <v>0.0128</v>
      </c>
      <c r="M19" s="11">
        <f t="shared" si="3"/>
        <v>27.95221169</v>
      </c>
      <c r="N19" s="12">
        <f>vlookup(A19,Total_de_acoes!A:B,2,0)</f>
        <v>1086411192</v>
      </c>
      <c r="O19" s="13">
        <f t="shared" si="4"/>
        <v>388705224</v>
      </c>
      <c r="P19" s="10" t="str">
        <f t="shared" si="5"/>
        <v>Subiu</v>
      </c>
      <c r="Q19" s="10" t="str">
        <f>VLOOKUP(A19,Ticker!A:B,2,0)</f>
        <v>Ultrapar</v>
      </c>
      <c r="R19" s="10" t="str">
        <f>vlookup(Q19,'Chat GPT'!A:C,2,0)</f>
        <v>Combustíveis</v>
      </c>
      <c r="S19" s="10">
        <f>vlookup(Q19,'Chat GPT'!A:C,3,0)</f>
        <v>84</v>
      </c>
      <c r="T19" s="14">
        <f t="shared" si="6"/>
        <v>0.0235</v>
      </c>
      <c r="U19" s="15">
        <f t="shared" si="7"/>
        <v>27.65999023</v>
      </c>
      <c r="V19" s="15">
        <f t="shared" si="8"/>
        <v>706177889.5</v>
      </c>
      <c r="W19" s="14" t="str">
        <f t="shared" si="9"/>
        <v>Subiu</v>
      </c>
      <c r="X19" s="16">
        <f t="shared" si="10"/>
        <v>0.0679</v>
      </c>
      <c r="Y19" s="17">
        <f t="shared" si="11"/>
        <v>26.50997284</v>
      </c>
      <c r="Z19" s="17">
        <f t="shared" si="12"/>
        <v>1955569648</v>
      </c>
      <c r="AA19" s="16" t="str">
        <f t="shared" si="13"/>
        <v>Subiu</v>
      </c>
      <c r="AB19" s="18">
        <f t="shared" si="14"/>
        <v>0.0679</v>
      </c>
      <c r="AC19" s="19">
        <f t="shared" ref="AC19:AE19" si="35">Y19</f>
        <v>26.50997284</v>
      </c>
      <c r="AD19" s="19">
        <f t="shared" si="35"/>
        <v>1955569648</v>
      </c>
      <c r="AE19" s="20" t="str">
        <f t="shared" si="35"/>
        <v>Subiu</v>
      </c>
      <c r="AF19" s="21">
        <f t="shared" si="16"/>
        <v>1.1982</v>
      </c>
      <c r="AG19" s="22">
        <f t="shared" si="17"/>
        <v>12.87871895</v>
      </c>
      <c r="AH19" s="22">
        <f t="shared" si="18"/>
        <v>16764716438</v>
      </c>
      <c r="AI19" s="21" t="str">
        <f t="shared" si="19"/>
        <v>Subiu</v>
      </c>
    </row>
    <row r="20">
      <c r="A20" s="7" t="s">
        <v>63</v>
      </c>
      <c r="B20" s="8">
        <v>45317.0</v>
      </c>
      <c r="C20" s="9">
        <v>8.08</v>
      </c>
      <c r="D20" s="9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7" t="s">
        <v>64</v>
      </c>
      <c r="L20" s="10">
        <f t="shared" si="2"/>
        <v>0.0125</v>
      </c>
      <c r="M20" s="11">
        <f t="shared" si="3"/>
        <v>7.980246914</v>
      </c>
      <c r="N20" s="12">
        <f>vlookup(A20,Total_de_acoes!A:B,2,0)</f>
        <v>376187582</v>
      </c>
      <c r="O20" s="13">
        <f t="shared" si="4"/>
        <v>37525872.38</v>
      </c>
      <c r="P20" s="10" t="str">
        <f t="shared" si="5"/>
        <v>Subiu</v>
      </c>
      <c r="Q20" s="10" t="str">
        <f>VLOOKUP(A20,Ticker!A:B,2,0)</f>
        <v>MRV</v>
      </c>
      <c r="R20" s="10" t="str">
        <f>vlookup(Q20,'Chat GPT'!A:C,2,0)</f>
        <v>Construção Civil</v>
      </c>
      <c r="S20" s="10">
        <f>vlookup(Q20,'Chat GPT'!A:C,3,0)</f>
        <v>42</v>
      </c>
      <c r="T20" s="14">
        <f t="shared" si="6"/>
        <v>0.0138</v>
      </c>
      <c r="U20" s="15">
        <f t="shared" si="7"/>
        <v>7.970013809</v>
      </c>
      <c r="V20" s="15">
        <f t="shared" si="8"/>
        <v>41375439.08</v>
      </c>
      <c r="W20" s="14" t="str">
        <f t="shared" si="9"/>
        <v>Subiu</v>
      </c>
      <c r="X20" s="16">
        <f t="shared" si="10"/>
        <v>-0.2805</v>
      </c>
      <c r="Y20" s="17">
        <f t="shared" si="11"/>
        <v>11.23002085</v>
      </c>
      <c r="Z20" s="17">
        <f t="shared" si="12"/>
        <v>-1184998726</v>
      </c>
      <c r="AA20" s="16" t="str">
        <f t="shared" si="13"/>
        <v>Desceu</v>
      </c>
      <c r="AB20" s="18">
        <f t="shared" si="14"/>
        <v>-0.2805</v>
      </c>
      <c r="AC20" s="19">
        <f t="shared" ref="AC20:AE20" si="36">Y20</f>
        <v>11.23002085</v>
      </c>
      <c r="AD20" s="19">
        <f t="shared" si="36"/>
        <v>-1184998726</v>
      </c>
      <c r="AE20" s="20" t="str">
        <f t="shared" si="36"/>
        <v>Desceu</v>
      </c>
      <c r="AF20" s="21">
        <f t="shared" si="16"/>
        <v>0.1412</v>
      </c>
      <c r="AG20" s="22">
        <f t="shared" si="17"/>
        <v>7.080266386</v>
      </c>
      <c r="AH20" s="22">
        <f t="shared" si="18"/>
        <v>376087370.8</v>
      </c>
      <c r="AI20" s="21" t="str">
        <f t="shared" si="19"/>
        <v>Subiu</v>
      </c>
    </row>
    <row r="21">
      <c r="A21" s="23" t="s">
        <v>65</v>
      </c>
      <c r="B21" s="24">
        <v>45317.0</v>
      </c>
      <c r="C21" s="25">
        <v>57.91</v>
      </c>
      <c r="D21" s="25">
        <v>1.15</v>
      </c>
      <c r="E21" s="25">
        <v>-1.03</v>
      </c>
      <c r="F21" s="25">
        <v>-10.26</v>
      </c>
      <c r="G21" s="25">
        <v>-10.26</v>
      </c>
      <c r="H21" s="25">
        <v>-28.97</v>
      </c>
      <c r="I21" s="25">
        <v>56.22</v>
      </c>
      <c r="J21" s="25">
        <v>59.29</v>
      </c>
      <c r="K21" s="23" t="s">
        <v>66</v>
      </c>
      <c r="L21" s="10">
        <f t="shared" si="2"/>
        <v>0.0115</v>
      </c>
      <c r="M21" s="11">
        <f t="shared" si="3"/>
        <v>57.25160652</v>
      </c>
      <c r="N21" s="12">
        <f>vlookup(A21,Total_de_acoes!A:B,2,0)</f>
        <v>62305891</v>
      </c>
      <c r="O21" s="13">
        <f t="shared" si="4"/>
        <v>41021792.09</v>
      </c>
      <c r="P21" s="10" t="str">
        <f t="shared" si="5"/>
        <v>Subiu</v>
      </c>
      <c r="Q21" s="10" t="str">
        <f>VLOOKUP(A21,Ticker!A:B,2,0)</f>
        <v>Arezzo</v>
      </c>
      <c r="R21" s="10" t="str">
        <f>vlookup(Q21,'Chat GPT'!A:C,2,0)</f>
        <v>Moda</v>
      </c>
      <c r="S21" s="10">
        <f>vlookup(Q21,'Chat GPT'!A:C,3,0)</f>
        <v>50</v>
      </c>
      <c r="T21" s="14">
        <f t="shared" si="6"/>
        <v>-0.0103</v>
      </c>
      <c r="U21" s="15">
        <f t="shared" si="7"/>
        <v>58.51268061</v>
      </c>
      <c r="V21" s="15">
        <f t="shared" si="8"/>
        <v>-37550552.41</v>
      </c>
      <c r="W21" s="14" t="str">
        <f t="shared" si="9"/>
        <v>Desceu</v>
      </c>
      <c r="X21" s="16">
        <f t="shared" si="10"/>
        <v>-0.1026</v>
      </c>
      <c r="Y21" s="17">
        <f t="shared" si="11"/>
        <v>64.53086695</v>
      </c>
      <c r="Z21" s="17">
        <f t="shared" si="12"/>
        <v>-412519014.4</v>
      </c>
      <c r="AA21" s="16" t="str">
        <f t="shared" si="13"/>
        <v>Desceu</v>
      </c>
      <c r="AB21" s="18">
        <f t="shared" si="14"/>
        <v>-0.1026</v>
      </c>
      <c r="AC21" s="19">
        <f t="shared" ref="AC21:AE21" si="37">Y21</f>
        <v>64.53086695</v>
      </c>
      <c r="AD21" s="19">
        <f t="shared" si="37"/>
        <v>-412519014.4</v>
      </c>
      <c r="AE21" s="20" t="str">
        <f t="shared" si="37"/>
        <v>Desceu</v>
      </c>
      <c r="AF21" s="21">
        <f t="shared" si="16"/>
        <v>-0.2897</v>
      </c>
      <c r="AG21" s="22">
        <f t="shared" si="17"/>
        <v>81.52893144</v>
      </c>
      <c r="AH21" s="22">
        <f t="shared" si="18"/>
        <v>-1471598568</v>
      </c>
      <c r="AI21" s="21" t="str">
        <f t="shared" si="19"/>
        <v>Desceu</v>
      </c>
    </row>
    <row r="22">
      <c r="A22" s="7" t="s">
        <v>67</v>
      </c>
      <c r="B22" s="8">
        <v>45317.0</v>
      </c>
      <c r="C22" s="9">
        <v>15.52</v>
      </c>
      <c r="D22" s="9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7" t="s">
        <v>68</v>
      </c>
      <c r="L22" s="10">
        <f t="shared" si="2"/>
        <v>0.0104</v>
      </c>
      <c r="M22" s="11">
        <f t="shared" si="3"/>
        <v>15.36025337</v>
      </c>
      <c r="N22" s="12">
        <f>vlookup(A22,Total_de_acoes!A:B,2,0)</f>
        <v>5146576868</v>
      </c>
      <c r="O22" s="13">
        <f t="shared" si="4"/>
        <v>822148336.4</v>
      </c>
      <c r="P22" s="10" t="str">
        <f t="shared" si="5"/>
        <v>Subiu</v>
      </c>
      <c r="Q22" s="10" t="str">
        <f>VLOOKUP(A22,Ticker!A:B,2,0)</f>
        <v>Banco Bradesco</v>
      </c>
      <c r="R22" s="10" t="str">
        <f>vlookup(Q22,'Chat GPT'!A:C,2,0)</f>
        <v>Serviços Financeiros</v>
      </c>
      <c r="S22" s="10">
        <f>vlookup(Q22,'Chat GPT'!A:C,3,0)</f>
        <v>78</v>
      </c>
      <c r="T22" s="14">
        <f t="shared" si="6"/>
        <v>-0.0077</v>
      </c>
      <c r="U22" s="15">
        <f t="shared" si="7"/>
        <v>15.64043132</v>
      </c>
      <c r="V22" s="15">
        <f t="shared" si="8"/>
        <v>-619809051.7</v>
      </c>
      <c r="W22" s="14" t="str">
        <f t="shared" si="9"/>
        <v>Desceu</v>
      </c>
      <c r="X22" s="16">
        <f t="shared" si="10"/>
        <v>-0.0908</v>
      </c>
      <c r="Y22" s="17">
        <f t="shared" si="11"/>
        <v>17.06995161</v>
      </c>
      <c r="Z22" s="17">
        <f t="shared" si="12"/>
        <v>-7976945081</v>
      </c>
      <c r="AA22" s="16" t="str">
        <f t="shared" si="13"/>
        <v>Desceu</v>
      </c>
      <c r="AB22" s="18">
        <f t="shared" si="14"/>
        <v>-0.0908</v>
      </c>
      <c r="AC22" s="19">
        <f t="shared" ref="AC22:AE22" si="38">Y22</f>
        <v>17.06995161</v>
      </c>
      <c r="AD22" s="19">
        <f t="shared" si="38"/>
        <v>-7976945081</v>
      </c>
      <c r="AE22" s="20" t="str">
        <f t="shared" si="38"/>
        <v>Desceu</v>
      </c>
      <c r="AF22" s="21">
        <f t="shared" si="16"/>
        <v>0.1611</v>
      </c>
      <c r="AG22" s="22">
        <f t="shared" si="17"/>
        <v>13.36663509</v>
      </c>
      <c r="AH22" s="22">
        <f t="shared" si="18"/>
        <v>11082458047</v>
      </c>
      <c r="AI22" s="21" t="str">
        <f t="shared" si="19"/>
        <v>Subiu</v>
      </c>
    </row>
    <row r="23">
      <c r="A23" s="23" t="s">
        <v>69</v>
      </c>
      <c r="B23" s="24">
        <v>45317.0</v>
      </c>
      <c r="C23" s="25">
        <v>7.19</v>
      </c>
      <c r="D23" s="25">
        <v>0.98</v>
      </c>
      <c r="E23" s="25">
        <v>6.05</v>
      </c>
      <c r="F23" s="25">
        <v>-3.75</v>
      </c>
      <c r="G23" s="25">
        <v>-3.75</v>
      </c>
      <c r="H23" s="25">
        <v>-48.31</v>
      </c>
      <c r="I23" s="25">
        <v>7.11</v>
      </c>
      <c r="J23" s="25">
        <v>7.24</v>
      </c>
      <c r="K23" s="23" t="s">
        <v>70</v>
      </c>
      <c r="L23" s="10">
        <f t="shared" si="2"/>
        <v>0.0098</v>
      </c>
      <c r="M23" s="11">
        <f t="shared" si="3"/>
        <v>7.120221826</v>
      </c>
      <c r="N23" s="12">
        <f>vlookup(A23,Total_de_acoes!A:B,2,0)</f>
        <v>261036182</v>
      </c>
      <c r="O23" s="13">
        <f t="shared" si="4"/>
        <v>18214628.1</v>
      </c>
      <c r="P23" s="10" t="str">
        <f t="shared" si="5"/>
        <v>Subiu</v>
      </c>
      <c r="Q23" s="10" t="str">
        <f>VLOOKUP(A23,Ticker!A:B,2,0)</f>
        <v>Minerva</v>
      </c>
      <c r="R23" s="10" t="str">
        <f>vlookup(Q23,'Chat GPT'!A:C,2,0)</f>
        <v>Alimentos</v>
      </c>
      <c r="S23" s="10">
        <f>vlookup(Q23,'Chat GPT'!A:C,3,0)</f>
        <v>30</v>
      </c>
      <c r="T23" s="14">
        <f t="shared" si="6"/>
        <v>0.0605</v>
      </c>
      <c r="U23" s="15">
        <f t="shared" si="7"/>
        <v>6.779820839</v>
      </c>
      <c r="V23" s="15">
        <f t="shared" si="8"/>
        <v>107071602.1</v>
      </c>
      <c r="W23" s="14" t="str">
        <f t="shared" si="9"/>
        <v>Subiu</v>
      </c>
      <c r="X23" s="16">
        <f t="shared" si="10"/>
        <v>-0.0375</v>
      </c>
      <c r="Y23" s="17">
        <f t="shared" si="11"/>
        <v>7.47012987</v>
      </c>
      <c r="Z23" s="17">
        <f t="shared" si="12"/>
        <v>-73124031.76</v>
      </c>
      <c r="AA23" s="16" t="str">
        <f t="shared" si="13"/>
        <v>Desceu</v>
      </c>
      <c r="AB23" s="18">
        <f t="shared" si="14"/>
        <v>-0.0375</v>
      </c>
      <c r="AC23" s="19">
        <f t="shared" ref="AC23:AE23" si="39">Y23</f>
        <v>7.47012987</v>
      </c>
      <c r="AD23" s="19">
        <f t="shared" si="39"/>
        <v>-73124031.76</v>
      </c>
      <c r="AE23" s="20" t="str">
        <f t="shared" si="39"/>
        <v>Desceu</v>
      </c>
      <c r="AF23" s="21">
        <f t="shared" si="16"/>
        <v>-0.4831</v>
      </c>
      <c r="AG23" s="22">
        <f t="shared" si="17"/>
        <v>13.90984717</v>
      </c>
      <c r="AH23" s="22">
        <f t="shared" si="18"/>
        <v>-1754123248</v>
      </c>
      <c r="AI23" s="21" t="str">
        <f t="shared" si="19"/>
        <v>Desceu</v>
      </c>
    </row>
    <row r="24">
      <c r="A24" s="7" t="s">
        <v>71</v>
      </c>
      <c r="B24" s="8">
        <v>45317.0</v>
      </c>
      <c r="C24" s="9">
        <v>4.14</v>
      </c>
      <c r="D24" s="9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7" t="s">
        <v>72</v>
      </c>
      <c r="L24" s="10">
        <f t="shared" si="2"/>
        <v>0.0097</v>
      </c>
      <c r="M24" s="11">
        <f t="shared" si="3"/>
        <v>4.10022779</v>
      </c>
      <c r="N24" s="12">
        <f>vlookup(A24,Total_de_acoes!A:B,2,0)</f>
        <v>159430826</v>
      </c>
      <c r="O24" s="13">
        <f t="shared" si="4"/>
        <v>6340916.223</v>
      </c>
      <c r="P24" s="10" t="str">
        <f t="shared" si="5"/>
        <v>Subiu</v>
      </c>
      <c r="Q24" s="10" t="str">
        <f>VLOOKUP(A24,Ticker!A:B,2,0)</f>
        <v>Grupo Pão de Açúcar</v>
      </c>
      <c r="R24" s="10" t="str">
        <f>vlookup(Q24,'Chat GPT'!A:C,2,0)</f>
        <v>Varejo Alimentício</v>
      </c>
      <c r="S24" s="10">
        <f>vlookup(Q24,'Chat GPT'!A:C,3,0)</f>
        <v>72</v>
      </c>
      <c r="T24" s="14">
        <f t="shared" si="6"/>
        <v>-0.0633</v>
      </c>
      <c r="U24" s="15">
        <f t="shared" si="7"/>
        <v>4.419771538</v>
      </c>
      <c r="V24" s="15">
        <f t="shared" si="8"/>
        <v>-44604207.46</v>
      </c>
      <c r="W24" s="14" t="str">
        <f t="shared" si="9"/>
        <v>Desceu</v>
      </c>
      <c r="X24" s="16">
        <f t="shared" si="10"/>
        <v>0.0197</v>
      </c>
      <c r="Y24" s="17">
        <f t="shared" si="11"/>
        <v>4.060017652</v>
      </c>
      <c r="Z24" s="17">
        <f t="shared" si="12"/>
        <v>12751651.77</v>
      </c>
      <c r="AA24" s="16" t="str">
        <f t="shared" si="13"/>
        <v>Subiu</v>
      </c>
      <c r="AB24" s="18">
        <f t="shared" si="14"/>
        <v>0.0197</v>
      </c>
      <c r="AC24" s="19">
        <f t="shared" ref="AC24:AE24" si="40">Y24</f>
        <v>4.060017652</v>
      </c>
      <c r="AD24" s="19">
        <f t="shared" si="40"/>
        <v>12751651.77</v>
      </c>
      <c r="AE24" s="20" t="str">
        <f t="shared" si="40"/>
        <v>Subiu</v>
      </c>
      <c r="AF24" s="21">
        <f t="shared" si="16"/>
        <v>-0.5118</v>
      </c>
      <c r="AG24" s="22">
        <f t="shared" si="17"/>
        <v>8.480131094</v>
      </c>
      <c r="AH24" s="22">
        <f t="shared" si="18"/>
        <v>-691950685.2</v>
      </c>
      <c r="AI24" s="21" t="str">
        <f t="shared" si="19"/>
        <v>Desceu</v>
      </c>
    </row>
    <row r="25">
      <c r="A25" s="23" t="s">
        <v>73</v>
      </c>
      <c r="B25" s="24">
        <v>45317.0</v>
      </c>
      <c r="C25" s="25">
        <v>14.61</v>
      </c>
      <c r="D25" s="25">
        <v>0.96</v>
      </c>
      <c r="E25" s="25">
        <v>12.38</v>
      </c>
      <c r="F25" s="25">
        <v>5.79</v>
      </c>
      <c r="G25" s="25">
        <v>5.79</v>
      </c>
      <c r="H25" s="25">
        <v>78.17</v>
      </c>
      <c r="I25" s="25">
        <v>14.46</v>
      </c>
      <c r="J25" s="25">
        <v>14.93</v>
      </c>
      <c r="K25" s="23" t="s">
        <v>74</v>
      </c>
      <c r="L25" s="10">
        <f t="shared" si="2"/>
        <v>0.0096</v>
      </c>
      <c r="M25" s="11">
        <f t="shared" si="3"/>
        <v>14.47107765</v>
      </c>
      <c r="N25" s="12">
        <f>vlookup(A25,Total_de_acoes!A:B,2,0)</f>
        <v>1677525446</v>
      </c>
      <c r="O25" s="13">
        <f t="shared" si="4"/>
        <v>233045769.6</v>
      </c>
      <c r="P25" s="10" t="str">
        <f t="shared" si="5"/>
        <v>Subiu</v>
      </c>
      <c r="Q25" s="10" t="str">
        <f>VLOOKUP(A25,Ticker!A:B,2,0)</f>
        <v>BRF</v>
      </c>
      <c r="R25" s="10" t="str">
        <f>vlookup(Q25,'Chat GPT'!A:C,2,0)</f>
        <v>Alimentos</v>
      </c>
      <c r="S25" s="10">
        <f>vlookup(Q25,'Chat GPT'!A:C,3,0)</f>
        <v>10</v>
      </c>
      <c r="T25" s="14">
        <f t="shared" si="6"/>
        <v>0.1238</v>
      </c>
      <c r="U25" s="15">
        <f t="shared" si="7"/>
        <v>13.0005339</v>
      </c>
      <c r="V25" s="15">
        <f t="shared" si="8"/>
        <v>2699920332</v>
      </c>
      <c r="W25" s="14" t="str">
        <f t="shared" si="9"/>
        <v>Subiu</v>
      </c>
      <c r="X25" s="16">
        <f t="shared" si="10"/>
        <v>0.0579</v>
      </c>
      <c r="Y25" s="17">
        <f t="shared" si="11"/>
        <v>13.81037905</v>
      </c>
      <c r="Z25" s="17">
        <f t="shared" si="12"/>
        <v>1341384486</v>
      </c>
      <c r="AA25" s="16" t="str">
        <f t="shared" si="13"/>
        <v>Subiu</v>
      </c>
      <c r="AB25" s="18">
        <f t="shared" si="14"/>
        <v>0.0579</v>
      </c>
      <c r="AC25" s="19">
        <f t="shared" ref="AC25:AE25" si="41">Y25</f>
        <v>13.81037905</v>
      </c>
      <c r="AD25" s="19">
        <f t="shared" si="41"/>
        <v>1341384486</v>
      </c>
      <c r="AE25" s="20" t="str">
        <f t="shared" si="41"/>
        <v>Subiu</v>
      </c>
      <c r="AF25" s="21">
        <f t="shared" si="16"/>
        <v>0.7817</v>
      </c>
      <c r="AG25" s="22">
        <f t="shared" si="17"/>
        <v>8.200033676</v>
      </c>
      <c r="AH25" s="22">
        <f t="shared" si="18"/>
        <v>10752881617</v>
      </c>
      <c r="AI25" s="21" t="str">
        <f t="shared" si="19"/>
        <v>Subiu</v>
      </c>
    </row>
    <row r="26">
      <c r="A26" s="7" t="s">
        <v>75</v>
      </c>
      <c r="B26" s="8">
        <v>45317.0</v>
      </c>
      <c r="C26" s="9">
        <v>51.2</v>
      </c>
      <c r="D26" s="9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7" t="s">
        <v>76</v>
      </c>
      <c r="L26" s="10">
        <f t="shared" si="2"/>
        <v>0.0088</v>
      </c>
      <c r="M26" s="11">
        <f t="shared" si="3"/>
        <v>50.75337034</v>
      </c>
      <c r="N26" s="12">
        <f>vlookup(A26,Total_de_acoes!A:B,2,0)</f>
        <v>423091712</v>
      </c>
      <c r="O26" s="13">
        <f t="shared" si="4"/>
        <v>188965307.1</v>
      </c>
      <c r="P26" s="10" t="str">
        <f t="shared" si="5"/>
        <v>Subiu</v>
      </c>
      <c r="Q26" s="10" t="str">
        <f>VLOOKUP(A26,Ticker!A:B,2,0)</f>
        <v>Vivo</v>
      </c>
      <c r="R26" s="10" t="str">
        <f>vlookup(Q26,'Chat GPT'!A:C,2,0)</f>
        <v>Telecomunicações</v>
      </c>
      <c r="S26" s="10">
        <f>vlookup(Q26,'Chat GPT'!A:C,3,0)</f>
        <v>23</v>
      </c>
      <c r="T26" s="14">
        <f t="shared" si="6"/>
        <v>0.0109</v>
      </c>
      <c r="U26" s="15">
        <f t="shared" si="7"/>
        <v>50.64793748</v>
      </c>
      <c r="V26" s="15">
        <f t="shared" si="8"/>
        <v>233573076.1</v>
      </c>
      <c r="W26" s="14" t="str">
        <f t="shared" si="9"/>
        <v>Subiu</v>
      </c>
      <c r="X26" s="16">
        <f t="shared" si="10"/>
        <v>-0.0419</v>
      </c>
      <c r="Y26" s="17">
        <f t="shared" si="11"/>
        <v>53.43909822</v>
      </c>
      <c r="Z26" s="17">
        <f t="shared" si="12"/>
        <v>-947343897.2</v>
      </c>
      <c r="AA26" s="16" t="str">
        <f t="shared" si="13"/>
        <v>Desceu</v>
      </c>
      <c r="AB26" s="18">
        <f t="shared" si="14"/>
        <v>-0.0419</v>
      </c>
      <c r="AC26" s="19">
        <f t="shared" ref="AC26:AE26" si="42">Y26</f>
        <v>53.43909822</v>
      </c>
      <c r="AD26" s="19">
        <f t="shared" si="42"/>
        <v>-947343897.2</v>
      </c>
      <c r="AE26" s="20" t="str">
        <f t="shared" si="42"/>
        <v>Desceu</v>
      </c>
      <c r="AF26" s="21">
        <f t="shared" si="16"/>
        <v>0.3278</v>
      </c>
      <c r="AG26" s="22">
        <f t="shared" si="17"/>
        <v>38.5600241</v>
      </c>
      <c r="AH26" s="22">
        <f t="shared" si="18"/>
        <v>5347869043</v>
      </c>
      <c r="AI26" s="21" t="str">
        <f t="shared" si="19"/>
        <v>Subiu</v>
      </c>
    </row>
    <row r="27">
      <c r="A27" s="23" t="s">
        <v>77</v>
      </c>
      <c r="B27" s="24">
        <v>45317.0</v>
      </c>
      <c r="C27" s="25">
        <v>22.64</v>
      </c>
      <c r="D27" s="25">
        <v>0.84</v>
      </c>
      <c r="E27" s="25">
        <v>1.07</v>
      </c>
      <c r="F27" s="25">
        <v>-1.35</v>
      </c>
      <c r="G27" s="25">
        <v>-1.35</v>
      </c>
      <c r="H27" s="25">
        <v>20.93</v>
      </c>
      <c r="I27" s="25">
        <v>22.32</v>
      </c>
      <c r="J27" s="25">
        <v>22.83</v>
      </c>
      <c r="K27" s="23" t="s">
        <v>78</v>
      </c>
      <c r="L27" s="10">
        <f t="shared" si="2"/>
        <v>0.0084</v>
      </c>
      <c r="M27" s="11">
        <f t="shared" si="3"/>
        <v>22.45140817</v>
      </c>
      <c r="N27" s="12">
        <f>vlookup(A27,Total_de_acoes!A:B,2,0)</f>
        <v>1218352541</v>
      </c>
      <c r="O27" s="13">
        <f t="shared" si="4"/>
        <v>229771333.6</v>
      </c>
      <c r="P27" s="10" t="str">
        <f t="shared" si="5"/>
        <v>Subiu</v>
      </c>
      <c r="Q27" s="10" t="str">
        <f>VLOOKUP(A27,Ticker!A:B,2,0)</f>
        <v>Rumo</v>
      </c>
      <c r="R27" s="10" t="str">
        <f>vlookup(Q27,'Chat GPT'!A:C,2,0)</f>
        <v>Transporte Ferroviário</v>
      </c>
      <c r="S27" s="10">
        <f>vlookup(Q27,'Chat GPT'!A:C,3,0)</f>
        <v>13</v>
      </c>
      <c r="T27" s="14">
        <f t="shared" si="6"/>
        <v>0.0107</v>
      </c>
      <c r="U27" s="15">
        <f t="shared" si="7"/>
        <v>22.40031661</v>
      </c>
      <c r="V27" s="15">
        <f t="shared" si="8"/>
        <v>292018864.5</v>
      </c>
      <c r="W27" s="14" t="str">
        <f t="shared" si="9"/>
        <v>Subiu</v>
      </c>
      <c r="X27" s="16">
        <f t="shared" si="10"/>
        <v>-0.0135</v>
      </c>
      <c r="Y27" s="17">
        <f t="shared" si="11"/>
        <v>22.94982261</v>
      </c>
      <c r="Z27" s="17">
        <f t="shared" si="12"/>
        <v>-377473158.3</v>
      </c>
      <c r="AA27" s="16" t="str">
        <f t="shared" si="13"/>
        <v>Desceu</v>
      </c>
      <c r="AB27" s="18">
        <f t="shared" si="14"/>
        <v>-0.0135</v>
      </c>
      <c r="AC27" s="19">
        <f t="shared" ref="AC27:AE27" si="43">Y27</f>
        <v>22.94982261</v>
      </c>
      <c r="AD27" s="19">
        <f t="shared" si="43"/>
        <v>-377473158.3</v>
      </c>
      <c r="AE27" s="20" t="str">
        <f t="shared" si="43"/>
        <v>Desceu</v>
      </c>
      <c r="AF27" s="21">
        <f t="shared" si="16"/>
        <v>0.2093</v>
      </c>
      <c r="AG27" s="22">
        <f t="shared" si="17"/>
        <v>18.72157446</v>
      </c>
      <c r="AH27" s="22">
        <f t="shared" si="18"/>
        <v>4774023708</v>
      </c>
      <c r="AI27" s="21" t="str">
        <f t="shared" si="19"/>
        <v>Subiu</v>
      </c>
    </row>
    <row r="28">
      <c r="A28" s="7" t="s">
        <v>79</v>
      </c>
      <c r="B28" s="8">
        <v>45317.0</v>
      </c>
      <c r="C28" s="9">
        <v>4.9</v>
      </c>
      <c r="D28" s="9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7" t="s">
        <v>80</v>
      </c>
      <c r="L28" s="10">
        <f t="shared" si="2"/>
        <v>0.0082</v>
      </c>
      <c r="M28" s="11">
        <f t="shared" si="3"/>
        <v>4.860146796</v>
      </c>
      <c r="N28" s="12">
        <f>vlookup(A28,Total_de_acoes!A:B,2,0)</f>
        <v>1095462329</v>
      </c>
      <c r="O28" s="13">
        <f t="shared" si="4"/>
        <v>43657683.38</v>
      </c>
      <c r="P28" s="10" t="str">
        <f t="shared" si="5"/>
        <v>Subiu</v>
      </c>
      <c r="Q28" s="10" t="str">
        <f>VLOOKUP(A28,Ticker!A:B,2,0)</f>
        <v>Cielo</v>
      </c>
      <c r="R28" s="10" t="str">
        <f>vlookup(Q28,'Chat GPT'!A:C,2,0)</f>
        <v>Serviços Financeiros</v>
      </c>
      <c r="S28" s="10">
        <f>vlookup(Q28,'Chat GPT'!A:C,3,0)</f>
        <v>23</v>
      </c>
      <c r="T28" s="14">
        <f t="shared" si="6"/>
        <v>0.0938</v>
      </c>
      <c r="U28" s="15">
        <f t="shared" si="7"/>
        <v>4.479795209</v>
      </c>
      <c r="V28" s="15">
        <f t="shared" si="8"/>
        <v>460318518.6</v>
      </c>
      <c r="W28" s="14" t="str">
        <f t="shared" si="9"/>
        <v>Subiu</v>
      </c>
      <c r="X28" s="16">
        <f t="shared" si="10"/>
        <v>0.0583</v>
      </c>
      <c r="Y28" s="17">
        <f t="shared" si="11"/>
        <v>4.630067089</v>
      </c>
      <c r="Z28" s="17">
        <f t="shared" si="12"/>
        <v>295701335.7</v>
      </c>
      <c r="AA28" s="16" t="str">
        <f t="shared" si="13"/>
        <v>Subiu</v>
      </c>
      <c r="AB28" s="18">
        <f t="shared" si="14"/>
        <v>0.0583</v>
      </c>
      <c r="AC28" s="19">
        <f t="shared" ref="AC28:AE28" si="44">Y28</f>
        <v>4.630067089</v>
      </c>
      <c r="AD28" s="19">
        <f t="shared" si="44"/>
        <v>295701335.7</v>
      </c>
      <c r="AE28" s="20" t="str">
        <f t="shared" si="44"/>
        <v>Subiu</v>
      </c>
      <c r="AF28" s="21">
        <f t="shared" si="16"/>
        <v>-0.0219</v>
      </c>
      <c r="AG28" s="22">
        <f t="shared" si="17"/>
        <v>5.009712708</v>
      </c>
      <c r="AH28" s="22">
        <f t="shared" si="18"/>
        <v>-120186139</v>
      </c>
      <c r="AI28" s="21" t="str">
        <f t="shared" si="19"/>
        <v>Desceu</v>
      </c>
    </row>
    <row r="29">
      <c r="A29" s="23" t="s">
        <v>81</v>
      </c>
      <c r="B29" s="24">
        <v>45317.0</v>
      </c>
      <c r="C29" s="25">
        <v>7.81</v>
      </c>
      <c r="D29" s="25">
        <v>0.77</v>
      </c>
      <c r="E29" s="25">
        <v>3.17</v>
      </c>
      <c r="F29" s="25">
        <v>-3.22</v>
      </c>
      <c r="G29" s="25">
        <v>-3.22</v>
      </c>
      <c r="H29" s="25">
        <v>9.94</v>
      </c>
      <c r="I29" s="25">
        <v>7.7</v>
      </c>
      <c r="J29" s="25">
        <v>7.85</v>
      </c>
      <c r="K29" s="23" t="s">
        <v>82</v>
      </c>
      <c r="L29" s="10">
        <f t="shared" si="2"/>
        <v>0.0077</v>
      </c>
      <c r="M29" s="11">
        <f t="shared" si="3"/>
        <v>7.750322517</v>
      </c>
      <c r="N29" s="12">
        <f>vlookup(A29,Total_de_acoes!A:B,2,0)</f>
        <v>302768240</v>
      </c>
      <c r="O29" s="13">
        <f t="shared" si="4"/>
        <v>18068446.61</v>
      </c>
      <c r="P29" s="10" t="str">
        <f t="shared" si="5"/>
        <v>Subiu</v>
      </c>
      <c r="Q29" s="10" t="str">
        <f>VLOOKUP(A29,Ticker!A:B,2,0)</f>
        <v>Dexco</v>
      </c>
      <c r="R29" s="10" t="str">
        <f>vlookup(Q29,'Chat GPT'!A:C,2,0)</f>
        <v>Engenharia e Construção</v>
      </c>
      <c r="S29" s="10">
        <f>vlookup(Q29,'Chat GPT'!A:C,3,0)</f>
        <v>10</v>
      </c>
      <c r="T29" s="14">
        <f t="shared" si="6"/>
        <v>0.0317</v>
      </c>
      <c r="U29" s="15">
        <f t="shared" si="7"/>
        <v>7.570030047</v>
      </c>
      <c r="V29" s="15">
        <f t="shared" si="8"/>
        <v>72655280.17</v>
      </c>
      <c r="W29" s="14" t="str">
        <f t="shared" si="9"/>
        <v>Subiu</v>
      </c>
      <c r="X29" s="16">
        <f t="shared" si="10"/>
        <v>-0.0322</v>
      </c>
      <c r="Y29" s="17">
        <f t="shared" si="11"/>
        <v>8.069849142</v>
      </c>
      <c r="Z29" s="17">
        <f t="shared" si="12"/>
        <v>-78674067.51</v>
      </c>
      <c r="AA29" s="16" t="str">
        <f t="shared" si="13"/>
        <v>Desceu</v>
      </c>
      <c r="AB29" s="18">
        <f t="shared" si="14"/>
        <v>-0.0322</v>
      </c>
      <c r="AC29" s="19">
        <f t="shared" ref="AC29:AE29" si="45">Y29</f>
        <v>8.069849142</v>
      </c>
      <c r="AD29" s="19">
        <f t="shared" si="45"/>
        <v>-78674067.51</v>
      </c>
      <c r="AE29" s="20" t="str">
        <f t="shared" si="45"/>
        <v>Desceu</v>
      </c>
      <c r="AF29" s="21">
        <f t="shared" si="16"/>
        <v>0.0994</v>
      </c>
      <c r="AG29" s="22">
        <f t="shared" si="17"/>
        <v>7.103874841</v>
      </c>
      <c r="AH29" s="22">
        <f t="shared" si="18"/>
        <v>213792271.7</v>
      </c>
      <c r="AI29" s="21" t="str">
        <f t="shared" si="19"/>
        <v>Subiu</v>
      </c>
    </row>
    <row r="30">
      <c r="A30" s="7" t="s">
        <v>83</v>
      </c>
      <c r="B30" s="8">
        <v>45317.0</v>
      </c>
      <c r="C30" s="9">
        <v>17.52</v>
      </c>
      <c r="D30" s="9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7" t="s">
        <v>84</v>
      </c>
      <c r="L30" s="10">
        <f t="shared" si="2"/>
        <v>0.0074</v>
      </c>
      <c r="M30" s="11">
        <f t="shared" si="3"/>
        <v>17.39130435</v>
      </c>
      <c r="N30" s="12">
        <f>vlookup(A30,Total_de_acoes!A:B,2,0)</f>
        <v>807896814</v>
      </c>
      <c r="O30" s="13">
        <f t="shared" si="4"/>
        <v>103972807.4</v>
      </c>
      <c r="P30" s="10" t="str">
        <f t="shared" si="5"/>
        <v>Subiu</v>
      </c>
      <c r="Q30" s="10" t="str">
        <f>VLOOKUP(A30,Ticker!A:B,2,0)</f>
        <v>TIM</v>
      </c>
      <c r="R30" s="10" t="str">
        <f>vlookup(Q30,'Chat GPT'!A:C,2,0)</f>
        <v>Telecomunicações</v>
      </c>
      <c r="S30" s="10">
        <f>vlookup(Q30,'Chat GPT'!A:C,3,0)</f>
        <v>26</v>
      </c>
      <c r="T30" s="14">
        <f t="shared" si="6"/>
        <v>-0.0057</v>
      </c>
      <c r="U30" s="15">
        <f t="shared" si="7"/>
        <v>17.62043649</v>
      </c>
      <c r="V30" s="15">
        <f t="shared" si="8"/>
        <v>-81142318.65</v>
      </c>
      <c r="W30" s="14" t="str">
        <f t="shared" si="9"/>
        <v>Desceu</v>
      </c>
      <c r="X30" s="16">
        <f t="shared" si="10"/>
        <v>-0.0229</v>
      </c>
      <c r="Y30" s="17">
        <f t="shared" si="11"/>
        <v>17.93061099</v>
      </c>
      <c r="Z30" s="17">
        <f t="shared" si="12"/>
        <v>-331731312</v>
      </c>
      <c r="AA30" s="16" t="str">
        <f t="shared" si="13"/>
        <v>Desceu</v>
      </c>
      <c r="AB30" s="18">
        <f t="shared" si="14"/>
        <v>-0.0229</v>
      </c>
      <c r="AC30" s="19">
        <f t="shared" ref="AC30:AE30" si="46">Y30</f>
        <v>17.93061099</v>
      </c>
      <c r="AD30" s="19">
        <f t="shared" si="46"/>
        <v>-331731312</v>
      </c>
      <c r="AE30" s="20" t="str">
        <f t="shared" si="46"/>
        <v>Desceu</v>
      </c>
      <c r="AF30" s="21">
        <f t="shared" si="16"/>
        <v>0.5687</v>
      </c>
      <c r="AG30" s="22">
        <f t="shared" si="17"/>
        <v>11.16848346</v>
      </c>
      <c r="AH30" s="22">
        <f t="shared" si="18"/>
        <v>5131369979</v>
      </c>
      <c r="AI30" s="21" t="str">
        <f t="shared" si="19"/>
        <v>Subiu</v>
      </c>
    </row>
    <row r="31">
      <c r="A31" s="23" t="s">
        <v>85</v>
      </c>
      <c r="B31" s="24">
        <v>45317.0</v>
      </c>
      <c r="C31" s="25">
        <v>23.22</v>
      </c>
      <c r="D31" s="25">
        <v>0.73</v>
      </c>
      <c r="E31" s="25">
        <v>1.93</v>
      </c>
      <c r="F31" s="25">
        <v>-9.51</v>
      </c>
      <c r="G31" s="25">
        <v>-9.51</v>
      </c>
      <c r="H31" s="25">
        <v>-20.4</v>
      </c>
      <c r="I31" s="25">
        <v>22.69</v>
      </c>
      <c r="J31" s="25">
        <v>23.28</v>
      </c>
      <c r="K31" s="23" t="s">
        <v>86</v>
      </c>
      <c r="L31" s="10">
        <f t="shared" si="2"/>
        <v>0.0073</v>
      </c>
      <c r="M31" s="11">
        <f t="shared" si="3"/>
        <v>23.05172243</v>
      </c>
      <c r="N31" s="12">
        <f>vlookup(A31,Total_de_acoes!A:B,2,0)</f>
        <v>251003438</v>
      </c>
      <c r="O31" s="13">
        <f t="shared" si="4"/>
        <v>42238249.54</v>
      </c>
      <c r="P31" s="10" t="str">
        <f t="shared" si="5"/>
        <v>Subiu</v>
      </c>
      <c r="Q31" s="10" t="str">
        <f>VLOOKUP(A31,Ticker!A:B,2,0)</f>
        <v>Bradespar</v>
      </c>
      <c r="R31" s="10" t="str">
        <f>vlookup(Q31,'Chat GPT'!A:C,2,0)</f>
        <v>Holding</v>
      </c>
      <c r="S31" s="10">
        <f>vlookup(Q31,'Chat GPT'!A:C,3,0)</f>
        <v>23</v>
      </c>
      <c r="T31" s="14">
        <f t="shared" si="6"/>
        <v>0.0193</v>
      </c>
      <c r="U31" s="15">
        <f t="shared" si="7"/>
        <v>22.78033945</v>
      </c>
      <c r="V31" s="15">
        <f t="shared" si="8"/>
        <v>110356309.9</v>
      </c>
      <c r="W31" s="14" t="str">
        <f t="shared" si="9"/>
        <v>Subiu</v>
      </c>
      <c r="X31" s="16">
        <f t="shared" si="10"/>
        <v>-0.0951</v>
      </c>
      <c r="Y31" s="17">
        <f t="shared" si="11"/>
        <v>25.66029396</v>
      </c>
      <c r="Z31" s="17">
        <f t="shared" si="12"/>
        <v>-612522172.5</v>
      </c>
      <c r="AA31" s="16" t="str">
        <f t="shared" si="13"/>
        <v>Desceu</v>
      </c>
      <c r="AB31" s="18">
        <f t="shared" si="14"/>
        <v>-0.0951</v>
      </c>
      <c r="AC31" s="19">
        <f t="shared" ref="AC31:AE31" si="47">Y31</f>
        <v>25.66029396</v>
      </c>
      <c r="AD31" s="19">
        <f t="shared" si="47"/>
        <v>-612522172.5</v>
      </c>
      <c r="AE31" s="20" t="str">
        <f t="shared" si="47"/>
        <v>Desceu</v>
      </c>
      <c r="AF31" s="21">
        <f t="shared" si="16"/>
        <v>-0.204</v>
      </c>
      <c r="AG31" s="22">
        <f t="shared" si="17"/>
        <v>29.17085427</v>
      </c>
      <c r="AH31" s="22">
        <f t="shared" si="18"/>
        <v>-1493684881</v>
      </c>
      <c r="AI31" s="21" t="str">
        <f t="shared" si="19"/>
        <v>Desceu</v>
      </c>
    </row>
    <row r="32">
      <c r="A32" s="7" t="s">
        <v>87</v>
      </c>
      <c r="B32" s="8">
        <v>45317.0</v>
      </c>
      <c r="C32" s="9">
        <v>5.55</v>
      </c>
      <c r="D32" s="9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7" t="s">
        <v>88</v>
      </c>
      <c r="L32" s="10">
        <f t="shared" si="2"/>
        <v>0.0072</v>
      </c>
      <c r="M32" s="11">
        <f t="shared" si="3"/>
        <v>5.510325655</v>
      </c>
      <c r="N32" s="12">
        <f>vlookup(A32,Total_de_acoes!A:B,2,0)</f>
        <v>393173139</v>
      </c>
      <c r="O32" s="13">
        <f t="shared" si="4"/>
        <v>15598886.65</v>
      </c>
      <c r="P32" s="10" t="str">
        <f t="shared" si="5"/>
        <v>Subiu</v>
      </c>
      <c r="Q32" s="10" t="str">
        <f>VLOOKUP(A32,Ticker!A:B,2,0)</f>
        <v>Locaweb</v>
      </c>
      <c r="R32" s="10" t="str">
        <f>vlookup(Q32,'Chat GPT'!A:C,2,0)</f>
        <v>Tecnologia da Informação</v>
      </c>
      <c r="S32" s="10">
        <f>vlookup(Q32,'Chat GPT'!A:C,3,0)</f>
        <v>24</v>
      </c>
      <c r="T32" s="14">
        <f t="shared" si="6"/>
        <v>-0.0365</v>
      </c>
      <c r="U32" s="15">
        <f t="shared" si="7"/>
        <v>5.760249092</v>
      </c>
      <c r="V32" s="15">
        <f t="shared" si="8"/>
        <v>-82664295.42</v>
      </c>
      <c r="W32" s="14" t="str">
        <f t="shared" si="9"/>
        <v>Desceu</v>
      </c>
      <c r="X32" s="16">
        <f t="shared" si="10"/>
        <v>-0.0765</v>
      </c>
      <c r="Y32" s="17">
        <f t="shared" si="11"/>
        <v>6.009745533</v>
      </c>
      <c r="Z32" s="17">
        <f t="shared" si="12"/>
        <v>-180759594.5</v>
      </c>
      <c r="AA32" s="16" t="str">
        <f t="shared" si="13"/>
        <v>Desceu</v>
      </c>
      <c r="AB32" s="18">
        <f t="shared" si="14"/>
        <v>-0.0765</v>
      </c>
      <c r="AC32" s="19">
        <f t="shared" ref="AC32:AE32" si="48">Y32</f>
        <v>6.009745533</v>
      </c>
      <c r="AD32" s="19">
        <f t="shared" si="48"/>
        <v>-180759594.5</v>
      </c>
      <c r="AE32" s="20" t="str">
        <f t="shared" si="48"/>
        <v>Desceu</v>
      </c>
      <c r="AF32" s="21">
        <f t="shared" si="16"/>
        <v>-0.1403</v>
      </c>
      <c r="AG32" s="22">
        <f t="shared" si="17"/>
        <v>6.455740375</v>
      </c>
      <c r="AH32" s="22">
        <f t="shared" si="18"/>
        <v>-356112786.2</v>
      </c>
      <c r="AI32" s="21" t="str">
        <f t="shared" si="19"/>
        <v>Desceu</v>
      </c>
    </row>
    <row r="33">
      <c r="A33" s="23" t="s">
        <v>89</v>
      </c>
      <c r="B33" s="24">
        <v>45317.0</v>
      </c>
      <c r="C33" s="25">
        <v>23.83</v>
      </c>
      <c r="D33" s="25">
        <v>0.71</v>
      </c>
      <c r="E33" s="25">
        <v>1.49</v>
      </c>
      <c r="F33" s="25">
        <v>9.71</v>
      </c>
      <c r="G33" s="25">
        <v>9.71</v>
      </c>
      <c r="H33" s="25">
        <v>-26.61</v>
      </c>
      <c r="I33" s="25">
        <v>23.36</v>
      </c>
      <c r="J33" s="25">
        <v>23.99</v>
      </c>
      <c r="K33" s="23" t="s">
        <v>90</v>
      </c>
      <c r="L33" s="10">
        <f t="shared" si="2"/>
        <v>0.0071</v>
      </c>
      <c r="M33" s="11">
        <f t="shared" si="3"/>
        <v>23.6619998</v>
      </c>
      <c r="N33" s="12">
        <f>vlookup(A33,Total_de_acoes!A:B,2,0)</f>
        <v>275005663</v>
      </c>
      <c r="O33" s="13">
        <f t="shared" si="4"/>
        <v>46201006</v>
      </c>
      <c r="P33" s="10" t="str">
        <f t="shared" si="5"/>
        <v>Subiu</v>
      </c>
      <c r="Q33" s="10" t="str">
        <f>VLOOKUP(A33,Ticker!A:B,2,0)</f>
        <v>PetroRecôncavo</v>
      </c>
      <c r="R33" s="10" t="str">
        <f>vlookup(Q33,'Chat GPT'!A:C,2,0)</f>
        <v>Petróleo e Gás</v>
      </c>
      <c r="S33" s="10">
        <f>vlookup(Q33,'Chat GPT'!A:C,3,0)</f>
        <v>8</v>
      </c>
      <c r="T33" s="14">
        <f t="shared" si="6"/>
        <v>0.0149</v>
      </c>
      <c r="U33" s="15">
        <f t="shared" si="7"/>
        <v>23.48014583</v>
      </c>
      <c r="V33" s="15">
        <f t="shared" si="8"/>
        <v>96211878.75</v>
      </c>
      <c r="W33" s="14" t="str">
        <f t="shared" si="9"/>
        <v>Subiu</v>
      </c>
      <c r="X33" s="16">
        <f t="shared" si="10"/>
        <v>0.0971</v>
      </c>
      <c r="Y33" s="17">
        <f t="shared" si="11"/>
        <v>21.72090056</v>
      </c>
      <c r="Z33" s="17">
        <f t="shared" si="12"/>
        <v>580014290.9</v>
      </c>
      <c r="AA33" s="16" t="str">
        <f t="shared" si="13"/>
        <v>Subiu</v>
      </c>
      <c r="AB33" s="18">
        <f t="shared" si="14"/>
        <v>0.0971</v>
      </c>
      <c r="AC33" s="19">
        <f t="shared" ref="AC33:AE33" si="49">Y33</f>
        <v>21.72090056</v>
      </c>
      <c r="AD33" s="19">
        <f t="shared" si="49"/>
        <v>580014290.9</v>
      </c>
      <c r="AE33" s="20" t="str">
        <f t="shared" si="49"/>
        <v>Subiu</v>
      </c>
      <c r="AF33" s="21">
        <f t="shared" si="16"/>
        <v>-0.2661</v>
      </c>
      <c r="AG33" s="22">
        <f t="shared" si="17"/>
        <v>32.47036381</v>
      </c>
      <c r="AH33" s="22">
        <f t="shared" si="18"/>
        <v>-2376148978</v>
      </c>
      <c r="AI33" s="21" t="str">
        <f t="shared" si="19"/>
        <v>Desceu</v>
      </c>
    </row>
    <row r="34">
      <c r="A34" s="7" t="s">
        <v>91</v>
      </c>
      <c r="B34" s="8">
        <v>45317.0</v>
      </c>
      <c r="C34" s="9">
        <v>10.01</v>
      </c>
      <c r="D34" s="9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7" t="s">
        <v>92</v>
      </c>
      <c r="L34" s="10">
        <f t="shared" si="2"/>
        <v>0.007</v>
      </c>
      <c r="M34" s="11">
        <f t="shared" si="3"/>
        <v>9.94041708</v>
      </c>
      <c r="N34" s="12">
        <f>vlookup(A34,Total_de_acoes!A:B,2,0)</f>
        <v>5372783971</v>
      </c>
      <c r="O34" s="13">
        <f t="shared" si="4"/>
        <v>373853994.9</v>
      </c>
      <c r="P34" s="10" t="str">
        <f t="shared" si="5"/>
        <v>Subiu</v>
      </c>
      <c r="Q34" s="10" t="str">
        <f>VLOOKUP(A34,Ticker!A:B,2,0)</f>
        <v>Itaúsa</v>
      </c>
      <c r="R34" s="10" t="str">
        <f>vlookup(Q34,'Chat GPT'!A:C,2,0)</f>
        <v>Holding</v>
      </c>
      <c r="S34" s="10">
        <f>vlookup(Q34,'Chat GPT'!A:C,3,0)</f>
        <v>56</v>
      </c>
      <c r="T34" s="14">
        <f t="shared" si="6"/>
        <v>-0.003</v>
      </c>
      <c r="U34" s="15">
        <f t="shared" si="7"/>
        <v>10.04012036</v>
      </c>
      <c r="V34" s="15">
        <f t="shared" si="8"/>
        <v>-161830193.2</v>
      </c>
      <c r="W34" s="14" t="str">
        <f t="shared" si="9"/>
        <v>Desceu</v>
      </c>
      <c r="X34" s="16">
        <f t="shared" si="10"/>
        <v>-0.0347</v>
      </c>
      <c r="Y34" s="17">
        <f t="shared" si="11"/>
        <v>10.36983321</v>
      </c>
      <c r="Z34" s="17">
        <f t="shared" si="12"/>
        <v>-1933306116</v>
      </c>
      <c r="AA34" s="16" t="str">
        <f t="shared" si="13"/>
        <v>Desceu</v>
      </c>
      <c r="AB34" s="18">
        <f t="shared" si="14"/>
        <v>-0.0347</v>
      </c>
      <c r="AC34" s="19">
        <f t="shared" ref="AC34:AE34" si="50">Y34</f>
        <v>10.36983321</v>
      </c>
      <c r="AD34" s="19">
        <f t="shared" si="50"/>
        <v>-1933306116</v>
      </c>
      <c r="AE34" s="20" t="str">
        <f t="shared" si="50"/>
        <v>Desceu</v>
      </c>
      <c r="AF34" s="21">
        <f t="shared" si="16"/>
        <v>0.29</v>
      </c>
      <c r="AG34" s="22">
        <f t="shared" si="17"/>
        <v>7.759689922</v>
      </c>
      <c r="AH34" s="22">
        <f t="shared" si="18"/>
        <v>12090429914</v>
      </c>
      <c r="AI34" s="21" t="str">
        <f t="shared" si="19"/>
        <v>Subiu</v>
      </c>
    </row>
    <row r="35">
      <c r="A35" s="23" t="s">
        <v>93</v>
      </c>
      <c r="B35" s="24">
        <v>45317.0</v>
      </c>
      <c r="C35" s="25">
        <v>56.97</v>
      </c>
      <c r="D35" s="25">
        <v>0.68</v>
      </c>
      <c r="E35" s="25">
        <v>1.88</v>
      </c>
      <c r="F35" s="25">
        <v>2.85</v>
      </c>
      <c r="G35" s="25">
        <v>2.85</v>
      </c>
      <c r="H35" s="25">
        <v>52.87</v>
      </c>
      <c r="I35" s="25">
        <v>56.55</v>
      </c>
      <c r="J35" s="25">
        <v>56.99</v>
      </c>
      <c r="K35" s="23" t="s">
        <v>94</v>
      </c>
      <c r="L35" s="10">
        <f t="shared" si="2"/>
        <v>0.0068</v>
      </c>
      <c r="M35" s="11">
        <f t="shared" si="3"/>
        <v>56.5852205</v>
      </c>
      <c r="N35" s="12">
        <f>vlookup(A35,Total_de_acoes!A:B,2,0)</f>
        <v>1420949112</v>
      </c>
      <c r="O35" s="13">
        <f t="shared" si="4"/>
        <v>546752088</v>
      </c>
      <c r="P35" s="10" t="str">
        <f t="shared" si="5"/>
        <v>Subiu</v>
      </c>
      <c r="Q35" s="10" t="str">
        <f>VLOOKUP(A35,Ticker!A:B,2,0)</f>
        <v>Banco do Brasil</v>
      </c>
      <c r="R35" s="10" t="str">
        <f>vlookup(Q35,'Chat GPT'!A:C,2,0)</f>
        <v>Serviços Financeiros</v>
      </c>
      <c r="S35" s="10">
        <f>vlookup(Q35,'Chat GPT'!A:C,3,0)</f>
        <v>213</v>
      </c>
      <c r="T35" s="14">
        <f t="shared" si="6"/>
        <v>0.0188</v>
      </c>
      <c r="U35" s="15">
        <f t="shared" si="7"/>
        <v>55.91872792</v>
      </c>
      <c r="V35" s="15">
        <f t="shared" si="8"/>
        <v>1493804135</v>
      </c>
      <c r="W35" s="14" t="str">
        <f t="shared" si="9"/>
        <v>Subiu</v>
      </c>
      <c r="X35" s="16">
        <f t="shared" si="10"/>
        <v>0.0285</v>
      </c>
      <c r="Y35" s="17">
        <f t="shared" si="11"/>
        <v>55.39134662</v>
      </c>
      <c r="Z35" s="17">
        <f t="shared" si="12"/>
        <v>2243186117</v>
      </c>
      <c r="AA35" s="16" t="str">
        <f t="shared" si="13"/>
        <v>Subiu</v>
      </c>
      <c r="AB35" s="18">
        <f t="shared" si="14"/>
        <v>0.0285</v>
      </c>
      <c r="AC35" s="19">
        <f t="shared" ref="AC35:AE35" si="51">Y35</f>
        <v>55.39134662</v>
      </c>
      <c r="AD35" s="19">
        <f t="shared" si="51"/>
        <v>2243186117</v>
      </c>
      <c r="AE35" s="20" t="str">
        <f t="shared" si="51"/>
        <v>Subiu</v>
      </c>
      <c r="AF35" s="21">
        <f t="shared" si="16"/>
        <v>0.5287</v>
      </c>
      <c r="AG35" s="22">
        <f t="shared" si="17"/>
        <v>37.26695885</v>
      </c>
      <c r="AH35" s="22">
        <f t="shared" si="18"/>
        <v>27997018820</v>
      </c>
      <c r="AI35" s="21" t="str">
        <f t="shared" si="19"/>
        <v>Subiu</v>
      </c>
    </row>
    <row r="36">
      <c r="A36" s="7" t="s">
        <v>95</v>
      </c>
      <c r="B36" s="8">
        <v>45317.0</v>
      </c>
      <c r="C36" s="9">
        <v>26.16</v>
      </c>
      <c r="D36" s="9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7" t="s">
        <v>96</v>
      </c>
      <c r="L36" s="10">
        <f t="shared" si="2"/>
        <v>0.0061</v>
      </c>
      <c r="M36" s="11">
        <f t="shared" si="3"/>
        <v>26.00139151</v>
      </c>
      <c r="N36" s="12">
        <f>vlookup(A36,Total_de_acoes!A:B,2,0)</f>
        <v>1275798515</v>
      </c>
      <c r="O36" s="13">
        <f t="shared" si="4"/>
        <v>202352473.7</v>
      </c>
      <c r="P36" s="10" t="str">
        <f t="shared" si="5"/>
        <v>Subiu</v>
      </c>
      <c r="Q36" s="10" t="str">
        <f>VLOOKUP(A36,Ticker!A:B,2,0)</f>
        <v>RaiaDrogasil</v>
      </c>
      <c r="R36" s="10" t="str">
        <f>vlookup(Q36,'Chat GPT'!A:C,2,0)</f>
        <v>Varejo Farmacêutico</v>
      </c>
      <c r="S36" s="10">
        <f>vlookup(Q36,'Chat GPT'!A:C,3,0)</f>
        <v>118</v>
      </c>
      <c r="T36" s="14">
        <f t="shared" si="6"/>
        <v>-0.0275</v>
      </c>
      <c r="U36" s="15">
        <f t="shared" si="7"/>
        <v>26.89974293</v>
      </c>
      <c r="V36" s="15">
        <f t="shared" si="8"/>
        <v>-943762932.3</v>
      </c>
      <c r="W36" s="14" t="str">
        <f t="shared" si="9"/>
        <v>Desceu</v>
      </c>
      <c r="X36" s="16">
        <f t="shared" si="10"/>
        <v>-0.1102</v>
      </c>
      <c r="Y36" s="17">
        <f t="shared" si="11"/>
        <v>29.39986514</v>
      </c>
      <c r="Z36" s="17">
        <f t="shared" si="12"/>
        <v>-4133415132</v>
      </c>
      <c r="AA36" s="16" t="str">
        <f t="shared" si="13"/>
        <v>Desceu</v>
      </c>
      <c r="AB36" s="18">
        <f t="shared" si="14"/>
        <v>-0.1102</v>
      </c>
      <c r="AC36" s="19">
        <f t="shared" ref="AC36:AE36" si="52">Y36</f>
        <v>29.39986514</v>
      </c>
      <c r="AD36" s="19">
        <f t="shared" si="52"/>
        <v>-4133415132</v>
      </c>
      <c r="AE36" s="20" t="str">
        <f t="shared" si="52"/>
        <v>Desceu</v>
      </c>
      <c r="AF36" s="21">
        <f t="shared" si="16"/>
        <v>0.1007</v>
      </c>
      <c r="AG36" s="22">
        <f t="shared" si="17"/>
        <v>23.76669392</v>
      </c>
      <c r="AH36" s="22">
        <f t="shared" si="18"/>
        <v>3053376340</v>
      </c>
      <c r="AI36" s="21" t="str">
        <f t="shared" si="19"/>
        <v>Subiu</v>
      </c>
    </row>
    <row r="37">
      <c r="A37" s="23" t="s">
        <v>97</v>
      </c>
      <c r="B37" s="24">
        <v>45317.0</v>
      </c>
      <c r="C37" s="25">
        <v>10.08</v>
      </c>
      <c r="D37" s="25">
        <v>0.59</v>
      </c>
      <c r="E37" s="25">
        <v>3.28</v>
      </c>
      <c r="F37" s="25">
        <v>-7.18</v>
      </c>
      <c r="G37" s="25">
        <v>-7.18</v>
      </c>
      <c r="H37" s="25">
        <v>-21.14</v>
      </c>
      <c r="I37" s="25">
        <v>10.03</v>
      </c>
      <c r="J37" s="25">
        <v>10.14</v>
      </c>
      <c r="K37" s="23" t="s">
        <v>98</v>
      </c>
      <c r="L37" s="10">
        <f t="shared" si="2"/>
        <v>0.0059</v>
      </c>
      <c r="M37" s="11">
        <f t="shared" si="3"/>
        <v>10.02087683</v>
      </c>
      <c r="N37" s="12">
        <f>vlookup(A37,Total_de_acoes!A:B,2,0)</f>
        <v>660411219</v>
      </c>
      <c r="O37" s="13">
        <f t="shared" si="4"/>
        <v>39045606.94</v>
      </c>
      <c r="P37" s="10" t="str">
        <f t="shared" si="5"/>
        <v>Subiu</v>
      </c>
      <c r="Q37" s="10" t="str">
        <f>VLOOKUP(A37,Ticker!A:B,2,0)</f>
        <v>Metalúrgica Gerdau</v>
      </c>
      <c r="R37" s="10" t="str">
        <f>vlookup(Q37,'Chat GPT'!A:C,2,0)</f>
        <v>Siderurgia</v>
      </c>
      <c r="S37" s="10">
        <f>vlookup(Q37,'Chat GPT'!A:C,3,0)</f>
        <v>120</v>
      </c>
      <c r="T37" s="14">
        <f t="shared" si="6"/>
        <v>0.0328</v>
      </c>
      <c r="U37" s="15">
        <f t="shared" si="7"/>
        <v>9.759876065</v>
      </c>
      <c r="V37" s="15">
        <f t="shared" si="8"/>
        <v>211413438.1</v>
      </c>
      <c r="W37" s="14" t="str">
        <f t="shared" si="9"/>
        <v>Subiu</v>
      </c>
      <c r="X37" s="16">
        <f t="shared" si="10"/>
        <v>-0.0718</v>
      </c>
      <c r="Y37" s="17">
        <f t="shared" si="11"/>
        <v>10.85972851</v>
      </c>
      <c r="Z37" s="17">
        <f t="shared" si="12"/>
        <v>-514941453.7</v>
      </c>
      <c r="AA37" s="16" t="str">
        <f t="shared" si="13"/>
        <v>Desceu</v>
      </c>
      <c r="AB37" s="18">
        <f t="shared" si="14"/>
        <v>-0.0718</v>
      </c>
      <c r="AC37" s="19">
        <f t="shared" ref="AC37:AE37" si="53">Y37</f>
        <v>10.85972851</v>
      </c>
      <c r="AD37" s="19">
        <f t="shared" si="53"/>
        <v>-514941453.7</v>
      </c>
      <c r="AE37" s="20" t="str">
        <f t="shared" si="53"/>
        <v>Desceu</v>
      </c>
      <c r="AF37" s="21">
        <f t="shared" si="16"/>
        <v>-0.2114</v>
      </c>
      <c r="AG37" s="22">
        <f t="shared" si="17"/>
        <v>12.78214557</v>
      </c>
      <c r="AH37" s="22">
        <f t="shared" si="18"/>
        <v>-1784527253</v>
      </c>
      <c r="AI37" s="21" t="str">
        <f t="shared" si="19"/>
        <v>Desceu</v>
      </c>
    </row>
    <row r="38">
      <c r="A38" s="7" t="s">
        <v>99</v>
      </c>
      <c r="B38" s="8">
        <v>45317.0</v>
      </c>
      <c r="C38" s="9">
        <v>18.57</v>
      </c>
      <c r="D38" s="9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7" t="s">
        <v>100</v>
      </c>
      <c r="L38" s="10">
        <f t="shared" si="2"/>
        <v>0.0059</v>
      </c>
      <c r="M38" s="11">
        <f t="shared" si="3"/>
        <v>18.46107963</v>
      </c>
      <c r="N38" s="12">
        <f>vlookup(A38,Total_de_acoes!A:B,2,0)</f>
        <v>1168097881</v>
      </c>
      <c r="O38" s="13">
        <f t="shared" si="4"/>
        <v>127229653.2</v>
      </c>
      <c r="P38" s="10" t="str">
        <f t="shared" si="5"/>
        <v>Subiu</v>
      </c>
      <c r="Q38" s="10" t="str">
        <f>VLOOKUP(A38,Ticker!A:B,2,0)</f>
        <v>Cosan</v>
      </c>
      <c r="R38" s="10" t="str">
        <f>vlookup(Q38,'Chat GPT'!A:C,2,0)</f>
        <v>Energia e Infraestrutura</v>
      </c>
      <c r="S38" s="10">
        <f>vlookup(Q38,'Chat GPT'!A:C,3,0)</f>
        <v>18</v>
      </c>
      <c r="T38" s="14">
        <f t="shared" si="6"/>
        <v>0.0265</v>
      </c>
      <c r="U38" s="15">
        <f t="shared" si="7"/>
        <v>18.09059912</v>
      </c>
      <c r="V38" s="15">
        <f t="shared" si="8"/>
        <v>559987148.3</v>
      </c>
      <c r="W38" s="14" t="str">
        <f t="shared" si="9"/>
        <v>Subiu</v>
      </c>
      <c r="X38" s="16">
        <f t="shared" si="10"/>
        <v>-0.0408</v>
      </c>
      <c r="Y38" s="17">
        <f t="shared" si="11"/>
        <v>19.35988324</v>
      </c>
      <c r="Z38" s="17">
        <f t="shared" si="12"/>
        <v>-922660934.2</v>
      </c>
      <c r="AA38" s="16" t="str">
        <f t="shared" si="13"/>
        <v>Desceu</v>
      </c>
      <c r="AB38" s="18">
        <f t="shared" si="14"/>
        <v>-0.0408</v>
      </c>
      <c r="AC38" s="19">
        <f t="shared" ref="AC38:AE38" si="54">Y38</f>
        <v>19.35988324</v>
      </c>
      <c r="AD38" s="19">
        <f t="shared" si="54"/>
        <v>-922660934.2</v>
      </c>
      <c r="AE38" s="20" t="str">
        <f t="shared" si="54"/>
        <v>Desceu</v>
      </c>
      <c r="AF38" s="21">
        <f t="shared" si="16"/>
        <v>0.1335</v>
      </c>
      <c r="AG38" s="22">
        <f t="shared" si="17"/>
        <v>16.38288487</v>
      </c>
      <c r="AH38" s="22">
        <f t="shared" si="18"/>
        <v>2554764549</v>
      </c>
      <c r="AI38" s="21" t="str">
        <f t="shared" si="19"/>
        <v>Subiu</v>
      </c>
    </row>
    <row r="39">
      <c r="A39" s="23" t="s">
        <v>101</v>
      </c>
      <c r="B39" s="24">
        <v>45317.0</v>
      </c>
      <c r="C39" s="25">
        <v>24.34</v>
      </c>
      <c r="D39" s="25">
        <v>0.57</v>
      </c>
      <c r="E39" s="25">
        <v>2.48</v>
      </c>
      <c r="F39" s="25">
        <v>-2.29</v>
      </c>
      <c r="G39" s="25">
        <v>-2.29</v>
      </c>
      <c r="H39" s="25">
        <v>17.29</v>
      </c>
      <c r="I39" s="25">
        <v>24.17</v>
      </c>
      <c r="J39" s="25">
        <v>24.56</v>
      </c>
      <c r="K39" s="23" t="s">
        <v>102</v>
      </c>
      <c r="L39" s="10">
        <f t="shared" si="2"/>
        <v>0.0057</v>
      </c>
      <c r="M39" s="11">
        <f t="shared" si="3"/>
        <v>24.20204832</v>
      </c>
      <c r="N39" s="12">
        <f>vlookup(A39,Total_de_acoes!A:B,2,0)</f>
        <v>1134986472</v>
      </c>
      <c r="O39" s="13">
        <f t="shared" si="4"/>
        <v>156573285.4</v>
      </c>
      <c r="P39" s="10" t="str">
        <f t="shared" si="5"/>
        <v>Subiu</v>
      </c>
      <c r="Q39" s="10" t="str">
        <f>VLOOKUP(A39,Ticker!A:B,2,0)</f>
        <v>JBS</v>
      </c>
      <c r="R39" s="10" t="str">
        <f>vlookup(Q39,'Chat GPT'!A:C,2,0)</f>
        <v>Alimentos</v>
      </c>
      <c r="S39" s="10">
        <f>vlookup(Q39,'Chat GPT'!A:C,3,0)</f>
        <v>68</v>
      </c>
      <c r="T39" s="14">
        <f t="shared" si="6"/>
        <v>0.0248</v>
      </c>
      <c r="U39" s="15">
        <f t="shared" si="7"/>
        <v>23.7509758</v>
      </c>
      <c r="V39" s="15">
        <f t="shared" si="8"/>
        <v>668534498.5</v>
      </c>
      <c r="W39" s="14" t="str">
        <f t="shared" si="9"/>
        <v>Subiu</v>
      </c>
      <c r="X39" s="16">
        <f t="shared" si="10"/>
        <v>-0.0229</v>
      </c>
      <c r="Y39" s="17">
        <f t="shared" si="11"/>
        <v>24.91044929</v>
      </c>
      <c r="Z39" s="17">
        <f t="shared" si="12"/>
        <v>-647452225.6</v>
      </c>
      <c r="AA39" s="16" t="str">
        <f t="shared" si="13"/>
        <v>Desceu</v>
      </c>
      <c r="AB39" s="18">
        <f t="shared" si="14"/>
        <v>-0.0229</v>
      </c>
      <c r="AC39" s="19">
        <f t="shared" ref="AC39:AE39" si="55">Y39</f>
        <v>24.91044929</v>
      </c>
      <c r="AD39" s="19">
        <f t="shared" si="55"/>
        <v>-647452225.6</v>
      </c>
      <c r="AE39" s="20" t="str">
        <f t="shared" si="55"/>
        <v>Desceu</v>
      </c>
      <c r="AF39" s="21">
        <f t="shared" si="16"/>
        <v>0.1729</v>
      </c>
      <c r="AG39" s="22">
        <f t="shared" si="17"/>
        <v>20.75198227</v>
      </c>
      <c r="AH39" s="22">
        <f t="shared" si="18"/>
        <v>4072351589</v>
      </c>
      <c r="AI39" s="21" t="str">
        <f t="shared" si="19"/>
        <v>Subiu</v>
      </c>
    </row>
    <row r="40">
      <c r="A40" s="7" t="s">
        <v>103</v>
      </c>
      <c r="B40" s="8">
        <v>45317.0</v>
      </c>
      <c r="C40" s="9">
        <v>2.08</v>
      </c>
      <c r="D40" s="9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7" t="s">
        <v>104</v>
      </c>
      <c r="L40" s="10">
        <f t="shared" si="2"/>
        <v>0.0048</v>
      </c>
      <c r="M40" s="11">
        <f t="shared" si="3"/>
        <v>2.070063694</v>
      </c>
      <c r="N40" s="12">
        <f>vlookup(A40,Total_de_acoes!A:B,2,0)</f>
        <v>2867627068</v>
      </c>
      <c r="O40" s="13">
        <f t="shared" si="4"/>
        <v>28493619.27</v>
      </c>
      <c r="P40" s="10" t="str">
        <f t="shared" si="5"/>
        <v>Subiu</v>
      </c>
      <c r="Q40" s="10" t="str">
        <f>VLOOKUP(A40,Ticker!A:B,2,0)</f>
        <v>Magazine Luiza</v>
      </c>
      <c r="R40" s="10" t="str">
        <f>vlookup(Q40,'Chat GPT'!A:C,2,0)</f>
        <v>Varejo</v>
      </c>
      <c r="S40" s="10">
        <f>vlookup(Q40,'Chat GPT'!A:C,3,0)</f>
        <v>64</v>
      </c>
      <c r="T40" s="14">
        <f t="shared" si="6"/>
        <v>0.0246</v>
      </c>
      <c r="U40" s="15">
        <f t="shared" si="7"/>
        <v>2.030060511</v>
      </c>
      <c r="V40" s="15">
        <f t="shared" si="8"/>
        <v>143207829.2</v>
      </c>
      <c r="W40" s="14" t="str">
        <f t="shared" si="9"/>
        <v>Subiu</v>
      </c>
      <c r="X40" s="16">
        <f t="shared" si="10"/>
        <v>-0.037</v>
      </c>
      <c r="Y40" s="17">
        <f t="shared" si="11"/>
        <v>2.159916926</v>
      </c>
      <c r="Z40" s="17">
        <f t="shared" si="12"/>
        <v>-229171941</v>
      </c>
      <c r="AA40" s="16" t="str">
        <f t="shared" si="13"/>
        <v>Desceu</v>
      </c>
      <c r="AB40" s="18">
        <f t="shared" si="14"/>
        <v>-0.037</v>
      </c>
      <c r="AC40" s="19">
        <f t="shared" ref="AC40:AE40" si="56">Y40</f>
        <v>2.159916926</v>
      </c>
      <c r="AD40" s="19">
        <f t="shared" si="56"/>
        <v>-229171941</v>
      </c>
      <c r="AE40" s="20" t="str">
        <f t="shared" si="56"/>
        <v>Desceu</v>
      </c>
      <c r="AF40" s="21">
        <f t="shared" si="16"/>
        <v>-0.514</v>
      </c>
      <c r="AG40" s="22">
        <f t="shared" si="17"/>
        <v>4.279835391</v>
      </c>
      <c r="AH40" s="22">
        <f t="shared" si="18"/>
        <v>-6308307512</v>
      </c>
      <c r="AI40" s="21" t="str">
        <f t="shared" si="19"/>
        <v>Desceu</v>
      </c>
    </row>
    <row r="41">
      <c r="A41" s="23" t="s">
        <v>105</v>
      </c>
      <c r="B41" s="24">
        <v>45317.0</v>
      </c>
      <c r="C41" s="25">
        <v>13.75</v>
      </c>
      <c r="D41" s="25">
        <v>0.36</v>
      </c>
      <c r="E41" s="25">
        <v>-0.72</v>
      </c>
      <c r="F41" s="25">
        <v>-9.95</v>
      </c>
      <c r="G41" s="25">
        <v>-9.95</v>
      </c>
      <c r="H41" s="25">
        <v>15.78</v>
      </c>
      <c r="I41" s="25">
        <v>13.67</v>
      </c>
      <c r="J41" s="25">
        <v>13.9</v>
      </c>
      <c r="K41" s="23" t="s">
        <v>106</v>
      </c>
      <c r="L41" s="10">
        <f t="shared" si="2"/>
        <v>0.0036</v>
      </c>
      <c r="M41" s="11">
        <f t="shared" si="3"/>
        <v>13.70067756</v>
      </c>
      <c r="N41" s="12">
        <f>vlookup(A41,Total_de_acoes!A:B,2,0)</f>
        <v>1500728902</v>
      </c>
      <c r="O41" s="13">
        <f t="shared" si="4"/>
        <v>74019610.05</v>
      </c>
      <c r="P41" s="10" t="str">
        <f t="shared" si="5"/>
        <v>Subiu</v>
      </c>
      <c r="Q41" s="10" t="str">
        <f>VLOOKUP(A41,Ticker!A:B,2,0)</f>
        <v>Banco Bradesco</v>
      </c>
      <c r="R41" s="10" t="str">
        <f>vlookup(Q41,'Chat GPT'!A:C,2,0)</f>
        <v>Serviços Financeiros</v>
      </c>
      <c r="S41" s="10">
        <f>vlookup(Q41,'Chat GPT'!A:C,3,0)</f>
        <v>78</v>
      </c>
      <c r="T41" s="14">
        <f t="shared" si="6"/>
        <v>-0.0072</v>
      </c>
      <c r="U41" s="15">
        <f t="shared" si="7"/>
        <v>13.84971797</v>
      </c>
      <c r="V41" s="15">
        <f t="shared" si="8"/>
        <v>-149649638.7</v>
      </c>
      <c r="W41" s="14" t="str">
        <f t="shared" si="9"/>
        <v>Desceu</v>
      </c>
      <c r="X41" s="16">
        <f t="shared" si="10"/>
        <v>-0.0995</v>
      </c>
      <c r="Y41" s="17">
        <f t="shared" si="11"/>
        <v>15.26929484</v>
      </c>
      <c r="Z41" s="17">
        <f t="shared" si="12"/>
        <v>-2280049671</v>
      </c>
      <c r="AA41" s="16" t="str">
        <f t="shared" si="13"/>
        <v>Desceu</v>
      </c>
      <c r="AB41" s="18">
        <f t="shared" si="14"/>
        <v>-0.0995</v>
      </c>
      <c r="AC41" s="19">
        <f t="shared" ref="AC41:AE41" si="57">Y41</f>
        <v>15.26929484</v>
      </c>
      <c r="AD41" s="19">
        <f t="shared" si="57"/>
        <v>-2280049671</v>
      </c>
      <c r="AE41" s="20" t="str">
        <f t="shared" si="57"/>
        <v>Desceu</v>
      </c>
      <c r="AF41" s="21">
        <f t="shared" si="16"/>
        <v>0.1578</v>
      </c>
      <c r="AG41" s="22">
        <f t="shared" si="17"/>
        <v>11.87597167</v>
      </c>
      <c r="AH41" s="22">
        <f t="shared" si="18"/>
        <v>2812408477</v>
      </c>
      <c r="AI41" s="21" t="str">
        <f t="shared" si="19"/>
        <v>Subiu</v>
      </c>
    </row>
    <row r="42">
      <c r="A42" s="7" t="s">
        <v>107</v>
      </c>
      <c r="B42" s="8">
        <v>45317.0</v>
      </c>
      <c r="C42" s="9">
        <v>21.84</v>
      </c>
      <c r="D42" s="9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7" t="s">
        <v>108</v>
      </c>
      <c r="L42" s="10">
        <f t="shared" si="2"/>
        <v>0.0027</v>
      </c>
      <c r="M42" s="11">
        <f t="shared" si="3"/>
        <v>21.78119078</v>
      </c>
      <c r="N42" s="12">
        <f>vlookup(A42,Total_de_acoes!A:B,2,0)</f>
        <v>1118525506</v>
      </c>
      <c r="O42" s="13">
        <f t="shared" si="4"/>
        <v>65779607.1</v>
      </c>
      <c r="P42" s="10" t="str">
        <f t="shared" si="5"/>
        <v>Subiu</v>
      </c>
      <c r="Q42" s="10" t="str">
        <f>VLOOKUP(A42,Ticker!A:B,2,0)</f>
        <v>Gerdau</v>
      </c>
      <c r="R42" s="10" t="str">
        <f>vlookup(Q42,'Chat GPT'!A:C,2,0)</f>
        <v>Siderurgia</v>
      </c>
      <c r="S42" s="10">
        <f>vlookup(Q42,'Chat GPT'!A:C,3,0)</f>
        <v>121</v>
      </c>
      <c r="T42" s="14">
        <f t="shared" si="6"/>
        <v>0.0365</v>
      </c>
      <c r="U42" s="15">
        <f t="shared" si="7"/>
        <v>21.07091172</v>
      </c>
      <c r="V42" s="15">
        <f t="shared" si="8"/>
        <v>860244855.1</v>
      </c>
      <c r="W42" s="14" t="str">
        <f t="shared" si="9"/>
        <v>Subiu</v>
      </c>
      <c r="X42" s="16">
        <f t="shared" si="10"/>
        <v>-0.0808</v>
      </c>
      <c r="Y42" s="17">
        <f t="shared" si="11"/>
        <v>23.75979112</v>
      </c>
      <c r="Z42" s="17">
        <f t="shared" si="12"/>
        <v>-2147335337</v>
      </c>
      <c r="AA42" s="16" t="str">
        <f t="shared" si="13"/>
        <v>Desceu</v>
      </c>
      <c r="AB42" s="18">
        <f t="shared" si="14"/>
        <v>-0.0808</v>
      </c>
      <c r="AC42" s="19">
        <f t="shared" ref="AC42:AE42" si="58">Y42</f>
        <v>23.75979112</v>
      </c>
      <c r="AD42" s="19">
        <f t="shared" si="58"/>
        <v>-2147335337</v>
      </c>
      <c r="AE42" s="20" t="str">
        <f t="shared" si="58"/>
        <v>Desceu</v>
      </c>
      <c r="AF42" s="21">
        <f t="shared" si="16"/>
        <v>-0.261</v>
      </c>
      <c r="AG42" s="22">
        <f t="shared" si="17"/>
        <v>29.55345061</v>
      </c>
      <c r="AH42" s="22">
        <f t="shared" si="18"/>
        <v>-8627691245</v>
      </c>
      <c r="AI42" s="21" t="str">
        <f t="shared" si="19"/>
        <v>Desceu</v>
      </c>
    </row>
    <row r="43">
      <c r="A43" s="23" t="s">
        <v>109</v>
      </c>
      <c r="B43" s="24">
        <v>45317.0</v>
      </c>
      <c r="C43" s="25">
        <v>3.74</v>
      </c>
      <c r="D43" s="25">
        <v>0.26</v>
      </c>
      <c r="E43" s="25">
        <v>0.0</v>
      </c>
      <c r="F43" s="25">
        <v>-7.2</v>
      </c>
      <c r="G43" s="25">
        <v>-7.2</v>
      </c>
      <c r="H43" s="25">
        <v>15.46</v>
      </c>
      <c r="I43" s="25">
        <v>3.71</v>
      </c>
      <c r="J43" s="25">
        <v>3.78</v>
      </c>
      <c r="K43" s="23" t="s">
        <v>110</v>
      </c>
      <c r="L43" s="10">
        <f t="shared" si="2"/>
        <v>0.0026</v>
      </c>
      <c r="M43" s="11">
        <f t="shared" si="3"/>
        <v>3.730301217</v>
      </c>
      <c r="N43" s="12">
        <f>vlookup(A43,Total_de_acoes!A:B,2,0)</f>
        <v>1193047233</v>
      </c>
      <c r="O43" s="13">
        <f t="shared" si="4"/>
        <v>11571106.42</v>
      </c>
      <c r="P43" s="10" t="str">
        <f t="shared" si="5"/>
        <v>Subiu</v>
      </c>
      <c r="Q43" s="10" t="str">
        <f>VLOOKUP(A43,Ticker!A:B,2,0)</f>
        <v>Raízen</v>
      </c>
      <c r="R43" s="10" t="str">
        <f>vlookup(Q43,'Chat GPT'!A:C,2,0)</f>
        <v>Energia e Biocombustíveis</v>
      </c>
      <c r="S43" s="10">
        <f>vlookup(Q43,'Chat GPT'!A:C,3,0)</f>
        <v>9</v>
      </c>
      <c r="T43" s="14">
        <f t="shared" si="6"/>
        <v>0</v>
      </c>
      <c r="U43" s="15">
        <f t="shared" si="7"/>
        <v>3.74</v>
      </c>
      <c r="V43" s="15">
        <f t="shared" si="8"/>
        <v>0</v>
      </c>
      <c r="W43" s="14" t="str">
        <f t="shared" si="9"/>
        <v>Estável</v>
      </c>
      <c r="X43" s="16">
        <f t="shared" si="10"/>
        <v>-0.072</v>
      </c>
      <c r="Y43" s="17">
        <f t="shared" si="11"/>
        <v>4.030172414</v>
      </c>
      <c r="Z43" s="17">
        <f t="shared" si="12"/>
        <v>-346189395.4</v>
      </c>
      <c r="AA43" s="16" t="str">
        <f t="shared" si="13"/>
        <v>Desceu</v>
      </c>
      <c r="AB43" s="18">
        <f t="shared" si="14"/>
        <v>-0.072</v>
      </c>
      <c r="AC43" s="19">
        <f t="shared" ref="AC43:AE43" si="59">Y43</f>
        <v>4.030172414</v>
      </c>
      <c r="AD43" s="19">
        <f t="shared" si="59"/>
        <v>-346189395.4</v>
      </c>
      <c r="AE43" s="20" t="str">
        <f t="shared" si="59"/>
        <v>Desceu</v>
      </c>
      <c r="AF43" s="21">
        <f t="shared" si="16"/>
        <v>0.1546</v>
      </c>
      <c r="AG43" s="22">
        <f t="shared" si="17"/>
        <v>3.239217045</v>
      </c>
      <c r="AH43" s="22">
        <f t="shared" si="18"/>
        <v>597457719</v>
      </c>
      <c r="AI43" s="21" t="str">
        <f t="shared" si="19"/>
        <v>Subiu</v>
      </c>
    </row>
    <row r="44">
      <c r="A44" s="7" t="s">
        <v>111</v>
      </c>
      <c r="B44" s="8">
        <v>45317.0</v>
      </c>
      <c r="C44" s="9">
        <v>10.07</v>
      </c>
      <c r="D44" s="9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7" t="s">
        <v>112</v>
      </c>
      <c r="L44" s="10">
        <f t="shared" si="2"/>
        <v>0.0019</v>
      </c>
      <c r="M44" s="11">
        <f t="shared" si="3"/>
        <v>10.05090328</v>
      </c>
      <c r="N44" s="12">
        <f>vlookup(A44,Total_de_acoes!A:B,2,0)</f>
        <v>1679335290</v>
      </c>
      <c r="O44" s="13">
        <f t="shared" si="4"/>
        <v>32069789.5</v>
      </c>
      <c r="P44" s="10" t="str">
        <f t="shared" si="5"/>
        <v>Subiu</v>
      </c>
      <c r="Q44" s="10" t="str">
        <f>VLOOKUP(A44,Ticker!A:B,2,0)</f>
        <v>Copel</v>
      </c>
      <c r="R44" s="10" t="str">
        <f>vlookup(Q44,'Chat GPT'!A:C,2,0)</f>
        <v>Energia Elétrica</v>
      </c>
      <c r="S44" s="10">
        <f>vlookup(Q44,'Chat GPT'!A:C,3,0)</f>
        <v>67</v>
      </c>
      <c r="T44" s="14">
        <f t="shared" si="6"/>
        <v>0.009</v>
      </c>
      <c r="U44" s="15">
        <f t="shared" si="7"/>
        <v>9.980178394</v>
      </c>
      <c r="V44" s="15">
        <f t="shared" si="8"/>
        <v>150840592</v>
      </c>
      <c r="W44" s="14" t="str">
        <f t="shared" si="9"/>
        <v>Subiu</v>
      </c>
      <c r="X44" s="16">
        <f t="shared" si="10"/>
        <v>-0.028</v>
      </c>
      <c r="Y44" s="17">
        <f t="shared" si="11"/>
        <v>10.3600823</v>
      </c>
      <c r="Z44" s="17">
        <f t="shared" si="12"/>
        <v>-487145451</v>
      </c>
      <c r="AA44" s="16" t="str">
        <f t="shared" si="13"/>
        <v>Desceu</v>
      </c>
      <c r="AB44" s="18">
        <f t="shared" si="14"/>
        <v>-0.028</v>
      </c>
      <c r="AC44" s="19">
        <f t="shared" ref="AC44:AE44" si="60">Y44</f>
        <v>10.3600823</v>
      </c>
      <c r="AD44" s="19">
        <f t="shared" si="60"/>
        <v>-487145451</v>
      </c>
      <c r="AE44" s="20" t="str">
        <f t="shared" si="60"/>
        <v>Desceu</v>
      </c>
      <c r="AF44" s="21">
        <f t="shared" si="16"/>
        <v>0.3208</v>
      </c>
      <c r="AG44" s="22">
        <f t="shared" si="17"/>
        <v>7.624167171</v>
      </c>
      <c r="AH44" s="22">
        <f t="shared" si="18"/>
        <v>4107373382</v>
      </c>
      <c r="AI44" s="21" t="str">
        <f t="shared" si="19"/>
        <v>Subiu</v>
      </c>
    </row>
    <row r="45">
      <c r="A45" s="23" t="s">
        <v>113</v>
      </c>
      <c r="B45" s="24">
        <v>45317.0</v>
      </c>
      <c r="C45" s="25">
        <v>8.18</v>
      </c>
      <c r="D45" s="25">
        <v>0.12</v>
      </c>
      <c r="E45" s="25">
        <v>-3.76</v>
      </c>
      <c r="F45" s="25">
        <v>-18.77</v>
      </c>
      <c r="G45" s="25">
        <v>-18.77</v>
      </c>
      <c r="H45" s="25">
        <v>-40.74</v>
      </c>
      <c r="I45" s="25">
        <v>8.11</v>
      </c>
      <c r="J45" s="25">
        <v>8.27</v>
      </c>
      <c r="K45" s="23" t="s">
        <v>114</v>
      </c>
      <c r="L45" s="10">
        <f t="shared" si="2"/>
        <v>0.0012</v>
      </c>
      <c r="M45" s="11">
        <f t="shared" si="3"/>
        <v>8.170195765</v>
      </c>
      <c r="N45" s="12">
        <f>vlookup(A45,Total_de_acoes!A:B,2,0)</f>
        <v>421383330</v>
      </c>
      <c r="O45" s="13">
        <f t="shared" si="4"/>
        <v>4131341.158</v>
      </c>
      <c r="P45" s="10" t="str">
        <f t="shared" si="5"/>
        <v>Subiu</v>
      </c>
      <c r="Q45" s="10" t="str">
        <f>VLOOKUP(A45,Ticker!A:B,2,0)</f>
        <v>Grupo Vamos</v>
      </c>
      <c r="R45" s="10" t="str">
        <f>vlookup(Q45,'Chat GPT'!A:C,2,0)</f>
        <v>Logística</v>
      </c>
      <c r="S45" s="10">
        <f>vlookup(Q45,'Chat GPT'!A:C,3,0)</f>
        <v>6</v>
      </c>
      <c r="T45" s="14">
        <f t="shared" si="6"/>
        <v>-0.0376</v>
      </c>
      <c r="U45" s="15">
        <f t="shared" si="7"/>
        <v>8.499584372</v>
      </c>
      <c r="V45" s="15">
        <f t="shared" si="8"/>
        <v>-134667527.1</v>
      </c>
      <c r="W45" s="14" t="str">
        <f t="shared" si="9"/>
        <v>Desceu</v>
      </c>
      <c r="X45" s="16">
        <f t="shared" si="10"/>
        <v>-0.1877</v>
      </c>
      <c r="Y45" s="17">
        <f t="shared" si="11"/>
        <v>10.07017112</v>
      </c>
      <c r="Z45" s="17">
        <f t="shared" si="12"/>
        <v>-796486600.4</v>
      </c>
      <c r="AA45" s="16" t="str">
        <f t="shared" si="13"/>
        <v>Desceu</v>
      </c>
      <c r="AB45" s="18">
        <f t="shared" si="14"/>
        <v>-0.1877</v>
      </c>
      <c r="AC45" s="19">
        <f t="shared" ref="AC45:AE45" si="61">Y45</f>
        <v>10.07017112</v>
      </c>
      <c r="AD45" s="19">
        <f t="shared" si="61"/>
        <v>-796486600.4</v>
      </c>
      <c r="AE45" s="20" t="str">
        <f t="shared" si="61"/>
        <v>Desceu</v>
      </c>
      <c r="AF45" s="21">
        <f t="shared" si="16"/>
        <v>-0.4074</v>
      </c>
      <c r="AG45" s="22">
        <f t="shared" si="17"/>
        <v>13.80357746</v>
      </c>
      <c r="AH45" s="22">
        <f t="shared" si="18"/>
        <v>-2369681795</v>
      </c>
      <c r="AI45" s="21" t="str">
        <f t="shared" si="19"/>
        <v>Desceu</v>
      </c>
    </row>
    <row r="46">
      <c r="A46" s="7" t="s">
        <v>115</v>
      </c>
      <c r="B46" s="8">
        <v>45317.0</v>
      </c>
      <c r="C46" s="9">
        <v>9.74</v>
      </c>
      <c r="D46" s="9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7" t="s">
        <v>116</v>
      </c>
      <c r="L46" s="10">
        <f t="shared" si="2"/>
        <v>0</v>
      </c>
      <c r="M46" s="11">
        <f t="shared" si="3"/>
        <v>9.74</v>
      </c>
      <c r="N46" s="12">
        <f>vlookup(A46,Total_de_acoes!A:B,2,0)</f>
        <v>331799687</v>
      </c>
      <c r="O46" s="13">
        <f t="shared" si="4"/>
        <v>0</v>
      </c>
      <c r="P46" s="10" t="str">
        <f t="shared" si="5"/>
        <v>Estável</v>
      </c>
      <c r="Q46" s="10" t="str">
        <f>VLOOKUP(A46,Ticker!A:B,2,0)</f>
        <v>Marfrig</v>
      </c>
      <c r="R46" s="10" t="str">
        <f>vlookup(Q46,'Chat GPT'!A:C,2,0)</f>
        <v>Alimentos</v>
      </c>
      <c r="S46" s="10">
        <f>vlookup(Q46,'Chat GPT'!A:C,3,0)</f>
        <v>14</v>
      </c>
      <c r="T46" s="14">
        <f t="shared" si="6"/>
        <v>0.053</v>
      </c>
      <c r="U46" s="15">
        <f t="shared" si="7"/>
        <v>9.249762583</v>
      </c>
      <c r="V46" s="15">
        <f t="shared" si="8"/>
        <v>162660621.5</v>
      </c>
      <c r="W46" s="14" t="str">
        <f t="shared" si="9"/>
        <v>Subiu</v>
      </c>
      <c r="X46" s="16">
        <f t="shared" si="10"/>
        <v>0.0041</v>
      </c>
      <c r="Y46" s="17">
        <f t="shared" si="11"/>
        <v>9.700229061</v>
      </c>
      <c r="Z46" s="17">
        <f t="shared" si="12"/>
        <v>13195985.16</v>
      </c>
      <c r="AA46" s="16" t="str">
        <f t="shared" si="13"/>
        <v>Subiu</v>
      </c>
      <c r="AB46" s="18">
        <f t="shared" si="14"/>
        <v>0.0041</v>
      </c>
      <c r="AC46" s="19">
        <f t="shared" ref="AC46:AE46" si="62">Y46</f>
        <v>9.700229061</v>
      </c>
      <c r="AD46" s="19">
        <f t="shared" si="62"/>
        <v>13195985.16</v>
      </c>
      <c r="AE46" s="20" t="str">
        <f t="shared" si="62"/>
        <v>Subiu</v>
      </c>
      <c r="AF46" s="21">
        <f t="shared" si="16"/>
        <v>0.1799</v>
      </c>
      <c r="AG46" s="22">
        <f t="shared" si="17"/>
        <v>8.254936859</v>
      </c>
      <c r="AH46" s="22">
        <f t="shared" si="18"/>
        <v>492743485.3</v>
      </c>
      <c r="AI46" s="21" t="str">
        <f t="shared" si="19"/>
        <v>Subiu</v>
      </c>
    </row>
    <row r="47">
      <c r="A47" s="23" t="s">
        <v>117</v>
      </c>
      <c r="B47" s="24">
        <v>45317.0</v>
      </c>
      <c r="C47" s="25">
        <v>13.2</v>
      </c>
      <c r="D47" s="25">
        <v>0.0</v>
      </c>
      <c r="E47" s="25">
        <v>-1.12</v>
      </c>
      <c r="F47" s="25">
        <v>-3.86</v>
      </c>
      <c r="G47" s="25">
        <v>-3.86</v>
      </c>
      <c r="H47" s="25">
        <v>0.3</v>
      </c>
      <c r="I47" s="25">
        <v>13.15</v>
      </c>
      <c r="J47" s="25">
        <v>13.29</v>
      </c>
      <c r="K47" s="23" t="s">
        <v>118</v>
      </c>
      <c r="L47" s="10">
        <f t="shared" si="2"/>
        <v>0</v>
      </c>
      <c r="M47" s="11">
        <f t="shared" si="3"/>
        <v>13.2</v>
      </c>
      <c r="N47" s="12">
        <f>vlookup(A47,Total_de_acoes!A:B,2,0)</f>
        <v>4394245879</v>
      </c>
      <c r="O47" s="13">
        <f t="shared" si="4"/>
        <v>0</v>
      </c>
      <c r="P47" s="10" t="str">
        <f t="shared" si="5"/>
        <v>Estável</v>
      </c>
      <c r="Q47" s="10" t="str">
        <f>VLOOKUP(A47,Ticker!A:B,2,0)</f>
        <v>Ambev</v>
      </c>
      <c r="R47" s="10" t="str">
        <f>vlookup(Q47,'Chat GPT'!A:C,2,0)</f>
        <v>Bebidas</v>
      </c>
      <c r="S47" s="10">
        <f>vlookup(Q47,'Chat GPT'!A:C,3,0)</f>
        <v>27</v>
      </c>
      <c r="T47" s="14">
        <f t="shared" si="6"/>
        <v>-0.0112</v>
      </c>
      <c r="U47" s="15">
        <f t="shared" si="7"/>
        <v>13.34951456</v>
      </c>
      <c r="V47" s="15">
        <f t="shared" si="8"/>
        <v>-657003752.8</v>
      </c>
      <c r="W47" s="14" t="str">
        <f t="shared" si="9"/>
        <v>Desceu</v>
      </c>
      <c r="X47" s="16">
        <f t="shared" si="10"/>
        <v>-0.0386</v>
      </c>
      <c r="Y47" s="17">
        <f t="shared" si="11"/>
        <v>13.72997712</v>
      </c>
      <c r="Z47" s="17">
        <f t="shared" si="12"/>
        <v>-2328849761</v>
      </c>
      <c r="AA47" s="16" t="str">
        <f t="shared" si="13"/>
        <v>Desceu</v>
      </c>
      <c r="AB47" s="18">
        <f t="shared" si="14"/>
        <v>-0.0386</v>
      </c>
      <c r="AC47" s="19">
        <f t="shared" ref="AC47:AE47" si="63">Y47</f>
        <v>13.72997712</v>
      </c>
      <c r="AD47" s="19">
        <f t="shared" si="63"/>
        <v>-2328849761</v>
      </c>
      <c r="AE47" s="20" t="str">
        <f t="shared" si="63"/>
        <v>Desceu</v>
      </c>
      <c r="AF47" s="21">
        <f t="shared" si="16"/>
        <v>0.003</v>
      </c>
      <c r="AG47" s="22">
        <f t="shared" si="17"/>
        <v>13.16051844</v>
      </c>
      <c r="AH47" s="22">
        <f t="shared" si="18"/>
        <v>173491661.8</v>
      </c>
      <c r="AI47" s="21" t="str">
        <f t="shared" si="19"/>
        <v>Subiu</v>
      </c>
    </row>
    <row r="48">
      <c r="A48" s="7" t="s">
        <v>119</v>
      </c>
      <c r="B48" s="8">
        <v>45317.0</v>
      </c>
      <c r="C48" s="9">
        <v>33.73</v>
      </c>
      <c r="D48" s="9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7" t="s">
        <v>120</v>
      </c>
      <c r="L48" s="10">
        <f t="shared" si="2"/>
        <v>-0.0002</v>
      </c>
      <c r="M48" s="11">
        <f t="shared" si="3"/>
        <v>33.73674735</v>
      </c>
      <c r="N48" s="12">
        <f>vlookup(A48,Total_de_acoes!A:B,2,0)</f>
        <v>671750768</v>
      </c>
      <c r="O48" s="13">
        <f t="shared" si="4"/>
        <v>-4532537.188</v>
      </c>
      <c r="P48" s="10" t="str">
        <f t="shared" si="5"/>
        <v>Desceu</v>
      </c>
      <c r="Q48" s="10" t="str">
        <f>VLOOKUP(A48,Ticker!A:B,2,0)</f>
        <v>BB Seguridade</v>
      </c>
      <c r="R48" s="10" t="str">
        <f>vlookup(Q48,'Chat GPT'!A:C,2,0)</f>
        <v>Serviços Financeiros</v>
      </c>
      <c r="S48" s="10">
        <f>vlookup(Q48,'Chat GPT'!A:C,3,0)</f>
        <v>8</v>
      </c>
      <c r="T48" s="14">
        <f t="shared" si="6"/>
        <v>-0.0237</v>
      </c>
      <c r="U48" s="15">
        <f t="shared" si="7"/>
        <v>34.54880672</v>
      </c>
      <c r="V48" s="15">
        <f t="shared" si="8"/>
        <v>-550034042.5</v>
      </c>
      <c r="W48" s="14" t="str">
        <f t="shared" si="9"/>
        <v>Desceu</v>
      </c>
      <c r="X48" s="16">
        <f t="shared" si="10"/>
        <v>0.0024</v>
      </c>
      <c r="Y48" s="17">
        <f t="shared" si="11"/>
        <v>33.64924182</v>
      </c>
      <c r="Z48" s="17">
        <f t="shared" si="12"/>
        <v>54249369.68</v>
      </c>
      <c r="AA48" s="16" t="str">
        <f t="shared" si="13"/>
        <v>Subiu</v>
      </c>
      <c r="AB48" s="18">
        <f t="shared" si="14"/>
        <v>0.0024</v>
      </c>
      <c r="AC48" s="19">
        <f t="shared" ref="AC48:AE48" si="64">Y48</f>
        <v>33.64924182</v>
      </c>
      <c r="AD48" s="19">
        <f t="shared" si="64"/>
        <v>54249369.68</v>
      </c>
      <c r="AE48" s="20" t="str">
        <f t="shared" si="64"/>
        <v>Subiu</v>
      </c>
      <c r="AF48" s="21">
        <f t="shared" si="16"/>
        <v>0.0091</v>
      </c>
      <c r="AG48" s="22">
        <f t="shared" si="17"/>
        <v>33.42582499</v>
      </c>
      <c r="AH48" s="22">
        <f t="shared" si="18"/>
        <v>204329794.8</v>
      </c>
      <c r="AI48" s="21" t="str">
        <f t="shared" si="19"/>
        <v>Subiu</v>
      </c>
    </row>
    <row r="49">
      <c r="A49" s="23" t="s">
        <v>121</v>
      </c>
      <c r="B49" s="24">
        <v>45317.0</v>
      </c>
      <c r="C49" s="25">
        <v>77.04</v>
      </c>
      <c r="D49" s="25">
        <v>-0.06</v>
      </c>
      <c r="E49" s="25">
        <v>1.37</v>
      </c>
      <c r="F49" s="25">
        <v>2.22</v>
      </c>
      <c r="G49" s="25">
        <v>2.22</v>
      </c>
      <c r="H49" s="25">
        <v>45.92</v>
      </c>
      <c r="I49" s="25">
        <v>76.52</v>
      </c>
      <c r="J49" s="25">
        <v>77.69</v>
      </c>
      <c r="K49" s="23" t="s">
        <v>122</v>
      </c>
      <c r="L49" s="10">
        <f t="shared" si="2"/>
        <v>-0.0006</v>
      </c>
      <c r="M49" s="11">
        <f t="shared" si="3"/>
        <v>77.08625175</v>
      </c>
      <c r="N49" s="12">
        <f>vlookup(A49,Total_de_acoes!A:B,2,0)</f>
        <v>340001799</v>
      </c>
      <c r="O49" s="13">
        <f t="shared" si="4"/>
        <v>-15725678.56</v>
      </c>
      <c r="P49" s="10" t="str">
        <f t="shared" si="5"/>
        <v>Desceu</v>
      </c>
      <c r="Q49" s="10" t="str">
        <f>VLOOKUP(A49,Ticker!A:B,2,0)</f>
        <v>Sabesp</v>
      </c>
      <c r="R49" s="10" t="str">
        <f>vlookup(Q49,'Chat GPT'!A:C,2,0)</f>
        <v>Saneamento Básico</v>
      </c>
      <c r="S49" s="10">
        <f>vlookup(Q49,'Chat GPT'!A:C,3,0)</f>
        <v>48</v>
      </c>
      <c r="T49" s="14">
        <f t="shared" si="6"/>
        <v>0.0137</v>
      </c>
      <c r="U49" s="15">
        <f t="shared" si="7"/>
        <v>75.99881622</v>
      </c>
      <c r="V49" s="15">
        <f t="shared" si="8"/>
        <v>354004359</v>
      </c>
      <c r="W49" s="14" t="str">
        <f t="shared" si="9"/>
        <v>Subiu</v>
      </c>
      <c r="X49" s="16">
        <f t="shared" si="10"/>
        <v>0.0222</v>
      </c>
      <c r="Y49" s="17">
        <f t="shared" si="11"/>
        <v>75.3668558</v>
      </c>
      <c r="Z49" s="17">
        <f t="shared" si="12"/>
        <v>568872037.6</v>
      </c>
      <c r="AA49" s="16" t="str">
        <f t="shared" si="13"/>
        <v>Subiu</v>
      </c>
      <c r="AB49" s="18">
        <f t="shared" si="14"/>
        <v>0.0222</v>
      </c>
      <c r="AC49" s="19">
        <f t="shared" ref="AC49:AE49" si="65">Y49</f>
        <v>75.3668558</v>
      </c>
      <c r="AD49" s="19">
        <f t="shared" si="65"/>
        <v>568872037.6</v>
      </c>
      <c r="AE49" s="20" t="str">
        <f t="shared" si="65"/>
        <v>Subiu</v>
      </c>
      <c r="AF49" s="21">
        <f t="shared" si="16"/>
        <v>0.4592</v>
      </c>
      <c r="AG49" s="22">
        <f t="shared" si="17"/>
        <v>52.79605263</v>
      </c>
      <c r="AH49" s="22">
        <f t="shared" si="18"/>
        <v>8242985720</v>
      </c>
      <c r="AI49" s="21" t="str">
        <f t="shared" si="19"/>
        <v>Subiu</v>
      </c>
    </row>
    <row r="50">
      <c r="A50" s="7" t="s">
        <v>123</v>
      </c>
      <c r="B50" s="8">
        <v>45317.0</v>
      </c>
      <c r="C50" s="9">
        <v>30.88</v>
      </c>
      <c r="D50" s="9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7" t="s">
        <v>124</v>
      </c>
      <c r="L50" s="10">
        <f t="shared" si="2"/>
        <v>-0.0006</v>
      </c>
      <c r="M50" s="11">
        <f t="shared" si="3"/>
        <v>30.89853912</v>
      </c>
      <c r="N50" s="12">
        <f>vlookup(A50,Total_de_acoes!A:B,2,0)</f>
        <v>514122351</v>
      </c>
      <c r="O50" s="13">
        <f t="shared" si="4"/>
        <v>-9531377.746</v>
      </c>
      <c r="P50" s="10" t="str">
        <f t="shared" si="5"/>
        <v>Desceu</v>
      </c>
      <c r="Q50" s="10" t="str">
        <f>VLOOKUP(A50,Ticker!A:B,2,0)</f>
        <v>Totvs</v>
      </c>
      <c r="R50" s="10" t="str">
        <f>vlookup(Q50,'Chat GPT'!A:C,2,0)</f>
        <v>Tecnologia da Informação</v>
      </c>
      <c r="S50" s="10">
        <f>vlookup(Q50,'Chat GPT'!A:C,3,0)</f>
        <v>54</v>
      </c>
      <c r="T50" s="14">
        <f t="shared" si="6"/>
        <v>-0.0265</v>
      </c>
      <c r="U50" s="15">
        <f t="shared" si="7"/>
        <v>31.72059579</v>
      </c>
      <c r="V50" s="15">
        <f t="shared" si="8"/>
        <v>-432169083</v>
      </c>
      <c r="W50" s="14" t="str">
        <f t="shared" si="9"/>
        <v>Desceu</v>
      </c>
      <c r="X50" s="16">
        <f t="shared" si="10"/>
        <v>-0.0834</v>
      </c>
      <c r="Y50" s="17">
        <f t="shared" si="11"/>
        <v>33.68972289</v>
      </c>
      <c r="Z50" s="17">
        <f t="shared" si="12"/>
        <v>-1444541337</v>
      </c>
      <c r="AA50" s="16" t="str">
        <f t="shared" si="13"/>
        <v>Desceu</v>
      </c>
      <c r="AB50" s="18">
        <f t="shared" si="14"/>
        <v>-0.0834</v>
      </c>
      <c r="AC50" s="19">
        <f t="shared" ref="AC50:AE50" si="66">Y50</f>
        <v>33.68972289</v>
      </c>
      <c r="AD50" s="19">
        <f t="shared" si="66"/>
        <v>-1444541337</v>
      </c>
      <c r="AE50" s="20" t="str">
        <f t="shared" si="66"/>
        <v>Desceu</v>
      </c>
      <c r="AF50" s="21">
        <f t="shared" si="16"/>
        <v>0.0589</v>
      </c>
      <c r="AG50" s="22">
        <f t="shared" si="17"/>
        <v>29.16233828</v>
      </c>
      <c r="AH50" s="22">
        <f t="shared" si="18"/>
        <v>883088284</v>
      </c>
      <c r="AI50" s="21" t="str">
        <f t="shared" si="19"/>
        <v>Subiu</v>
      </c>
    </row>
    <row r="51">
      <c r="A51" s="23" t="s">
        <v>125</v>
      </c>
      <c r="B51" s="24">
        <v>45317.0</v>
      </c>
      <c r="C51" s="25">
        <v>11.64</v>
      </c>
      <c r="D51" s="25">
        <v>-0.17</v>
      </c>
      <c r="E51" s="25">
        <v>0.95</v>
      </c>
      <c r="F51" s="25">
        <v>1.39</v>
      </c>
      <c r="G51" s="25">
        <v>1.39</v>
      </c>
      <c r="H51" s="25">
        <v>12.26</v>
      </c>
      <c r="I51" s="25">
        <v>11.64</v>
      </c>
      <c r="J51" s="25">
        <v>11.8</v>
      </c>
      <c r="K51" s="23" t="s">
        <v>126</v>
      </c>
      <c r="L51" s="10">
        <f t="shared" si="2"/>
        <v>-0.0017</v>
      </c>
      <c r="M51" s="11">
        <f t="shared" si="3"/>
        <v>11.6598217</v>
      </c>
      <c r="N51" s="12">
        <f>vlookup(A51,Total_de_acoes!A:B,2,0)</f>
        <v>1437415777</v>
      </c>
      <c r="O51" s="13">
        <f t="shared" si="4"/>
        <v>-28492019.83</v>
      </c>
      <c r="P51" s="10" t="str">
        <f t="shared" si="5"/>
        <v>Desceu</v>
      </c>
      <c r="Q51" s="10" t="str">
        <f>VLOOKUP(A51,Ticker!A:B,2,0)</f>
        <v>CEMIG</v>
      </c>
      <c r="R51" s="10" t="str">
        <f>vlookup(Q51,'Chat GPT'!A:C,2,0)</f>
        <v>Energia Elétrica</v>
      </c>
      <c r="S51" s="10">
        <f>vlookup(Q51,'Chat GPT'!A:C,3,0)</f>
        <v>69</v>
      </c>
      <c r="T51" s="14">
        <f t="shared" si="6"/>
        <v>0.0095</v>
      </c>
      <c r="U51" s="15">
        <f t="shared" si="7"/>
        <v>11.53046062</v>
      </c>
      <c r="V51" s="15">
        <f t="shared" si="8"/>
        <v>157453627.2</v>
      </c>
      <c r="W51" s="14" t="str">
        <f t="shared" si="9"/>
        <v>Subiu</v>
      </c>
      <c r="X51" s="16">
        <f t="shared" si="10"/>
        <v>0.0139</v>
      </c>
      <c r="Y51" s="17">
        <f t="shared" si="11"/>
        <v>11.48042213</v>
      </c>
      <c r="Z51" s="17">
        <f t="shared" si="12"/>
        <v>229379744.6</v>
      </c>
      <c r="AA51" s="16" t="str">
        <f t="shared" si="13"/>
        <v>Subiu</v>
      </c>
      <c r="AB51" s="18">
        <f t="shared" si="14"/>
        <v>0.0139</v>
      </c>
      <c r="AC51" s="19">
        <f t="shared" ref="AC51:AE51" si="67">Y51</f>
        <v>11.48042213</v>
      </c>
      <c r="AD51" s="19">
        <f t="shared" si="67"/>
        <v>229379744.6</v>
      </c>
      <c r="AE51" s="20" t="str">
        <f t="shared" si="67"/>
        <v>Subiu</v>
      </c>
      <c r="AF51" s="21">
        <f t="shared" si="16"/>
        <v>0.1226</v>
      </c>
      <c r="AG51" s="22">
        <f t="shared" si="17"/>
        <v>10.36878675</v>
      </c>
      <c r="AH51" s="22">
        <f t="shared" si="18"/>
        <v>1827261989</v>
      </c>
      <c r="AI51" s="21" t="str">
        <f t="shared" si="19"/>
        <v>Subiu</v>
      </c>
    </row>
    <row r="52">
      <c r="A52" s="7" t="s">
        <v>127</v>
      </c>
      <c r="B52" s="8">
        <v>45317.0</v>
      </c>
      <c r="C52" s="9">
        <v>46.04</v>
      </c>
      <c r="D52" s="9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7" t="s">
        <v>128</v>
      </c>
      <c r="L52" s="10">
        <f t="shared" si="2"/>
        <v>-0.0019</v>
      </c>
      <c r="M52" s="11">
        <f t="shared" si="3"/>
        <v>46.12764252</v>
      </c>
      <c r="N52" s="12">
        <f>vlookup(A52,Total_de_acoes!A:B,2,0)</f>
        <v>268544014</v>
      </c>
      <c r="O52" s="13">
        <f t="shared" si="4"/>
        <v>-23535874.33</v>
      </c>
      <c r="P52" s="10" t="str">
        <f t="shared" si="5"/>
        <v>Desceu</v>
      </c>
      <c r="Q52" s="10" t="str">
        <f>VLOOKUP(A52,Ticker!A:B,2,0)</f>
        <v>Eletrobras</v>
      </c>
      <c r="R52" s="10" t="str">
        <f>vlookup(Q52,'Chat GPT'!A:C,2,0)</f>
        <v>Energia Elétrica</v>
      </c>
      <c r="S52" s="10">
        <f>vlookup(Q52,'Chat GPT'!A:C,3,0)</f>
        <v>59</v>
      </c>
      <c r="T52" s="14">
        <f t="shared" si="6"/>
        <v>-0.0141</v>
      </c>
      <c r="U52" s="15">
        <f t="shared" si="7"/>
        <v>46.69844812</v>
      </c>
      <c r="V52" s="15">
        <f t="shared" si="8"/>
        <v>-176822300.7</v>
      </c>
      <c r="W52" s="14" t="str">
        <f t="shared" si="9"/>
        <v>Desceu</v>
      </c>
      <c r="X52" s="16">
        <f t="shared" si="10"/>
        <v>-0.02</v>
      </c>
      <c r="Y52" s="17">
        <f t="shared" si="11"/>
        <v>46.97959184</v>
      </c>
      <c r="Z52" s="17">
        <f t="shared" si="12"/>
        <v>-252321763.4</v>
      </c>
      <c r="AA52" s="16" t="str">
        <f t="shared" si="13"/>
        <v>Desceu</v>
      </c>
      <c r="AB52" s="18">
        <f t="shared" si="14"/>
        <v>-0.02</v>
      </c>
      <c r="AC52" s="19">
        <f t="shared" ref="AC52:AE52" si="68">Y52</f>
        <v>46.97959184</v>
      </c>
      <c r="AD52" s="19">
        <f t="shared" si="68"/>
        <v>-252321763.4</v>
      </c>
      <c r="AE52" s="20" t="str">
        <f t="shared" si="68"/>
        <v>Desceu</v>
      </c>
      <c r="AF52" s="21">
        <f t="shared" si="16"/>
        <v>0.0743</v>
      </c>
      <c r="AG52" s="22">
        <f t="shared" si="17"/>
        <v>42.85581309</v>
      </c>
      <c r="AH52" s="22">
        <f t="shared" si="18"/>
        <v>855094334.8</v>
      </c>
      <c r="AI52" s="21" t="str">
        <f t="shared" si="19"/>
        <v>Subiu</v>
      </c>
    </row>
    <row r="53">
      <c r="A53" s="23" t="s">
        <v>129</v>
      </c>
      <c r="B53" s="24">
        <v>45317.0</v>
      </c>
      <c r="C53" s="25">
        <v>12.87</v>
      </c>
      <c r="D53" s="25">
        <v>-0.23</v>
      </c>
      <c r="E53" s="25">
        <v>1.42</v>
      </c>
      <c r="F53" s="25">
        <v>-5.44</v>
      </c>
      <c r="G53" s="25">
        <v>-5.44</v>
      </c>
      <c r="H53" s="25">
        <v>6.36</v>
      </c>
      <c r="I53" s="25">
        <v>12.84</v>
      </c>
      <c r="J53" s="25">
        <v>13.09</v>
      </c>
      <c r="K53" s="23" t="s">
        <v>130</v>
      </c>
      <c r="L53" s="10">
        <f t="shared" si="2"/>
        <v>-0.0023</v>
      </c>
      <c r="M53" s="11">
        <f t="shared" si="3"/>
        <v>12.89966924</v>
      </c>
      <c r="N53" s="12">
        <f>vlookup(A53,Total_de_acoes!A:B,2,0)</f>
        <v>1579130168</v>
      </c>
      <c r="O53" s="13">
        <f t="shared" si="4"/>
        <v>-46851590.76</v>
      </c>
      <c r="P53" s="10" t="str">
        <f t="shared" si="5"/>
        <v>Desceu</v>
      </c>
      <c r="Q53" s="10" t="str">
        <f>VLOOKUP(A53,Ticker!A:B,2,0)</f>
        <v>Eneva</v>
      </c>
      <c r="R53" s="10" t="str">
        <f>vlookup(Q53,'Chat GPT'!A:C,2,0)</f>
        <v>Energia</v>
      </c>
      <c r="S53" s="10">
        <f>vlookup(Q53,'Chat GPT'!A:C,3,0)</f>
        <v>11</v>
      </c>
      <c r="T53" s="14">
        <f t="shared" si="6"/>
        <v>0.0142</v>
      </c>
      <c r="U53" s="15">
        <f t="shared" si="7"/>
        <v>12.68980477</v>
      </c>
      <c r="V53" s="15">
        <f t="shared" si="8"/>
        <v>284551720.3</v>
      </c>
      <c r="W53" s="14" t="str">
        <f t="shared" si="9"/>
        <v>Subiu</v>
      </c>
      <c r="X53" s="16">
        <f t="shared" si="10"/>
        <v>-0.0544</v>
      </c>
      <c r="Y53" s="17">
        <f t="shared" si="11"/>
        <v>13.61040609</v>
      </c>
      <c r="Z53" s="17">
        <f t="shared" si="12"/>
        <v>-1169197595</v>
      </c>
      <c r="AA53" s="16" t="str">
        <f t="shared" si="13"/>
        <v>Desceu</v>
      </c>
      <c r="AB53" s="18">
        <f t="shared" si="14"/>
        <v>-0.0544</v>
      </c>
      <c r="AC53" s="19">
        <f t="shared" ref="AC53:AE53" si="69">Y53</f>
        <v>13.61040609</v>
      </c>
      <c r="AD53" s="19">
        <f t="shared" si="69"/>
        <v>-1169197595</v>
      </c>
      <c r="AE53" s="20" t="str">
        <f t="shared" si="69"/>
        <v>Desceu</v>
      </c>
      <c r="AF53" s="21">
        <f t="shared" si="16"/>
        <v>0.0636</v>
      </c>
      <c r="AG53" s="22">
        <f t="shared" si="17"/>
        <v>12.10041369</v>
      </c>
      <c r="AH53" s="22">
        <f t="shared" si="18"/>
        <v>1215276960</v>
      </c>
      <c r="AI53" s="21" t="str">
        <f t="shared" si="19"/>
        <v>Subiu</v>
      </c>
    </row>
    <row r="54">
      <c r="A54" s="7" t="s">
        <v>131</v>
      </c>
      <c r="B54" s="8">
        <v>45317.0</v>
      </c>
      <c r="C54" s="9">
        <v>33.17</v>
      </c>
      <c r="D54" s="9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7" t="s">
        <v>132</v>
      </c>
      <c r="L54" s="10">
        <f t="shared" si="2"/>
        <v>-0.0024</v>
      </c>
      <c r="M54" s="11">
        <f t="shared" si="3"/>
        <v>33.24979952</v>
      </c>
      <c r="N54" s="12">
        <f>vlookup(A54,Total_de_acoes!A:B,2,0)</f>
        <v>1481593024</v>
      </c>
      <c r="O54" s="13">
        <f t="shared" si="4"/>
        <v>-118230410.4</v>
      </c>
      <c r="P54" s="10" t="str">
        <f t="shared" si="5"/>
        <v>Desceu</v>
      </c>
      <c r="Q54" s="10" t="str">
        <f>VLOOKUP(A54,Ticker!A:B,2,0)</f>
        <v>WEG</v>
      </c>
      <c r="R54" s="10" t="str">
        <f>vlookup(Q54,'Chat GPT'!A:C,2,0)</f>
        <v>Eletroeletrônicos</v>
      </c>
      <c r="S54" s="10">
        <f>vlookup(Q54,'Chat GPT'!A:C,3,0)</f>
        <v>58</v>
      </c>
      <c r="T54" s="14">
        <f t="shared" si="6"/>
        <v>-0.0093</v>
      </c>
      <c r="U54" s="15">
        <f t="shared" si="7"/>
        <v>33.4813768</v>
      </c>
      <c r="V54" s="15">
        <f t="shared" si="8"/>
        <v>-461333701.1</v>
      </c>
      <c r="W54" s="14" t="str">
        <f t="shared" si="9"/>
        <v>Desceu</v>
      </c>
      <c r="X54" s="16">
        <f t="shared" si="10"/>
        <v>-0.1013</v>
      </c>
      <c r="Y54" s="17">
        <f t="shared" si="11"/>
        <v>36.90886837</v>
      </c>
      <c r="Z54" s="17">
        <f t="shared" si="12"/>
        <v>-5539481288</v>
      </c>
      <c r="AA54" s="16" t="str">
        <f t="shared" si="13"/>
        <v>Desceu</v>
      </c>
      <c r="AB54" s="18">
        <f t="shared" si="14"/>
        <v>-0.1013</v>
      </c>
      <c r="AC54" s="19">
        <f t="shared" ref="AC54:AE54" si="70">Y54</f>
        <v>36.90886837</v>
      </c>
      <c r="AD54" s="19">
        <f t="shared" si="70"/>
        <v>-5539481288</v>
      </c>
      <c r="AE54" s="20" t="str">
        <f t="shared" si="70"/>
        <v>Desceu</v>
      </c>
      <c r="AF54" s="21">
        <f t="shared" si="16"/>
        <v>-0.1184</v>
      </c>
      <c r="AG54" s="22">
        <f t="shared" si="17"/>
        <v>37.62477314</v>
      </c>
      <c r="AH54" s="22">
        <f t="shared" si="18"/>
        <v>-6600160807</v>
      </c>
      <c r="AI54" s="21" t="str">
        <f t="shared" si="19"/>
        <v>Desceu</v>
      </c>
    </row>
    <row r="55">
      <c r="A55" s="23" t="s">
        <v>133</v>
      </c>
      <c r="B55" s="24">
        <v>45317.0</v>
      </c>
      <c r="C55" s="25">
        <v>19.3</v>
      </c>
      <c r="D55" s="25">
        <v>-0.25</v>
      </c>
      <c r="E55" s="25">
        <v>2.01</v>
      </c>
      <c r="F55" s="25">
        <v>2.55</v>
      </c>
      <c r="G55" s="25">
        <v>2.55</v>
      </c>
      <c r="H55" s="25">
        <v>-10.11</v>
      </c>
      <c r="I55" s="25">
        <v>19.1</v>
      </c>
      <c r="J55" s="25">
        <v>19.51</v>
      </c>
      <c r="K55" s="23" t="s">
        <v>134</v>
      </c>
      <c r="L55" s="10">
        <f t="shared" si="2"/>
        <v>-0.0025</v>
      </c>
      <c r="M55" s="11">
        <f t="shared" si="3"/>
        <v>19.34837093</v>
      </c>
      <c r="N55" s="12">
        <f>vlookup(A55,Total_de_acoes!A:B,2,0)</f>
        <v>195751130</v>
      </c>
      <c r="O55" s="13">
        <f t="shared" si="4"/>
        <v>-9468663.682</v>
      </c>
      <c r="P55" s="10" t="str">
        <f t="shared" si="5"/>
        <v>Desceu</v>
      </c>
      <c r="Q55" s="10" t="str">
        <f>VLOOKUP(A55,Ticker!A:B,2,0)</f>
        <v>SLC Agrícola</v>
      </c>
      <c r="R55" s="10" t="str">
        <f>vlookup(Q55,'Chat GPT'!A:C,2,0)</f>
        <v>Agronegócio</v>
      </c>
      <c r="S55" s="10">
        <f>vlookup(Q55,'Chat GPT'!A:C,3,0)</f>
        <v>44</v>
      </c>
      <c r="T55" s="14">
        <f t="shared" si="6"/>
        <v>0.0201</v>
      </c>
      <c r="U55" s="15">
        <f t="shared" si="7"/>
        <v>18.91971375</v>
      </c>
      <c r="V55" s="15">
        <f t="shared" si="8"/>
        <v>74441462.47</v>
      </c>
      <c r="W55" s="14" t="str">
        <f t="shared" si="9"/>
        <v>Subiu</v>
      </c>
      <c r="X55" s="16">
        <f t="shared" si="10"/>
        <v>0.0255</v>
      </c>
      <c r="Y55" s="17">
        <f t="shared" si="11"/>
        <v>18.82008776</v>
      </c>
      <c r="Z55" s="17">
        <f t="shared" si="12"/>
        <v>93943362.88</v>
      </c>
      <c r="AA55" s="16" t="str">
        <f t="shared" si="13"/>
        <v>Subiu</v>
      </c>
      <c r="AB55" s="18">
        <f t="shared" si="14"/>
        <v>0.0255</v>
      </c>
      <c r="AC55" s="19">
        <f t="shared" ref="AC55:AE55" si="71">Y55</f>
        <v>18.82008776</v>
      </c>
      <c r="AD55" s="19">
        <f t="shared" si="71"/>
        <v>93943362.88</v>
      </c>
      <c r="AE55" s="20" t="str">
        <f t="shared" si="71"/>
        <v>Subiu</v>
      </c>
      <c r="AF55" s="21">
        <f t="shared" si="16"/>
        <v>-0.1011</v>
      </c>
      <c r="AG55" s="22">
        <f t="shared" si="17"/>
        <v>21.47068639</v>
      </c>
      <c r="AH55" s="22">
        <f t="shared" si="18"/>
        <v>-424914314.6</v>
      </c>
      <c r="AI55" s="21" t="str">
        <f t="shared" si="19"/>
        <v>Desceu</v>
      </c>
    </row>
    <row r="56">
      <c r="A56" s="7" t="s">
        <v>135</v>
      </c>
      <c r="B56" s="8">
        <v>45317.0</v>
      </c>
      <c r="C56" s="9">
        <v>24.62</v>
      </c>
      <c r="D56" s="9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7" t="s">
        <v>136</v>
      </c>
      <c r="L56" s="10">
        <f t="shared" si="2"/>
        <v>-0.0028</v>
      </c>
      <c r="M56" s="11">
        <f t="shared" si="3"/>
        <v>24.68912956</v>
      </c>
      <c r="N56" s="12">
        <f>vlookup(A56,Total_de_acoes!A:B,2,0)</f>
        <v>532616595</v>
      </c>
      <c r="O56" s="13">
        <f t="shared" si="4"/>
        <v>-36819552.34</v>
      </c>
      <c r="P56" s="10" t="str">
        <f t="shared" si="5"/>
        <v>Desceu</v>
      </c>
      <c r="Q56" s="10" t="str">
        <f>VLOOKUP(A56,Ticker!A:B,2,0)</f>
        <v>ALOS3</v>
      </c>
      <c r="R56" s="10" t="str">
        <f>vlookup(Q56,'Chat GPT'!A:C,2,0)</f>
        <v>Tecnologia da Informação</v>
      </c>
      <c r="S56" s="10">
        <f>vlookup(Q56,'Chat GPT'!A:C,3,0)</f>
        <v>7</v>
      </c>
      <c r="T56" s="14">
        <f t="shared" si="6"/>
        <v>0.0053</v>
      </c>
      <c r="U56" s="15">
        <f t="shared" si="7"/>
        <v>24.49020193</v>
      </c>
      <c r="V56" s="15">
        <f t="shared" si="8"/>
        <v>69132606.2</v>
      </c>
      <c r="W56" s="14" t="str">
        <f t="shared" si="9"/>
        <v>Subiu</v>
      </c>
      <c r="X56" s="16">
        <f t="shared" si="10"/>
        <v>-0.0727</v>
      </c>
      <c r="Y56" s="17">
        <f t="shared" si="11"/>
        <v>26.5501995</v>
      </c>
      <c r="Z56" s="17">
        <f t="shared" si="12"/>
        <v>-1028056287</v>
      </c>
      <c r="AA56" s="16" t="str">
        <f t="shared" si="13"/>
        <v>Desceu</v>
      </c>
      <c r="AB56" s="18">
        <f t="shared" si="14"/>
        <v>-0.0727</v>
      </c>
      <c r="AC56" s="19">
        <f t="shared" ref="AC56:AE56" si="72">Y56</f>
        <v>26.5501995</v>
      </c>
      <c r="AD56" s="19">
        <f t="shared" si="72"/>
        <v>-1028056287</v>
      </c>
      <c r="AE56" s="20" t="str">
        <f t="shared" si="72"/>
        <v>Desceu</v>
      </c>
      <c r="AF56" s="21">
        <f t="shared" si="16"/>
        <v>0.3982</v>
      </c>
      <c r="AG56" s="22">
        <f t="shared" si="17"/>
        <v>17.6083536</v>
      </c>
      <c r="AH56" s="22">
        <f t="shared" si="18"/>
        <v>3734519232</v>
      </c>
      <c r="AI56" s="21" t="str">
        <f t="shared" si="19"/>
        <v>Subiu</v>
      </c>
    </row>
    <row r="57">
      <c r="A57" s="23" t="s">
        <v>137</v>
      </c>
      <c r="B57" s="24">
        <v>45317.0</v>
      </c>
      <c r="C57" s="25">
        <v>13.27</v>
      </c>
      <c r="D57" s="25">
        <v>-0.3</v>
      </c>
      <c r="E57" s="25">
        <v>-1.78</v>
      </c>
      <c r="F57" s="25">
        <v>-6.42</v>
      </c>
      <c r="G57" s="25">
        <v>-6.42</v>
      </c>
      <c r="H57" s="25">
        <v>13.59</v>
      </c>
      <c r="I57" s="25">
        <v>13.23</v>
      </c>
      <c r="J57" s="25">
        <v>13.41</v>
      </c>
      <c r="K57" s="23" t="s">
        <v>138</v>
      </c>
      <c r="L57" s="10">
        <f t="shared" si="2"/>
        <v>-0.003</v>
      </c>
      <c r="M57" s="11">
        <f t="shared" si="3"/>
        <v>13.30992979</v>
      </c>
      <c r="N57" s="12">
        <f>vlookup(A57,Total_de_acoes!A:B,2,0)</f>
        <v>995335937</v>
      </c>
      <c r="O57" s="13">
        <f t="shared" si="4"/>
        <v>-39743554.31</v>
      </c>
      <c r="P57" s="10" t="str">
        <f t="shared" si="5"/>
        <v>Desceu</v>
      </c>
      <c r="Q57" s="10" t="str">
        <f>VLOOKUP(A57,Ticker!A:B,2,0)</f>
        <v>Grupo CCR</v>
      </c>
      <c r="R57" s="10" t="str">
        <f>vlookup(Q57,'Chat GPT'!A:C,2,0)</f>
        <v>Infraestrutura de Transporte</v>
      </c>
      <c r="S57" s="10">
        <f>vlookup(Q57,'Chat GPT'!A:C,3,0)</f>
        <v>24</v>
      </c>
      <c r="T57" s="14">
        <f t="shared" si="6"/>
        <v>-0.0178</v>
      </c>
      <c r="U57" s="15">
        <f t="shared" si="7"/>
        <v>13.51048666</v>
      </c>
      <c r="V57" s="15">
        <f t="shared" si="8"/>
        <v>-239365017.6</v>
      </c>
      <c r="W57" s="14" t="str">
        <f t="shared" si="9"/>
        <v>Desceu</v>
      </c>
      <c r="X57" s="16">
        <f t="shared" si="10"/>
        <v>-0.0642</v>
      </c>
      <c r="Y57" s="17">
        <f t="shared" si="11"/>
        <v>14.18038042</v>
      </c>
      <c r="Z57" s="17">
        <f t="shared" si="12"/>
        <v>-906134351.5</v>
      </c>
      <c r="AA57" s="16" t="str">
        <f t="shared" si="13"/>
        <v>Desceu</v>
      </c>
      <c r="AB57" s="18">
        <f t="shared" si="14"/>
        <v>-0.0642</v>
      </c>
      <c r="AC57" s="19">
        <f t="shared" ref="AC57:AE57" si="73">Y57</f>
        <v>14.18038042</v>
      </c>
      <c r="AD57" s="19">
        <f t="shared" si="73"/>
        <v>-906134351.5</v>
      </c>
      <c r="AE57" s="20" t="str">
        <f t="shared" si="73"/>
        <v>Desceu</v>
      </c>
      <c r="AF57" s="21">
        <f t="shared" si="16"/>
        <v>0.1359</v>
      </c>
      <c r="AG57" s="22">
        <f t="shared" si="17"/>
        <v>11.68236641</v>
      </c>
      <c r="AH57" s="22">
        <f t="shared" si="18"/>
        <v>1580228771</v>
      </c>
      <c r="AI57" s="21" t="str">
        <f t="shared" si="19"/>
        <v>Subiu</v>
      </c>
    </row>
    <row r="58">
      <c r="A58" s="7" t="s">
        <v>139</v>
      </c>
      <c r="B58" s="8">
        <v>45317.0</v>
      </c>
      <c r="C58" s="9">
        <v>3.03</v>
      </c>
      <c r="D58" s="9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7" t="s">
        <v>140</v>
      </c>
      <c r="L58" s="10">
        <f t="shared" si="2"/>
        <v>-0.0032</v>
      </c>
      <c r="M58" s="11">
        <f t="shared" si="3"/>
        <v>3.039727127</v>
      </c>
      <c r="N58" s="12">
        <f>vlookup(A58,Total_de_acoes!A:B,2,0)</f>
        <v>1814920980</v>
      </c>
      <c r="O58" s="13">
        <f t="shared" si="4"/>
        <v>-17653966.51</v>
      </c>
      <c r="P58" s="10" t="str">
        <f t="shared" si="5"/>
        <v>Desceu</v>
      </c>
      <c r="Q58" s="10" t="str">
        <f>VLOOKUP(A58,Ticker!A:B,2,0)</f>
        <v>Cogna</v>
      </c>
      <c r="R58" s="10" t="str">
        <f>vlookup(Q58,'Chat GPT'!A:C,2,0)</f>
        <v>Educação</v>
      </c>
      <c r="S58" s="10">
        <f>vlookup(Q58,'Chat GPT'!A:C,3,0)</f>
        <v>52</v>
      </c>
      <c r="T58" s="14">
        <f t="shared" si="6"/>
        <v>-0.0502</v>
      </c>
      <c r="U58" s="15">
        <f t="shared" si="7"/>
        <v>3.190145294</v>
      </c>
      <c r="V58" s="15">
        <f t="shared" si="8"/>
        <v>-290651053.5</v>
      </c>
      <c r="W58" s="14" t="str">
        <f t="shared" si="9"/>
        <v>Desceu</v>
      </c>
      <c r="X58" s="16">
        <f t="shared" si="10"/>
        <v>-0.1318</v>
      </c>
      <c r="Y58" s="17">
        <f t="shared" si="11"/>
        <v>3.489979267</v>
      </c>
      <c r="Z58" s="17">
        <f t="shared" si="12"/>
        <v>-834826022.9</v>
      </c>
      <c r="AA58" s="16" t="str">
        <f t="shared" si="13"/>
        <v>Desceu</v>
      </c>
      <c r="AB58" s="18">
        <f t="shared" si="14"/>
        <v>-0.1318</v>
      </c>
      <c r="AC58" s="19">
        <f t="shared" ref="AC58:AE58" si="74">Y58</f>
        <v>3.489979267</v>
      </c>
      <c r="AD58" s="19">
        <f t="shared" si="74"/>
        <v>-834826022.9</v>
      </c>
      <c r="AE58" s="20" t="str">
        <f t="shared" si="74"/>
        <v>Desceu</v>
      </c>
      <c r="AF58" s="21">
        <f t="shared" si="16"/>
        <v>0.3773</v>
      </c>
      <c r="AG58" s="22">
        <f t="shared" si="17"/>
        <v>2.199956437</v>
      </c>
      <c r="AH58" s="22">
        <f t="shared" si="18"/>
        <v>1506463478</v>
      </c>
      <c r="AI58" s="21" t="str">
        <f t="shared" si="19"/>
        <v>Subiu</v>
      </c>
    </row>
    <row r="59">
      <c r="A59" s="23" t="s">
        <v>141</v>
      </c>
      <c r="B59" s="24">
        <v>45317.0</v>
      </c>
      <c r="C59" s="25">
        <v>26.12</v>
      </c>
      <c r="D59" s="25">
        <v>-0.41</v>
      </c>
      <c r="E59" s="25">
        <v>-1.25</v>
      </c>
      <c r="F59" s="25">
        <v>-1.43</v>
      </c>
      <c r="G59" s="25">
        <v>-1.43</v>
      </c>
      <c r="H59" s="25">
        <v>22.81</v>
      </c>
      <c r="I59" s="25">
        <v>26.09</v>
      </c>
      <c r="J59" s="25">
        <v>26.4</v>
      </c>
      <c r="K59" s="23" t="s">
        <v>142</v>
      </c>
      <c r="L59" s="10">
        <f t="shared" si="2"/>
        <v>-0.0041</v>
      </c>
      <c r="M59" s="11">
        <f t="shared" si="3"/>
        <v>26.22753288</v>
      </c>
      <c r="N59" s="12">
        <f>vlookup(A59,Total_de_acoes!A:B,2,0)</f>
        <v>395801044</v>
      </c>
      <c r="O59" s="13">
        <f t="shared" si="4"/>
        <v>-42561628.08</v>
      </c>
      <c r="P59" s="10" t="str">
        <f t="shared" si="5"/>
        <v>Desceu</v>
      </c>
      <c r="Q59" s="10" t="str">
        <f>VLOOKUP(A59,Ticker!A:B,2,0)</f>
        <v>Transmissão Paulista</v>
      </c>
      <c r="R59" s="10" t="str">
        <f>vlookup(Q59,'Chat GPT'!A:C,2,0)</f>
        <v>Energia Elétrica</v>
      </c>
      <c r="S59" s="10">
        <f>vlookup(Q59,'Chat GPT'!A:C,3,0)</f>
        <v>22</v>
      </c>
      <c r="T59" s="14">
        <f t="shared" si="6"/>
        <v>-0.0125</v>
      </c>
      <c r="U59" s="15">
        <f t="shared" si="7"/>
        <v>26.45063291</v>
      </c>
      <c r="V59" s="15">
        <f t="shared" si="8"/>
        <v>-130864851.5</v>
      </c>
      <c r="W59" s="14" t="str">
        <f t="shared" si="9"/>
        <v>Desceu</v>
      </c>
      <c r="X59" s="16">
        <f t="shared" si="10"/>
        <v>-0.0143</v>
      </c>
      <c r="Y59" s="17">
        <f t="shared" si="11"/>
        <v>26.49893477</v>
      </c>
      <c r="Z59" s="17">
        <f t="shared" si="12"/>
        <v>-149982776.5</v>
      </c>
      <c r="AA59" s="16" t="str">
        <f t="shared" si="13"/>
        <v>Desceu</v>
      </c>
      <c r="AB59" s="18">
        <f t="shared" si="14"/>
        <v>-0.0143</v>
      </c>
      <c r="AC59" s="19">
        <f t="shared" ref="AC59:AE59" si="75">Y59</f>
        <v>26.49893477</v>
      </c>
      <c r="AD59" s="19">
        <f t="shared" si="75"/>
        <v>-149982776.5</v>
      </c>
      <c r="AE59" s="20" t="str">
        <f t="shared" si="75"/>
        <v>Desceu</v>
      </c>
      <c r="AF59" s="21">
        <f t="shared" si="16"/>
        <v>0.2281</v>
      </c>
      <c r="AG59" s="22">
        <f t="shared" si="17"/>
        <v>21.26862633</v>
      </c>
      <c r="AH59" s="22">
        <f t="shared" si="18"/>
        <v>1920178762</v>
      </c>
      <c r="AI59" s="21" t="str">
        <f t="shared" si="19"/>
        <v>Subiu</v>
      </c>
    </row>
    <row r="60">
      <c r="A60" s="7" t="s">
        <v>143</v>
      </c>
      <c r="B60" s="8">
        <v>45317.0</v>
      </c>
      <c r="C60" s="9">
        <v>41.04</v>
      </c>
      <c r="D60" s="9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7" t="s">
        <v>144</v>
      </c>
      <c r="L60" s="10">
        <f t="shared" si="2"/>
        <v>-0.0046</v>
      </c>
      <c r="M60" s="11">
        <f t="shared" si="3"/>
        <v>41.22965642</v>
      </c>
      <c r="N60" s="12">
        <f>vlookup(A60,Total_de_acoes!A:B,2,0)</f>
        <v>255236961</v>
      </c>
      <c r="O60" s="13">
        <f t="shared" si="4"/>
        <v>-48407328.15</v>
      </c>
      <c r="P60" s="10" t="str">
        <f t="shared" si="5"/>
        <v>Desceu</v>
      </c>
      <c r="Q60" s="10" t="str">
        <f>VLOOKUP(A60,Ticker!A:B,2,0)</f>
        <v>Engie</v>
      </c>
      <c r="R60" s="10" t="str">
        <f>vlookup(Q60,'Chat GPT'!A:C,2,0)</f>
        <v>Energia</v>
      </c>
      <c r="S60" s="10">
        <f>vlookup(Q60,'Chat GPT'!A:C,3,0)</f>
        <v>21</v>
      </c>
      <c r="T60" s="14">
        <f t="shared" si="6"/>
        <v>0.0056</v>
      </c>
      <c r="U60" s="15">
        <f t="shared" si="7"/>
        <v>40.81145585</v>
      </c>
      <c r="V60" s="15">
        <f t="shared" si="8"/>
        <v>58332915</v>
      </c>
      <c r="W60" s="14" t="str">
        <f t="shared" si="9"/>
        <v>Subiu</v>
      </c>
      <c r="X60" s="16">
        <f t="shared" si="10"/>
        <v>-0.0946</v>
      </c>
      <c r="Y60" s="17">
        <f t="shared" si="11"/>
        <v>45.32803181</v>
      </c>
      <c r="Z60" s="17">
        <f t="shared" si="12"/>
        <v>-1094464208</v>
      </c>
      <c r="AA60" s="16" t="str">
        <f t="shared" si="13"/>
        <v>Desceu</v>
      </c>
      <c r="AB60" s="18">
        <f t="shared" si="14"/>
        <v>-0.0946</v>
      </c>
      <c r="AC60" s="19">
        <f t="shared" ref="AC60:AE60" si="76">Y60</f>
        <v>45.32803181</v>
      </c>
      <c r="AD60" s="19">
        <f t="shared" si="76"/>
        <v>-1094464208</v>
      </c>
      <c r="AE60" s="20" t="str">
        <f t="shared" si="76"/>
        <v>Desceu</v>
      </c>
      <c r="AF60" s="21">
        <f t="shared" si="16"/>
        <v>0.1341</v>
      </c>
      <c r="AG60" s="22">
        <f t="shared" si="17"/>
        <v>36.18728507</v>
      </c>
      <c r="AH60" s="22">
        <f t="shared" si="18"/>
        <v>1238592211</v>
      </c>
      <c r="AI60" s="21" t="str">
        <f t="shared" si="19"/>
        <v>Subiu</v>
      </c>
    </row>
    <row r="61">
      <c r="A61" s="23" t="s">
        <v>145</v>
      </c>
      <c r="B61" s="24">
        <v>45317.0</v>
      </c>
      <c r="C61" s="25">
        <v>23.23</v>
      </c>
      <c r="D61" s="25">
        <v>-0.47</v>
      </c>
      <c r="E61" s="25">
        <v>2.43</v>
      </c>
      <c r="F61" s="25">
        <v>2.07</v>
      </c>
      <c r="G61" s="25">
        <v>2.07</v>
      </c>
      <c r="H61" s="25">
        <v>50.65</v>
      </c>
      <c r="I61" s="25">
        <v>22.97</v>
      </c>
      <c r="J61" s="25">
        <v>23.4</v>
      </c>
      <c r="K61" s="23" t="s">
        <v>146</v>
      </c>
      <c r="L61" s="10">
        <f t="shared" si="2"/>
        <v>-0.0047</v>
      </c>
      <c r="M61" s="11">
        <f t="shared" si="3"/>
        <v>23.33969657</v>
      </c>
      <c r="N61" s="12">
        <f>vlookup(A61,Total_de_acoes!A:B,2,0)</f>
        <v>1114412532</v>
      </c>
      <c r="O61" s="13">
        <f t="shared" si="4"/>
        <v>-122247236.7</v>
      </c>
      <c r="P61" s="10" t="str">
        <f t="shared" si="5"/>
        <v>Desceu</v>
      </c>
      <c r="Q61" s="10" t="str">
        <f>VLOOKUP(A61,Ticker!A:B,2,0)</f>
        <v>Vibra Energia</v>
      </c>
      <c r="R61" s="10" t="str">
        <f>vlookup(Q61,'Chat GPT'!A:C,2,0)</f>
        <v>Energia</v>
      </c>
      <c r="S61" s="10">
        <f>vlookup(Q61,'Chat GPT'!A:C,3,0)</f>
        <v>10</v>
      </c>
      <c r="T61" s="14">
        <f t="shared" si="6"/>
        <v>0.0243</v>
      </c>
      <c r="U61" s="15">
        <f t="shared" si="7"/>
        <v>22.67890267</v>
      </c>
      <c r="V61" s="15">
        <f t="shared" si="8"/>
        <v>614149776.2</v>
      </c>
      <c r="W61" s="14" t="str">
        <f t="shared" si="9"/>
        <v>Subiu</v>
      </c>
      <c r="X61" s="16">
        <f t="shared" si="10"/>
        <v>0.0207</v>
      </c>
      <c r="Y61" s="17">
        <f t="shared" si="11"/>
        <v>22.75889096</v>
      </c>
      <c r="Z61" s="17">
        <f t="shared" si="12"/>
        <v>525009821.3</v>
      </c>
      <c r="AA61" s="16" t="str">
        <f t="shared" si="13"/>
        <v>Subiu</v>
      </c>
      <c r="AB61" s="18">
        <f t="shared" si="14"/>
        <v>0.0207</v>
      </c>
      <c r="AC61" s="19">
        <f t="shared" ref="AC61:AE61" si="77">Y61</f>
        <v>22.75889096</v>
      </c>
      <c r="AD61" s="19">
        <f t="shared" si="77"/>
        <v>525009821.3</v>
      </c>
      <c r="AE61" s="20" t="str">
        <f t="shared" si="77"/>
        <v>Subiu</v>
      </c>
      <c r="AF61" s="21">
        <f t="shared" si="16"/>
        <v>0.5065</v>
      </c>
      <c r="AG61" s="22">
        <f t="shared" si="17"/>
        <v>15.41984733</v>
      </c>
      <c r="AH61" s="22">
        <f t="shared" si="18"/>
        <v>8703732014</v>
      </c>
      <c r="AI61" s="21" t="str">
        <f t="shared" si="19"/>
        <v>Subiu</v>
      </c>
    </row>
    <row r="62">
      <c r="A62" s="7" t="s">
        <v>147</v>
      </c>
      <c r="B62" s="8">
        <v>45317.0</v>
      </c>
      <c r="C62" s="9">
        <v>40.65</v>
      </c>
      <c r="D62" s="9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7" t="s">
        <v>148</v>
      </c>
      <c r="L62" s="10">
        <f t="shared" si="2"/>
        <v>-0.0065</v>
      </c>
      <c r="M62" s="11">
        <f t="shared" si="3"/>
        <v>40.9159537</v>
      </c>
      <c r="N62" s="12">
        <f>vlookup(A62,Total_de_acoes!A:B,2,0)</f>
        <v>81838843</v>
      </c>
      <c r="O62" s="13">
        <f t="shared" si="4"/>
        <v>-21765343.02</v>
      </c>
      <c r="P62" s="10" t="str">
        <f t="shared" si="5"/>
        <v>Desceu</v>
      </c>
      <c r="Q62" s="10" t="str">
        <f>VLOOKUP(A62,Ticker!A:B,2,0)</f>
        <v>IRB Brasil RE</v>
      </c>
      <c r="R62" s="10" t="str">
        <f>vlookup(Q62,'Chat GPT'!A:C,2,0)</f>
        <v>Seguros</v>
      </c>
      <c r="S62" s="10">
        <f>vlookup(Q62,'Chat GPT'!A:C,3,0)</f>
        <v>83</v>
      </c>
      <c r="T62" s="14">
        <f t="shared" si="6"/>
        <v>0.0545</v>
      </c>
      <c r="U62" s="15">
        <f t="shared" si="7"/>
        <v>38.54907539</v>
      </c>
      <c r="V62" s="15">
        <f t="shared" si="8"/>
        <v>171937239.2</v>
      </c>
      <c r="W62" s="14" t="str">
        <f t="shared" si="9"/>
        <v>Subiu</v>
      </c>
      <c r="X62" s="16">
        <f t="shared" si="10"/>
        <v>-0.0824</v>
      </c>
      <c r="Y62" s="17">
        <f t="shared" si="11"/>
        <v>44.30034874</v>
      </c>
      <c r="Z62" s="17">
        <f t="shared" si="12"/>
        <v>-298740317.1</v>
      </c>
      <c r="AA62" s="16" t="str">
        <f t="shared" si="13"/>
        <v>Desceu</v>
      </c>
      <c r="AB62" s="18">
        <f t="shared" si="14"/>
        <v>-0.0824</v>
      </c>
      <c r="AC62" s="19">
        <f t="shared" ref="AC62:AE62" si="78">Y62</f>
        <v>44.30034874</v>
      </c>
      <c r="AD62" s="19">
        <f t="shared" si="78"/>
        <v>-298740317.1</v>
      </c>
      <c r="AE62" s="20" t="str">
        <f t="shared" si="78"/>
        <v>Desceu</v>
      </c>
      <c r="AF62" s="21">
        <f t="shared" si="16"/>
        <v>0.735</v>
      </c>
      <c r="AG62" s="22">
        <f t="shared" si="17"/>
        <v>23.42939481</v>
      </c>
      <c r="AH62" s="22">
        <f t="shared" si="18"/>
        <v>1409314404</v>
      </c>
      <c r="AI62" s="21" t="str">
        <f t="shared" si="19"/>
        <v>Subiu</v>
      </c>
    </row>
    <row r="63">
      <c r="A63" s="23" t="s">
        <v>149</v>
      </c>
      <c r="B63" s="24">
        <v>45317.0</v>
      </c>
      <c r="C63" s="25">
        <v>40.86</v>
      </c>
      <c r="D63" s="25">
        <v>-0.65</v>
      </c>
      <c r="E63" s="25">
        <v>-2.04</v>
      </c>
      <c r="F63" s="25">
        <v>-3.7</v>
      </c>
      <c r="G63" s="25">
        <v>-3.7</v>
      </c>
      <c r="H63" s="25">
        <v>-3.64</v>
      </c>
      <c r="I63" s="25">
        <v>40.86</v>
      </c>
      <c r="J63" s="25">
        <v>41.44</v>
      </c>
      <c r="K63" s="23" t="s">
        <v>150</v>
      </c>
      <c r="L63" s="10">
        <f t="shared" si="2"/>
        <v>-0.0065</v>
      </c>
      <c r="M63" s="11">
        <f t="shared" si="3"/>
        <v>41.12732763</v>
      </c>
      <c r="N63" s="12">
        <f>vlookup(A63,Total_de_acoes!A:B,2,0)</f>
        <v>1980568384</v>
      </c>
      <c r="O63" s="13">
        <f t="shared" si="4"/>
        <v>-529460651.3</v>
      </c>
      <c r="P63" s="10" t="str">
        <f t="shared" si="5"/>
        <v>Desceu</v>
      </c>
      <c r="Q63" s="10" t="str">
        <f>VLOOKUP(A63,Ticker!A:B,2,0)</f>
        <v>Eletrobras</v>
      </c>
      <c r="R63" s="10" t="str">
        <f>vlookup(Q63,'Chat GPT'!A:C,2,0)</f>
        <v>Energia Elétrica</v>
      </c>
      <c r="S63" s="10">
        <f>vlookup(Q63,'Chat GPT'!A:C,3,0)</f>
        <v>59</v>
      </c>
      <c r="T63" s="14">
        <f t="shared" si="6"/>
        <v>-0.0204</v>
      </c>
      <c r="U63" s="15">
        <f t="shared" si="7"/>
        <v>41.71090241</v>
      </c>
      <c r="V63" s="15">
        <f t="shared" si="8"/>
        <v>-1685270409</v>
      </c>
      <c r="W63" s="14" t="str">
        <f t="shared" si="9"/>
        <v>Desceu</v>
      </c>
      <c r="X63" s="16">
        <f t="shared" si="10"/>
        <v>-0.037</v>
      </c>
      <c r="Y63" s="17">
        <f t="shared" si="11"/>
        <v>42.42990654</v>
      </c>
      <c r="Z63" s="17">
        <f t="shared" si="12"/>
        <v>-3109307263</v>
      </c>
      <c r="AA63" s="16" t="str">
        <f t="shared" si="13"/>
        <v>Desceu</v>
      </c>
      <c r="AB63" s="18">
        <f t="shared" si="14"/>
        <v>-0.037</v>
      </c>
      <c r="AC63" s="19">
        <f t="shared" ref="AC63:AE63" si="79">Y63</f>
        <v>42.42990654</v>
      </c>
      <c r="AD63" s="19">
        <f t="shared" si="79"/>
        <v>-3109307263</v>
      </c>
      <c r="AE63" s="20" t="str">
        <f t="shared" si="79"/>
        <v>Desceu</v>
      </c>
      <c r="AF63" s="21">
        <f t="shared" si="16"/>
        <v>-0.0364</v>
      </c>
      <c r="AG63" s="22">
        <f t="shared" si="17"/>
        <v>42.40348692</v>
      </c>
      <c r="AH63" s="22">
        <f t="shared" si="18"/>
        <v>-3056981403</v>
      </c>
      <c r="AI63" s="21" t="str">
        <f t="shared" si="19"/>
        <v>Desceu</v>
      </c>
    </row>
    <row r="64">
      <c r="A64" s="7" t="s">
        <v>151</v>
      </c>
      <c r="B64" s="8">
        <v>45317.0</v>
      </c>
      <c r="C64" s="9">
        <v>3.4</v>
      </c>
      <c r="D64" s="9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7" t="s">
        <v>152</v>
      </c>
      <c r="L64" s="10">
        <f t="shared" si="2"/>
        <v>-0.0087</v>
      </c>
      <c r="M64" s="11">
        <f t="shared" si="3"/>
        <v>3.429839605</v>
      </c>
      <c r="N64" s="12">
        <f>vlookup(A64,Total_de_acoes!A:B,2,0)</f>
        <v>309729428</v>
      </c>
      <c r="O64" s="13">
        <f t="shared" si="4"/>
        <v>-9242203.652</v>
      </c>
      <c r="P64" s="10" t="str">
        <f t="shared" si="5"/>
        <v>Desceu</v>
      </c>
      <c r="Q64" s="10" t="str">
        <f>VLOOKUP(A64,Ticker!A:B,2,0)</f>
        <v>Petz</v>
      </c>
      <c r="R64" s="10" t="str">
        <f>vlookup(Q64,'Chat GPT'!A:C,2,0)</f>
        <v>Varejo de Animais de Estimação</v>
      </c>
      <c r="S64" s="10">
        <f>vlookup(Q64,'Chat GPT'!A:C,3,0)</f>
        <v>7</v>
      </c>
      <c r="T64" s="14">
        <f t="shared" si="6"/>
        <v>-0.0423</v>
      </c>
      <c r="U64" s="15">
        <f t="shared" si="7"/>
        <v>3.550172288</v>
      </c>
      <c r="V64" s="15">
        <f t="shared" si="8"/>
        <v>-46512776.79</v>
      </c>
      <c r="W64" s="14" t="str">
        <f t="shared" si="9"/>
        <v>Desceu</v>
      </c>
      <c r="X64" s="16">
        <f t="shared" si="10"/>
        <v>-0.1392</v>
      </c>
      <c r="Y64" s="17">
        <f t="shared" si="11"/>
        <v>3.949814126</v>
      </c>
      <c r="Z64" s="17">
        <f t="shared" si="12"/>
        <v>-170293614.9</v>
      </c>
      <c r="AA64" s="16" t="str">
        <f t="shared" si="13"/>
        <v>Desceu</v>
      </c>
      <c r="AB64" s="18">
        <f t="shared" si="14"/>
        <v>-0.1392</v>
      </c>
      <c r="AC64" s="19">
        <f t="shared" ref="AC64:AE64" si="80">Y64</f>
        <v>3.949814126</v>
      </c>
      <c r="AD64" s="19">
        <f t="shared" si="80"/>
        <v>-170293614.9</v>
      </c>
      <c r="AE64" s="20" t="str">
        <f t="shared" si="80"/>
        <v>Desceu</v>
      </c>
      <c r="AF64" s="21">
        <f t="shared" si="16"/>
        <v>-0.4663</v>
      </c>
      <c r="AG64" s="22">
        <f t="shared" si="17"/>
        <v>6.370620199</v>
      </c>
      <c r="AH64" s="22">
        <f t="shared" si="18"/>
        <v>-920088494.9</v>
      </c>
      <c r="AI64" s="21" t="str">
        <f t="shared" si="19"/>
        <v>Desceu</v>
      </c>
    </row>
    <row r="65">
      <c r="A65" s="23" t="s">
        <v>153</v>
      </c>
      <c r="B65" s="24">
        <v>45317.0</v>
      </c>
      <c r="C65" s="25">
        <v>15.91</v>
      </c>
      <c r="D65" s="25">
        <v>-0.93</v>
      </c>
      <c r="E65" s="25">
        <v>-2.39</v>
      </c>
      <c r="F65" s="25">
        <v>-14.92</v>
      </c>
      <c r="G65" s="25">
        <v>-14.92</v>
      </c>
      <c r="H65" s="25">
        <v>8.93</v>
      </c>
      <c r="I65" s="25">
        <v>15.85</v>
      </c>
      <c r="J65" s="25">
        <v>16.31</v>
      </c>
      <c r="K65" s="23" t="s">
        <v>154</v>
      </c>
      <c r="L65" s="10">
        <f t="shared" si="2"/>
        <v>-0.0093</v>
      </c>
      <c r="M65" s="11">
        <f t="shared" si="3"/>
        <v>16.05935197</v>
      </c>
      <c r="N65" s="12">
        <f>vlookup(A65,Total_de_acoes!A:B,2,0)</f>
        <v>91514307</v>
      </c>
      <c r="O65" s="13">
        <f t="shared" si="4"/>
        <v>-13667842.34</v>
      </c>
      <c r="P65" s="10" t="str">
        <f t="shared" si="5"/>
        <v>Desceu</v>
      </c>
      <c r="Q65" s="10" t="str">
        <f>VLOOKUP(A65,Ticker!A:B,2,0)</f>
        <v>EZTEC</v>
      </c>
      <c r="R65" s="10" t="str">
        <f>vlookup(Q65,'Chat GPT'!A:C,2,0)</f>
        <v>Construção Civil</v>
      </c>
      <c r="S65" s="10">
        <f>vlookup(Q65,'Chat GPT'!A:C,3,0)</f>
        <v>42</v>
      </c>
      <c r="T65" s="14">
        <f t="shared" si="6"/>
        <v>-0.0239</v>
      </c>
      <c r="U65" s="15">
        <f t="shared" si="7"/>
        <v>16.29955947</v>
      </c>
      <c r="V65" s="15">
        <f t="shared" si="8"/>
        <v>-35650265.06</v>
      </c>
      <c r="W65" s="14" t="str">
        <f t="shared" si="9"/>
        <v>Desceu</v>
      </c>
      <c r="X65" s="16">
        <f t="shared" si="10"/>
        <v>-0.1492</v>
      </c>
      <c r="Y65" s="17">
        <f t="shared" si="11"/>
        <v>18.70004701</v>
      </c>
      <c r="Z65" s="17">
        <f t="shared" si="12"/>
        <v>-255329219</v>
      </c>
      <c r="AA65" s="16" t="str">
        <f t="shared" si="13"/>
        <v>Desceu</v>
      </c>
      <c r="AB65" s="18">
        <f t="shared" si="14"/>
        <v>-0.1492</v>
      </c>
      <c r="AC65" s="19">
        <f t="shared" ref="AC65:AE65" si="81">Y65</f>
        <v>18.70004701</v>
      </c>
      <c r="AD65" s="19">
        <f t="shared" si="81"/>
        <v>-255329219</v>
      </c>
      <c r="AE65" s="20" t="str">
        <f t="shared" si="81"/>
        <v>Desceu</v>
      </c>
      <c r="AF65" s="21">
        <f t="shared" si="16"/>
        <v>0.0893</v>
      </c>
      <c r="AG65" s="22">
        <f t="shared" si="17"/>
        <v>14.60571009</v>
      </c>
      <c r="AH65" s="22">
        <f t="shared" si="18"/>
        <v>119361187.3</v>
      </c>
      <c r="AI65" s="21" t="str">
        <f t="shared" si="19"/>
        <v>Subiu</v>
      </c>
    </row>
    <row r="66">
      <c r="A66" s="7" t="s">
        <v>155</v>
      </c>
      <c r="B66" s="8">
        <v>45317.0</v>
      </c>
      <c r="C66" s="9">
        <v>16.49</v>
      </c>
      <c r="D66" s="9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7" t="s">
        <v>98</v>
      </c>
      <c r="L66" s="10">
        <f t="shared" si="2"/>
        <v>-0.0107</v>
      </c>
      <c r="M66" s="11">
        <f t="shared" si="3"/>
        <v>16.66835136</v>
      </c>
      <c r="N66" s="12">
        <f>vlookup(A66,Total_de_acoes!A:B,2,0)</f>
        <v>240822651</v>
      </c>
      <c r="O66" s="13">
        <f t="shared" si="4"/>
        <v>-42951047.22</v>
      </c>
      <c r="P66" s="10" t="str">
        <f t="shared" si="5"/>
        <v>Desceu</v>
      </c>
      <c r="Q66" s="10" t="str">
        <f>VLOOKUP(A66,Ticker!A:B,2,0)</f>
        <v>Fleury</v>
      </c>
      <c r="R66" s="10" t="str">
        <f>vlookup(Q66,'Chat GPT'!A:C,2,0)</f>
        <v>Saúde</v>
      </c>
      <c r="S66" s="10">
        <f>vlookup(Q66,'Chat GPT'!A:C,3,0)</f>
        <v>97</v>
      </c>
      <c r="T66" s="14">
        <f t="shared" si="6"/>
        <v>0.0104</v>
      </c>
      <c r="U66" s="15">
        <f t="shared" si="7"/>
        <v>16.3202692</v>
      </c>
      <c r="V66" s="15">
        <f t="shared" si="8"/>
        <v>40875021.14</v>
      </c>
      <c r="W66" s="14" t="str">
        <f t="shared" si="9"/>
        <v>Subiu</v>
      </c>
      <c r="X66" s="16">
        <f t="shared" si="10"/>
        <v>-0.0859</v>
      </c>
      <c r="Y66" s="17">
        <f t="shared" si="11"/>
        <v>18.03960179</v>
      </c>
      <c r="Z66" s="17">
        <f t="shared" si="12"/>
        <v>-373179212.1</v>
      </c>
      <c r="AA66" s="16" t="str">
        <f t="shared" si="13"/>
        <v>Desceu</v>
      </c>
      <c r="AB66" s="18">
        <f t="shared" si="14"/>
        <v>-0.0859</v>
      </c>
      <c r="AC66" s="19">
        <f t="shared" ref="AC66:AE66" si="82">Y66</f>
        <v>18.03960179</v>
      </c>
      <c r="AD66" s="19">
        <f t="shared" si="82"/>
        <v>-373179212.1</v>
      </c>
      <c r="AE66" s="20" t="str">
        <f t="shared" si="82"/>
        <v>Desceu</v>
      </c>
      <c r="AF66" s="21">
        <f t="shared" si="16"/>
        <v>0.1716</v>
      </c>
      <c r="AG66" s="22">
        <f t="shared" si="17"/>
        <v>14.07476955</v>
      </c>
      <c r="AH66" s="22">
        <f t="shared" si="18"/>
        <v>581642200.7</v>
      </c>
      <c r="AI66" s="21" t="str">
        <f t="shared" si="19"/>
        <v>Subiu</v>
      </c>
    </row>
    <row r="67">
      <c r="A67" s="23" t="s">
        <v>156</v>
      </c>
      <c r="B67" s="24">
        <v>45317.0</v>
      </c>
      <c r="C67" s="25">
        <v>6.95</v>
      </c>
      <c r="D67" s="25">
        <v>-1.27</v>
      </c>
      <c r="E67" s="25">
        <v>-0.43</v>
      </c>
      <c r="F67" s="25">
        <v>-6.71</v>
      </c>
      <c r="G67" s="25">
        <v>-6.71</v>
      </c>
      <c r="H67" s="25">
        <v>-30.01</v>
      </c>
      <c r="I67" s="25">
        <v>6.87</v>
      </c>
      <c r="J67" s="25">
        <v>7.14</v>
      </c>
      <c r="K67" s="23" t="s">
        <v>157</v>
      </c>
      <c r="L67" s="10">
        <f t="shared" si="2"/>
        <v>-0.0127</v>
      </c>
      <c r="M67" s="11">
        <f t="shared" si="3"/>
        <v>7.039400385</v>
      </c>
      <c r="N67" s="12">
        <f>vlookup(A67,Total_de_acoes!A:B,2,0)</f>
        <v>496029967</v>
      </c>
      <c r="O67" s="13">
        <f t="shared" si="4"/>
        <v>-44345269.97</v>
      </c>
      <c r="P67" s="10" t="str">
        <f t="shared" si="5"/>
        <v>Desceu</v>
      </c>
      <c r="Q67" s="10" t="str">
        <f>VLOOKUP(A67,Ticker!A:B,2,0)</f>
        <v>Grupo Soma</v>
      </c>
      <c r="R67" s="10" t="str">
        <f>vlookup(Q67,'Chat GPT'!A:C,2,0)</f>
        <v>Moda</v>
      </c>
      <c r="S67" s="10">
        <f>vlookup(Q67,'Chat GPT'!A:C,3,0)</f>
        <v>9</v>
      </c>
      <c r="T67" s="14">
        <f t="shared" si="6"/>
        <v>-0.0043</v>
      </c>
      <c r="U67" s="15">
        <f t="shared" si="7"/>
        <v>6.98001406</v>
      </c>
      <c r="V67" s="15">
        <f t="shared" si="8"/>
        <v>-14887873.42</v>
      </c>
      <c r="W67" s="14" t="str">
        <f t="shared" si="9"/>
        <v>Desceu</v>
      </c>
      <c r="X67" s="16">
        <f t="shared" si="10"/>
        <v>-0.0671</v>
      </c>
      <c r="Y67" s="17">
        <f t="shared" si="11"/>
        <v>7.449887448</v>
      </c>
      <c r="Z67" s="17">
        <f t="shared" si="12"/>
        <v>-247959154.2</v>
      </c>
      <c r="AA67" s="16" t="str">
        <f t="shared" si="13"/>
        <v>Desceu</v>
      </c>
      <c r="AB67" s="18">
        <f t="shared" si="14"/>
        <v>-0.0671</v>
      </c>
      <c r="AC67" s="19">
        <f t="shared" ref="AC67:AE67" si="83">Y67</f>
        <v>7.449887448</v>
      </c>
      <c r="AD67" s="19">
        <f t="shared" si="83"/>
        <v>-247959154.2</v>
      </c>
      <c r="AE67" s="20" t="str">
        <f t="shared" si="83"/>
        <v>Desceu</v>
      </c>
      <c r="AF67" s="21">
        <f t="shared" si="16"/>
        <v>-0.3001</v>
      </c>
      <c r="AG67" s="22">
        <f t="shared" si="17"/>
        <v>9.929989999</v>
      </c>
      <c r="AH67" s="22">
        <f t="shared" si="18"/>
        <v>-1478164341</v>
      </c>
      <c r="AI67" s="21" t="str">
        <f t="shared" si="19"/>
        <v>Desceu</v>
      </c>
    </row>
    <row r="68">
      <c r="A68" s="7" t="s">
        <v>158</v>
      </c>
      <c r="B68" s="8">
        <v>45317.0</v>
      </c>
      <c r="C68" s="9">
        <v>8.67</v>
      </c>
      <c r="D68" s="9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7" t="s">
        <v>159</v>
      </c>
      <c r="L68" s="10">
        <f t="shared" si="2"/>
        <v>-0.0136</v>
      </c>
      <c r="M68" s="11">
        <f t="shared" si="3"/>
        <v>8.789537713</v>
      </c>
      <c r="N68" s="12">
        <f>vlookup(A68,Total_de_acoes!A:B,2,0)</f>
        <v>176733968</v>
      </c>
      <c r="O68" s="13">
        <f t="shared" si="4"/>
        <v>-21126374.33</v>
      </c>
      <c r="P68" s="10" t="str">
        <f t="shared" si="5"/>
        <v>Desceu</v>
      </c>
      <c r="Q68" s="10" t="str">
        <f>VLOOKUP(A68,Ticker!A:B,2,0)</f>
        <v>Alpargatas</v>
      </c>
      <c r="R68" s="10" t="str">
        <f>vlookup(Q68,'Chat GPT'!A:C,2,0)</f>
        <v>Calçados</v>
      </c>
      <c r="S68" s="10">
        <f>vlookup(Q68,'Chat GPT'!A:C,3,0)</f>
        <v>113</v>
      </c>
      <c r="T68" s="14">
        <f t="shared" si="6"/>
        <v>0.0408</v>
      </c>
      <c r="U68" s="15">
        <f t="shared" si="7"/>
        <v>8.330130669</v>
      </c>
      <c r="V68" s="15">
        <f t="shared" si="8"/>
        <v>60066455.52</v>
      </c>
      <c r="W68" s="14" t="str">
        <f t="shared" si="9"/>
        <v>Subiu</v>
      </c>
      <c r="X68" s="16">
        <f t="shared" si="10"/>
        <v>-0.1433</v>
      </c>
      <c r="Y68" s="17">
        <f t="shared" si="11"/>
        <v>10.12022878</v>
      </c>
      <c r="Z68" s="17">
        <f t="shared" si="12"/>
        <v>-256304687.7</v>
      </c>
      <c r="AA68" s="16" t="str">
        <f t="shared" si="13"/>
        <v>Desceu</v>
      </c>
      <c r="AB68" s="18">
        <f t="shared" si="14"/>
        <v>-0.1433</v>
      </c>
      <c r="AC68" s="19">
        <f t="shared" ref="AC68:AE68" si="84">Y68</f>
        <v>10.12022878</v>
      </c>
      <c r="AD68" s="19">
        <f t="shared" si="84"/>
        <v>-256304687.7</v>
      </c>
      <c r="AE68" s="20" t="str">
        <f t="shared" si="84"/>
        <v>Desceu</v>
      </c>
      <c r="AF68" s="21">
        <f t="shared" si="16"/>
        <v>-0.3452</v>
      </c>
      <c r="AG68" s="22">
        <f t="shared" si="17"/>
        <v>13.24068418</v>
      </c>
      <c r="AH68" s="22">
        <f t="shared" si="18"/>
        <v>-807795151.3</v>
      </c>
      <c r="AI68" s="21" t="str">
        <f t="shared" si="19"/>
        <v>Desceu</v>
      </c>
    </row>
    <row r="69">
      <c r="A69" s="23" t="s">
        <v>160</v>
      </c>
      <c r="B69" s="24">
        <v>45317.0</v>
      </c>
      <c r="C69" s="25">
        <v>22.84</v>
      </c>
      <c r="D69" s="25">
        <v>-1.38</v>
      </c>
      <c r="E69" s="25">
        <v>2.38</v>
      </c>
      <c r="F69" s="25">
        <v>-5.15</v>
      </c>
      <c r="G69" s="25">
        <v>-5.15</v>
      </c>
      <c r="H69" s="25">
        <v>60.09</v>
      </c>
      <c r="I69" s="25">
        <v>22.62</v>
      </c>
      <c r="J69" s="25">
        <v>23.34</v>
      </c>
      <c r="K69" s="23" t="s">
        <v>161</v>
      </c>
      <c r="L69" s="10">
        <f t="shared" si="2"/>
        <v>-0.0138</v>
      </c>
      <c r="M69" s="11">
        <f t="shared" si="3"/>
        <v>23.15960251</v>
      </c>
      <c r="N69" s="12">
        <f>vlookup(A69,Total_de_acoes!A:B,2,0)</f>
        <v>265784616</v>
      </c>
      <c r="O69" s="13">
        <f t="shared" si="4"/>
        <v>-84945431.64</v>
      </c>
      <c r="P69" s="10" t="str">
        <f t="shared" si="5"/>
        <v>Desceu</v>
      </c>
      <c r="Q69" s="10" t="str">
        <f>VLOOKUP(A69,Ticker!A:B,2,0)</f>
        <v>Cyrela</v>
      </c>
      <c r="R69" s="10" t="str">
        <f>vlookup(Q69,'Chat GPT'!A:C,2,0)</f>
        <v>Construção Civil</v>
      </c>
      <c r="S69" s="10">
        <f>vlookup(Q69,'Chat GPT'!A:C,3,0)</f>
        <v>54</v>
      </c>
      <c r="T69" s="14">
        <f t="shared" si="6"/>
        <v>0.0238</v>
      </c>
      <c r="U69" s="15">
        <f t="shared" si="7"/>
        <v>22.30904474</v>
      </c>
      <c r="V69" s="15">
        <f t="shared" si="8"/>
        <v>141119741.1</v>
      </c>
      <c r="W69" s="14" t="str">
        <f t="shared" si="9"/>
        <v>Subiu</v>
      </c>
      <c r="X69" s="16">
        <f t="shared" si="10"/>
        <v>-0.0515</v>
      </c>
      <c r="Y69" s="17">
        <f t="shared" si="11"/>
        <v>24.08012652</v>
      </c>
      <c r="Z69" s="17">
        <f t="shared" si="12"/>
        <v>-329606549.7</v>
      </c>
      <c r="AA69" s="16" t="str">
        <f t="shared" si="13"/>
        <v>Desceu</v>
      </c>
      <c r="AB69" s="18">
        <f t="shared" si="14"/>
        <v>-0.0515</v>
      </c>
      <c r="AC69" s="19">
        <f t="shared" ref="AC69:AE69" si="85">Y69</f>
        <v>24.08012652</v>
      </c>
      <c r="AD69" s="19">
        <f t="shared" si="85"/>
        <v>-329606549.7</v>
      </c>
      <c r="AE69" s="20" t="str">
        <f t="shared" si="85"/>
        <v>Desceu</v>
      </c>
      <c r="AF69" s="21">
        <f t="shared" si="16"/>
        <v>0.6009</v>
      </c>
      <c r="AG69" s="22">
        <f t="shared" si="17"/>
        <v>14.26697483</v>
      </c>
      <c r="AH69" s="22">
        <f t="shared" si="18"/>
        <v>2278578204</v>
      </c>
      <c r="AI69" s="21" t="str">
        <f t="shared" si="19"/>
        <v>Subiu</v>
      </c>
    </row>
    <row r="70">
      <c r="A70" s="7" t="s">
        <v>162</v>
      </c>
      <c r="B70" s="8">
        <v>45317.0</v>
      </c>
      <c r="C70" s="9">
        <v>22.4</v>
      </c>
      <c r="D70" s="9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7" t="s">
        <v>163</v>
      </c>
      <c r="L70" s="10">
        <f t="shared" si="2"/>
        <v>-0.014</v>
      </c>
      <c r="M70" s="11">
        <f t="shared" si="3"/>
        <v>22.71805274</v>
      </c>
      <c r="N70" s="12">
        <f>vlookup(A70,Total_de_acoes!A:B,2,0)</f>
        <v>734632705</v>
      </c>
      <c r="O70" s="13">
        <f t="shared" si="4"/>
        <v>-233651943.5</v>
      </c>
      <c r="P70" s="10" t="str">
        <f t="shared" si="5"/>
        <v>Desceu</v>
      </c>
      <c r="Q70" s="10" t="str">
        <f>VLOOKUP(A70,Ticker!A:B,2,0)</f>
        <v>Embraer</v>
      </c>
      <c r="R70" s="10" t="str">
        <f>vlookup(Q70,'Chat GPT'!A:C,2,0)</f>
        <v>Aeroespacial</v>
      </c>
      <c r="S70" s="10">
        <f>vlookup(Q70,'Chat GPT'!A:C,3,0)</f>
        <v>53</v>
      </c>
      <c r="T70" s="14">
        <f t="shared" si="6"/>
        <v>0.0502</v>
      </c>
      <c r="U70" s="15">
        <f t="shared" si="7"/>
        <v>21.32927062</v>
      </c>
      <c r="V70" s="15">
        <f t="shared" si="8"/>
        <v>786592824.3</v>
      </c>
      <c r="W70" s="14" t="str">
        <f t="shared" si="9"/>
        <v>Subiu</v>
      </c>
      <c r="X70" s="16">
        <f t="shared" si="10"/>
        <v>0.0004</v>
      </c>
      <c r="Y70" s="17">
        <f t="shared" si="11"/>
        <v>22.39104358</v>
      </c>
      <c r="Z70" s="17">
        <f t="shared" si="12"/>
        <v>6579677.166</v>
      </c>
      <c r="AA70" s="16" t="str">
        <f t="shared" si="13"/>
        <v>Subiu</v>
      </c>
      <c r="AB70" s="18">
        <f t="shared" si="14"/>
        <v>0.0004</v>
      </c>
      <c r="AC70" s="19">
        <f t="shared" ref="AC70:AE70" si="86">Y70</f>
        <v>22.39104358</v>
      </c>
      <c r="AD70" s="19">
        <f t="shared" si="86"/>
        <v>6579677.166</v>
      </c>
      <c r="AE70" s="20" t="str">
        <f t="shared" si="86"/>
        <v>Subiu</v>
      </c>
      <c r="AF70" s="21">
        <f t="shared" si="16"/>
        <v>0.3429</v>
      </c>
      <c r="AG70" s="22">
        <f t="shared" si="17"/>
        <v>16.68031871</v>
      </c>
      <c r="AH70" s="22">
        <f t="shared" si="18"/>
        <v>4201864935</v>
      </c>
      <c r="AI70" s="21" t="str">
        <f t="shared" si="19"/>
        <v>Subiu</v>
      </c>
    </row>
    <row r="71">
      <c r="A71" s="23" t="s">
        <v>164</v>
      </c>
      <c r="B71" s="24">
        <v>45317.0</v>
      </c>
      <c r="C71" s="25">
        <v>15.97</v>
      </c>
      <c r="D71" s="25">
        <v>-1.41</v>
      </c>
      <c r="E71" s="25">
        <v>-7.37</v>
      </c>
      <c r="F71" s="25">
        <v>-5.45</v>
      </c>
      <c r="G71" s="25">
        <v>-5.45</v>
      </c>
      <c r="H71" s="25">
        <v>23.51</v>
      </c>
      <c r="I71" s="25">
        <v>15.84</v>
      </c>
      <c r="J71" s="25">
        <v>16.43</v>
      </c>
      <c r="K71" s="23" t="s">
        <v>165</v>
      </c>
      <c r="L71" s="10">
        <f t="shared" si="2"/>
        <v>-0.0141</v>
      </c>
      <c r="M71" s="11">
        <f t="shared" si="3"/>
        <v>16.1983974</v>
      </c>
      <c r="N71" s="12">
        <f>vlookup(A71,Total_de_acoes!A:B,2,0)</f>
        <v>846244302</v>
      </c>
      <c r="O71" s="13">
        <f t="shared" si="4"/>
        <v>-193280001.2</v>
      </c>
      <c r="P71" s="10" t="str">
        <f t="shared" si="5"/>
        <v>Desceu</v>
      </c>
      <c r="Q71" s="10" t="str">
        <f>VLOOKUP(A71,Ticker!A:B,2,0)</f>
        <v>Natura</v>
      </c>
      <c r="R71" s="10" t="str">
        <f>vlookup(Q71,'Chat GPT'!A:C,2,0)</f>
        <v>Cosméticos</v>
      </c>
      <c r="S71" s="10">
        <f>vlookup(Q71,'Chat GPT'!A:C,3,0)</f>
        <v>56</v>
      </c>
      <c r="T71" s="14">
        <f t="shared" si="6"/>
        <v>-0.0737</v>
      </c>
      <c r="U71" s="15">
        <f t="shared" si="7"/>
        <v>17.24063478</v>
      </c>
      <c r="V71" s="15">
        <f t="shared" si="8"/>
        <v>-1075267446</v>
      </c>
      <c r="W71" s="14" t="str">
        <f t="shared" si="9"/>
        <v>Desceu</v>
      </c>
      <c r="X71" s="16">
        <f t="shared" si="10"/>
        <v>-0.0545</v>
      </c>
      <c r="Y71" s="17">
        <f t="shared" si="11"/>
        <v>16.89053411</v>
      </c>
      <c r="Z71" s="17">
        <f t="shared" si="12"/>
        <v>-778996744.5</v>
      </c>
      <c r="AA71" s="16" t="str">
        <f t="shared" si="13"/>
        <v>Desceu</v>
      </c>
      <c r="AB71" s="18">
        <f t="shared" si="14"/>
        <v>-0.0545</v>
      </c>
      <c r="AC71" s="19">
        <f t="shared" ref="AC71:AE71" si="87">Y71</f>
        <v>16.89053411</v>
      </c>
      <c r="AD71" s="19">
        <f t="shared" si="87"/>
        <v>-778996744.5</v>
      </c>
      <c r="AE71" s="20" t="str">
        <f t="shared" si="87"/>
        <v>Desceu</v>
      </c>
      <c r="AF71" s="21">
        <f t="shared" si="16"/>
        <v>0.2351</v>
      </c>
      <c r="AG71" s="22">
        <f t="shared" si="17"/>
        <v>12.93012712</v>
      </c>
      <c r="AH71" s="22">
        <f t="shared" si="18"/>
        <v>2572475108</v>
      </c>
      <c r="AI71" s="21" t="str">
        <f t="shared" si="19"/>
        <v>Subiu</v>
      </c>
    </row>
    <row r="72">
      <c r="A72" s="7" t="s">
        <v>166</v>
      </c>
      <c r="B72" s="8">
        <v>45317.0</v>
      </c>
      <c r="C72" s="9">
        <v>13.8</v>
      </c>
      <c r="D72" s="9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7" t="s">
        <v>167</v>
      </c>
      <c r="L72" s="10">
        <f t="shared" si="2"/>
        <v>-0.0142</v>
      </c>
      <c r="M72" s="11">
        <f t="shared" si="3"/>
        <v>13.99878271</v>
      </c>
      <c r="N72" s="12">
        <f>vlookup(A72,Total_de_acoes!A:B,2,0)</f>
        <v>1349217892</v>
      </c>
      <c r="O72" s="13">
        <f t="shared" si="4"/>
        <v>-268201195.1</v>
      </c>
      <c r="P72" s="10" t="str">
        <f t="shared" si="5"/>
        <v>Desceu</v>
      </c>
      <c r="Q72" s="10" t="str">
        <f>VLOOKUP(A72,Ticker!A:B,2,0)</f>
        <v>Assaí</v>
      </c>
      <c r="R72" s="10" t="str">
        <f>vlookup(Q72,'Chat GPT'!A:C,2,0)</f>
        <v>Varejo Alimentício</v>
      </c>
      <c r="S72" s="10">
        <f>vlookup(Q72,'Chat GPT'!A:C,3,0)</f>
        <v>11</v>
      </c>
      <c r="T72" s="14">
        <f t="shared" si="6"/>
        <v>-0.035</v>
      </c>
      <c r="U72" s="15">
        <f t="shared" si="7"/>
        <v>14.30051813</v>
      </c>
      <c r="V72" s="15">
        <f t="shared" si="8"/>
        <v>-675308022.6</v>
      </c>
      <c r="W72" s="14" t="str">
        <f t="shared" si="9"/>
        <v>Desceu</v>
      </c>
      <c r="X72" s="16">
        <f t="shared" si="10"/>
        <v>0.02</v>
      </c>
      <c r="Y72" s="17">
        <f t="shared" si="11"/>
        <v>13.52941176</v>
      </c>
      <c r="Z72" s="17">
        <f t="shared" si="12"/>
        <v>365082488.4</v>
      </c>
      <c r="AA72" s="16" t="str">
        <f t="shared" si="13"/>
        <v>Subiu</v>
      </c>
      <c r="AB72" s="18">
        <f t="shared" si="14"/>
        <v>0.02</v>
      </c>
      <c r="AC72" s="19">
        <f t="shared" ref="AC72:AE72" si="88">Y72</f>
        <v>13.52941176</v>
      </c>
      <c r="AD72" s="19">
        <f t="shared" si="88"/>
        <v>365082488.4</v>
      </c>
      <c r="AE72" s="20" t="str">
        <f t="shared" si="88"/>
        <v>Subiu</v>
      </c>
      <c r="AF72" s="21">
        <f t="shared" si="16"/>
        <v>-0.3402</v>
      </c>
      <c r="AG72" s="22">
        <f t="shared" si="17"/>
        <v>20.91542892</v>
      </c>
      <c r="AH72" s="22">
        <f t="shared" si="18"/>
        <v>-9600264005</v>
      </c>
      <c r="AI72" s="21" t="str">
        <f t="shared" si="19"/>
        <v>Desceu</v>
      </c>
    </row>
    <row r="73">
      <c r="A73" s="23" t="s">
        <v>168</v>
      </c>
      <c r="B73" s="24">
        <v>45317.0</v>
      </c>
      <c r="C73" s="25">
        <v>13.22</v>
      </c>
      <c r="D73" s="25">
        <v>-1.56</v>
      </c>
      <c r="E73" s="25">
        <v>-4.13</v>
      </c>
      <c r="F73" s="25">
        <v>-8.58</v>
      </c>
      <c r="G73" s="25">
        <v>-8.58</v>
      </c>
      <c r="H73" s="25">
        <v>3.88</v>
      </c>
      <c r="I73" s="25">
        <v>13.18</v>
      </c>
      <c r="J73" s="25">
        <v>13.42</v>
      </c>
      <c r="K73" s="23" t="s">
        <v>169</v>
      </c>
      <c r="L73" s="10">
        <f t="shared" si="2"/>
        <v>-0.0156</v>
      </c>
      <c r="M73" s="11">
        <f t="shared" si="3"/>
        <v>13.4295002</v>
      </c>
      <c r="N73" s="12">
        <f>vlookup(A73,Total_de_acoes!A:B,2,0)</f>
        <v>5602790110</v>
      </c>
      <c r="O73" s="13">
        <f t="shared" si="4"/>
        <v>-1173785666</v>
      </c>
      <c r="P73" s="10" t="str">
        <f t="shared" si="5"/>
        <v>Desceu</v>
      </c>
      <c r="Q73" s="10" t="str">
        <f>VLOOKUP(A73,Ticker!A:B,2,0)</f>
        <v>B3</v>
      </c>
      <c r="R73" s="10" t="str">
        <f>vlookup(Q73,'Chat GPT'!A:C,2,0)</f>
        <v>Serviços Financeiros</v>
      </c>
      <c r="S73" s="10">
        <f>vlookup(Q73,'Chat GPT'!A:C,3,0)</f>
        <v>19</v>
      </c>
      <c r="T73" s="14">
        <f t="shared" si="6"/>
        <v>-0.0413</v>
      </c>
      <c r="U73" s="15">
        <f t="shared" si="7"/>
        <v>13.78950662</v>
      </c>
      <c r="V73" s="15">
        <f t="shared" si="8"/>
        <v>-3190826078</v>
      </c>
      <c r="W73" s="14" t="str">
        <f t="shared" si="9"/>
        <v>Desceu</v>
      </c>
      <c r="X73" s="16">
        <f t="shared" si="10"/>
        <v>-0.0858</v>
      </c>
      <c r="Y73" s="17">
        <f t="shared" si="11"/>
        <v>14.46073069</v>
      </c>
      <c r="Z73" s="17">
        <f t="shared" si="12"/>
        <v>-6951553659</v>
      </c>
      <c r="AA73" s="16" t="str">
        <f t="shared" si="13"/>
        <v>Desceu</v>
      </c>
      <c r="AB73" s="18">
        <f t="shared" si="14"/>
        <v>-0.0858</v>
      </c>
      <c r="AC73" s="19">
        <f t="shared" ref="AC73:AE73" si="89">Y73</f>
        <v>14.46073069</v>
      </c>
      <c r="AD73" s="19">
        <f t="shared" si="89"/>
        <v>-6951553659</v>
      </c>
      <c r="AE73" s="20" t="str">
        <f t="shared" si="89"/>
        <v>Desceu</v>
      </c>
      <c r="AF73" s="21">
        <f t="shared" si="16"/>
        <v>0.0388</v>
      </c>
      <c r="AG73" s="22">
        <f t="shared" si="17"/>
        <v>12.72622256</v>
      </c>
      <c r="AH73" s="22">
        <f t="shared" si="18"/>
        <v>2766531332</v>
      </c>
      <c r="AI73" s="21" t="str">
        <f t="shared" si="19"/>
        <v>Subiu</v>
      </c>
    </row>
    <row r="74">
      <c r="A74" s="7" t="s">
        <v>170</v>
      </c>
      <c r="B74" s="8">
        <v>45317.0</v>
      </c>
      <c r="C74" s="9">
        <v>31.08</v>
      </c>
      <c r="D74" s="9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7" t="s">
        <v>171</v>
      </c>
      <c r="L74" s="10">
        <f t="shared" si="2"/>
        <v>-0.0161</v>
      </c>
      <c r="M74" s="11">
        <f t="shared" si="3"/>
        <v>31.58857607</v>
      </c>
      <c r="N74" s="12">
        <f>vlookup(A74,Total_de_acoes!A:B,2,0)</f>
        <v>409490388</v>
      </c>
      <c r="O74" s="13">
        <f t="shared" si="4"/>
        <v>-208257014.2</v>
      </c>
      <c r="P74" s="10" t="str">
        <f t="shared" si="5"/>
        <v>Desceu</v>
      </c>
      <c r="Q74" s="10" t="str">
        <f>VLOOKUP(A74,Ticker!A:B,2,0)</f>
        <v>Hypera</v>
      </c>
      <c r="R74" s="10" t="str">
        <f>vlookup(Q74,'Chat GPT'!A:C,2,0)</f>
        <v>Farmacêutica</v>
      </c>
      <c r="S74" s="10">
        <f>vlookup(Q74,'Chat GPT'!A:C,3,0)</f>
        <v>19</v>
      </c>
      <c r="T74" s="14">
        <f t="shared" si="6"/>
        <v>-0.0527</v>
      </c>
      <c r="U74" s="15">
        <f t="shared" si="7"/>
        <v>32.80903621</v>
      </c>
      <c r="V74" s="15">
        <f t="shared" si="8"/>
        <v>-708023707.7</v>
      </c>
      <c r="W74" s="14" t="str">
        <f t="shared" si="9"/>
        <v>Desceu</v>
      </c>
      <c r="X74" s="16">
        <f t="shared" si="10"/>
        <v>-0.1306</v>
      </c>
      <c r="Y74" s="17">
        <f t="shared" si="11"/>
        <v>35.74879227</v>
      </c>
      <c r="Z74" s="17">
        <f t="shared" si="12"/>
        <v>-1911825558</v>
      </c>
      <c r="AA74" s="16" t="str">
        <f t="shared" si="13"/>
        <v>Desceu</v>
      </c>
      <c r="AB74" s="18">
        <f t="shared" si="14"/>
        <v>-0.1306</v>
      </c>
      <c r="AC74" s="19">
        <f t="shared" ref="AC74:AE74" si="90">Y74</f>
        <v>35.74879227</v>
      </c>
      <c r="AD74" s="19">
        <f t="shared" si="90"/>
        <v>-1911825558</v>
      </c>
      <c r="AE74" s="20" t="str">
        <f t="shared" si="90"/>
        <v>Desceu</v>
      </c>
      <c r="AF74" s="21">
        <f t="shared" si="16"/>
        <v>-0.2752</v>
      </c>
      <c r="AG74" s="22">
        <f t="shared" si="17"/>
        <v>42.8807947</v>
      </c>
      <c r="AH74" s="22">
        <f t="shared" si="18"/>
        <v>-4832312001</v>
      </c>
      <c r="AI74" s="21" t="str">
        <f t="shared" si="19"/>
        <v>Desceu</v>
      </c>
    </row>
    <row r="75">
      <c r="A75" s="23" t="s">
        <v>172</v>
      </c>
      <c r="B75" s="24">
        <v>45317.0</v>
      </c>
      <c r="C75" s="25">
        <v>28.2</v>
      </c>
      <c r="D75" s="25">
        <v>-1.94</v>
      </c>
      <c r="E75" s="25">
        <v>0.36</v>
      </c>
      <c r="F75" s="25">
        <v>-3.79</v>
      </c>
      <c r="G75" s="25">
        <v>-3.79</v>
      </c>
      <c r="H75" s="25">
        <v>17.1</v>
      </c>
      <c r="I75" s="25">
        <v>28.13</v>
      </c>
      <c r="J75" s="25">
        <v>28.97</v>
      </c>
      <c r="K75" s="23" t="s">
        <v>173</v>
      </c>
      <c r="L75" s="10">
        <f t="shared" si="2"/>
        <v>-0.0194</v>
      </c>
      <c r="M75" s="11">
        <f t="shared" si="3"/>
        <v>28.75790332</v>
      </c>
      <c r="N75" s="12">
        <f>vlookup(A75,Total_de_acoes!A:B,2,0)</f>
        <v>142377330</v>
      </c>
      <c r="O75" s="13">
        <f t="shared" si="4"/>
        <v>-79432785.74</v>
      </c>
      <c r="P75" s="10" t="str">
        <f t="shared" si="5"/>
        <v>Desceu</v>
      </c>
      <c r="Q75" s="10" t="str">
        <f>VLOOKUP(A75,Ticker!A:B,2,0)</f>
        <v>São Martinho</v>
      </c>
      <c r="R75" s="10" t="str">
        <f>vlookup(Q75,'Chat GPT'!A:C,2,0)</f>
        <v>Agronegócio</v>
      </c>
      <c r="S75" s="10">
        <f>vlookup(Q75,'Chat GPT'!A:C,3,0)</f>
        <v>80</v>
      </c>
      <c r="T75" s="14">
        <f t="shared" si="6"/>
        <v>0.0036</v>
      </c>
      <c r="U75" s="15">
        <f t="shared" si="7"/>
        <v>28.09884416</v>
      </c>
      <c r="V75" s="15">
        <f t="shared" si="8"/>
        <v>14402298.27</v>
      </c>
      <c r="W75" s="14" t="str">
        <f t="shared" si="9"/>
        <v>Subiu</v>
      </c>
      <c r="X75" s="16">
        <f t="shared" si="10"/>
        <v>-0.0379</v>
      </c>
      <c r="Y75" s="17">
        <f t="shared" si="11"/>
        <v>29.31088244</v>
      </c>
      <c r="Z75" s="17">
        <f t="shared" si="12"/>
        <v>-158164476.4</v>
      </c>
      <c r="AA75" s="16" t="str">
        <f t="shared" si="13"/>
        <v>Desceu</v>
      </c>
      <c r="AB75" s="18">
        <f t="shared" si="14"/>
        <v>-0.0379</v>
      </c>
      <c r="AC75" s="19">
        <f t="shared" ref="AC75:AE75" si="91">Y75</f>
        <v>29.31088244</v>
      </c>
      <c r="AD75" s="19">
        <f t="shared" si="91"/>
        <v>-158164476.4</v>
      </c>
      <c r="AE75" s="20" t="str">
        <f t="shared" si="91"/>
        <v>Desceu</v>
      </c>
      <c r="AF75" s="21">
        <f t="shared" si="16"/>
        <v>0.171</v>
      </c>
      <c r="AG75" s="22">
        <f t="shared" si="17"/>
        <v>24.08198121</v>
      </c>
      <c r="AH75" s="22">
        <f t="shared" si="18"/>
        <v>586312519.8</v>
      </c>
      <c r="AI75" s="21" t="str">
        <f t="shared" si="19"/>
        <v>Subiu</v>
      </c>
    </row>
    <row r="76">
      <c r="A76" s="7" t="s">
        <v>174</v>
      </c>
      <c r="B76" s="8">
        <v>45317.0</v>
      </c>
      <c r="C76" s="9">
        <v>3.93</v>
      </c>
      <c r="D76" s="9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7" t="s">
        <v>175</v>
      </c>
      <c r="L76" s="10">
        <f t="shared" si="2"/>
        <v>-0.0199</v>
      </c>
      <c r="M76" s="11">
        <f t="shared" si="3"/>
        <v>4.009794919</v>
      </c>
      <c r="N76" s="12">
        <f>vlookup(A76,Total_de_acoes!A:B,2,0)</f>
        <v>4394332306</v>
      </c>
      <c r="O76" s="13">
        <f t="shared" si="4"/>
        <v>-350645389.9</v>
      </c>
      <c r="P76" s="10" t="str">
        <f t="shared" si="5"/>
        <v>Desceu</v>
      </c>
      <c r="Q76" s="10" t="str">
        <f>VLOOKUP(A76,Ticker!A:B,2,0)</f>
        <v>Hapvida</v>
      </c>
      <c r="R76" s="10" t="str">
        <f>vlookup(Q76,'Chat GPT'!A:C,2,0)</f>
        <v>Saúde</v>
      </c>
      <c r="S76" s="10">
        <f>vlookup(Q76,'Chat GPT'!A:C,3,0)</f>
        <v>46</v>
      </c>
      <c r="T76" s="14">
        <f t="shared" si="6"/>
        <v>-0.0224</v>
      </c>
      <c r="U76" s="15">
        <f t="shared" si="7"/>
        <v>4.0200491</v>
      </c>
      <c r="V76" s="15">
        <f t="shared" si="8"/>
        <v>-395705668.5</v>
      </c>
      <c r="W76" s="14" t="str">
        <f t="shared" si="9"/>
        <v>Desceu</v>
      </c>
      <c r="X76" s="16">
        <f t="shared" si="10"/>
        <v>-0.1169</v>
      </c>
      <c r="Y76" s="17">
        <f t="shared" si="11"/>
        <v>4.450232137</v>
      </c>
      <c r="Z76" s="17">
        <f t="shared" si="12"/>
        <v>-2286072885</v>
      </c>
      <c r="AA76" s="16" t="str">
        <f t="shared" si="13"/>
        <v>Desceu</v>
      </c>
      <c r="AB76" s="18">
        <f t="shared" si="14"/>
        <v>-0.1169</v>
      </c>
      <c r="AC76" s="19">
        <f t="shared" ref="AC76:AE76" si="92">Y76</f>
        <v>4.450232137</v>
      </c>
      <c r="AD76" s="19">
        <f t="shared" si="92"/>
        <v>-2286072885</v>
      </c>
      <c r="AE76" s="20" t="str">
        <f t="shared" si="92"/>
        <v>Desceu</v>
      </c>
      <c r="AF76" s="21">
        <f t="shared" si="16"/>
        <v>-0.1149</v>
      </c>
      <c r="AG76" s="22">
        <f t="shared" si="17"/>
        <v>4.440176251</v>
      </c>
      <c r="AH76" s="22">
        <f t="shared" si="18"/>
        <v>-2241883983</v>
      </c>
      <c r="AI76" s="21" t="str">
        <f t="shared" si="19"/>
        <v>Desceu</v>
      </c>
    </row>
    <row r="77">
      <c r="A77" s="23" t="s">
        <v>176</v>
      </c>
      <c r="B77" s="24">
        <v>45317.0</v>
      </c>
      <c r="C77" s="25">
        <v>15.78</v>
      </c>
      <c r="D77" s="25">
        <v>-2.29</v>
      </c>
      <c r="E77" s="25">
        <v>-5.62</v>
      </c>
      <c r="F77" s="25">
        <v>-9.41</v>
      </c>
      <c r="G77" s="25">
        <v>-9.41</v>
      </c>
      <c r="H77" s="25">
        <v>-24.94</v>
      </c>
      <c r="I77" s="25">
        <v>15.7</v>
      </c>
      <c r="J77" s="25">
        <v>16.23</v>
      </c>
      <c r="K77" s="23" t="s">
        <v>177</v>
      </c>
      <c r="L77" s="10">
        <f t="shared" si="2"/>
        <v>-0.0229</v>
      </c>
      <c r="M77" s="11">
        <f t="shared" si="3"/>
        <v>16.14983113</v>
      </c>
      <c r="N77" s="12">
        <f>vlookup(A77,Total_de_acoes!A:B,2,0)</f>
        <v>951329770</v>
      </c>
      <c r="O77" s="13">
        <f t="shared" si="4"/>
        <v>-351831366.6</v>
      </c>
      <c r="P77" s="10" t="str">
        <f t="shared" si="5"/>
        <v>Desceu</v>
      </c>
      <c r="Q77" s="10" t="str">
        <f>VLOOKUP(A77,Ticker!A:B,2,0)</f>
        <v>Lojas Renner</v>
      </c>
      <c r="R77" s="10" t="str">
        <f>vlookup(Q77,'Chat GPT'!A:C,2,0)</f>
        <v>Varejo de Moda</v>
      </c>
      <c r="S77" s="10">
        <f>vlookup(Q77,'Chat GPT'!A:C,3,0)</f>
        <v>59</v>
      </c>
      <c r="T77" s="14">
        <f t="shared" si="6"/>
        <v>-0.0562</v>
      </c>
      <c r="U77" s="15">
        <f t="shared" si="7"/>
        <v>16.71964399</v>
      </c>
      <c r="V77" s="15">
        <f t="shared" si="8"/>
        <v>-893911303.1</v>
      </c>
      <c r="W77" s="14" t="str">
        <f t="shared" si="9"/>
        <v>Desceu</v>
      </c>
      <c r="X77" s="16">
        <f t="shared" si="10"/>
        <v>-0.0941</v>
      </c>
      <c r="Y77" s="17">
        <f t="shared" si="11"/>
        <v>17.41914119</v>
      </c>
      <c r="Z77" s="17">
        <f t="shared" si="12"/>
        <v>-1559363807</v>
      </c>
      <c r="AA77" s="16" t="str">
        <f t="shared" si="13"/>
        <v>Desceu</v>
      </c>
      <c r="AB77" s="18">
        <f t="shared" si="14"/>
        <v>-0.0941</v>
      </c>
      <c r="AC77" s="19">
        <f t="shared" ref="AC77:AE77" si="93">Y77</f>
        <v>17.41914119</v>
      </c>
      <c r="AD77" s="19">
        <f t="shared" si="93"/>
        <v>-1559363807</v>
      </c>
      <c r="AE77" s="20" t="str">
        <f t="shared" si="93"/>
        <v>Desceu</v>
      </c>
      <c r="AF77" s="21">
        <f t="shared" si="16"/>
        <v>-0.2494</v>
      </c>
      <c r="AG77" s="22">
        <f t="shared" si="17"/>
        <v>21.02318145</v>
      </c>
      <c r="AH77" s="22">
        <f t="shared" si="18"/>
        <v>-4987994607</v>
      </c>
      <c r="AI77" s="21" t="str">
        <f t="shared" si="19"/>
        <v>Desceu</v>
      </c>
    </row>
    <row r="78">
      <c r="A78" s="7" t="s">
        <v>178</v>
      </c>
      <c r="B78" s="8">
        <v>45317.0</v>
      </c>
      <c r="C78" s="9">
        <v>10.71</v>
      </c>
      <c r="D78" s="9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7" t="s">
        <v>179</v>
      </c>
      <c r="L78" s="10">
        <f t="shared" si="2"/>
        <v>-0.0245</v>
      </c>
      <c r="M78" s="11">
        <f t="shared" si="3"/>
        <v>10.97898514</v>
      </c>
      <c r="N78" s="12">
        <f>vlookup(A78,Total_de_acoes!A:B,2,0)</f>
        <v>533990587</v>
      </c>
      <c r="O78" s="13">
        <f t="shared" si="4"/>
        <v>-143635530.6</v>
      </c>
      <c r="P78" s="10" t="str">
        <f t="shared" si="5"/>
        <v>Desceu</v>
      </c>
      <c r="Q78" s="10" t="str">
        <f>VLOOKUP(A78,Ticker!A:B,2,0)</f>
        <v>Carrefour Brasil</v>
      </c>
      <c r="R78" s="10" t="str">
        <f>vlookup(Q78,'Chat GPT'!A:C,2,0)</f>
        <v>Varejo</v>
      </c>
      <c r="S78" s="10">
        <f>vlookup(Q78,'Chat GPT'!A:C,3,0)</f>
        <v>48</v>
      </c>
      <c r="T78" s="14">
        <f t="shared" si="6"/>
        <v>-0.0947</v>
      </c>
      <c r="U78" s="15">
        <f t="shared" si="7"/>
        <v>11.83033249</v>
      </c>
      <c r="V78" s="15">
        <f t="shared" si="8"/>
        <v>-598247002.1</v>
      </c>
      <c r="W78" s="14" t="str">
        <f t="shared" si="9"/>
        <v>Desceu</v>
      </c>
      <c r="X78" s="16">
        <f t="shared" si="10"/>
        <v>-0.1398</v>
      </c>
      <c r="Y78" s="17">
        <f t="shared" si="11"/>
        <v>12.45059289</v>
      </c>
      <c r="Z78" s="17">
        <f t="shared" si="12"/>
        <v>-929460216.6</v>
      </c>
      <c r="AA78" s="16" t="str">
        <f t="shared" si="13"/>
        <v>Desceu</v>
      </c>
      <c r="AB78" s="18">
        <f t="shared" si="14"/>
        <v>-0.1398</v>
      </c>
      <c r="AC78" s="19">
        <f t="shared" ref="AC78:AE78" si="94">Y78</f>
        <v>12.45059289</v>
      </c>
      <c r="AD78" s="19">
        <f t="shared" si="94"/>
        <v>-929460216.6</v>
      </c>
      <c r="AE78" s="20" t="str">
        <f t="shared" si="94"/>
        <v>Desceu</v>
      </c>
      <c r="AF78" s="21">
        <f t="shared" si="16"/>
        <v>-0.3272</v>
      </c>
      <c r="AG78" s="22">
        <f t="shared" si="17"/>
        <v>15.91854935</v>
      </c>
      <c r="AH78" s="22">
        <f t="shared" si="18"/>
        <v>-2781316323</v>
      </c>
      <c r="AI78" s="21" t="str">
        <f t="shared" si="19"/>
        <v>Desceu</v>
      </c>
    </row>
    <row r="79">
      <c r="A79" s="23" t="s">
        <v>180</v>
      </c>
      <c r="B79" s="24">
        <v>45317.0</v>
      </c>
      <c r="C79" s="25">
        <v>8.7</v>
      </c>
      <c r="D79" s="25">
        <v>-2.46</v>
      </c>
      <c r="E79" s="25">
        <v>-6.95</v>
      </c>
      <c r="F79" s="25">
        <v>-23.55</v>
      </c>
      <c r="G79" s="25">
        <v>-23.55</v>
      </c>
      <c r="H79" s="25">
        <v>-85.74</v>
      </c>
      <c r="I79" s="25">
        <v>8.67</v>
      </c>
      <c r="J79" s="25">
        <v>8.95</v>
      </c>
      <c r="K79" s="23" t="s">
        <v>181</v>
      </c>
      <c r="L79" s="10">
        <f t="shared" si="2"/>
        <v>-0.0246</v>
      </c>
      <c r="M79" s="11">
        <f t="shared" si="3"/>
        <v>8.919417675</v>
      </c>
      <c r="N79" s="12">
        <f>vlookup(A79,Total_de_acoes!A:B,2,0)</f>
        <v>94843047</v>
      </c>
      <c r="O79" s="13">
        <f t="shared" si="4"/>
        <v>-20810240.84</v>
      </c>
      <c r="P79" s="10" t="str">
        <f t="shared" si="5"/>
        <v>Desceu</v>
      </c>
      <c r="Q79" s="10" t="str">
        <f>VLOOKUP(A79,Ticker!A:B,2,0)</f>
        <v>Casas Bahia</v>
      </c>
      <c r="R79" s="10" t="str">
        <f>vlookup(Q79,'Chat GPT'!A:C,2,0)</f>
        <v>Varejo</v>
      </c>
      <c r="S79" s="10">
        <f>vlookup(Q79,'Chat GPT'!A:C,3,0)</f>
        <v>68</v>
      </c>
      <c r="T79" s="14">
        <f t="shared" si="6"/>
        <v>-0.0695</v>
      </c>
      <c r="U79" s="15">
        <f t="shared" si="7"/>
        <v>9.349811929</v>
      </c>
      <c r="V79" s="15">
        <f t="shared" si="8"/>
        <v>-61630143.33</v>
      </c>
      <c r="W79" s="14" t="str">
        <f t="shared" si="9"/>
        <v>Desceu</v>
      </c>
      <c r="X79" s="16">
        <f t="shared" si="10"/>
        <v>-0.2355</v>
      </c>
      <c r="Y79" s="17">
        <f t="shared" si="11"/>
        <v>11.37998692</v>
      </c>
      <c r="Z79" s="17">
        <f t="shared" si="12"/>
        <v>-254178125.4</v>
      </c>
      <c r="AA79" s="16" t="str">
        <f t="shared" si="13"/>
        <v>Desceu</v>
      </c>
      <c r="AB79" s="18">
        <f t="shared" si="14"/>
        <v>-0.2355</v>
      </c>
      <c r="AC79" s="19">
        <f t="shared" ref="AC79:AE79" si="95">Y79</f>
        <v>11.37998692</v>
      </c>
      <c r="AD79" s="19">
        <f t="shared" si="95"/>
        <v>-254178125.4</v>
      </c>
      <c r="AE79" s="20" t="str">
        <f t="shared" si="95"/>
        <v>Desceu</v>
      </c>
      <c r="AF79" s="21">
        <f t="shared" si="16"/>
        <v>-0.8574</v>
      </c>
      <c r="AG79" s="22">
        <f t="shared" si="17"/>
        <v>61.00981767</v>
      </c>
      <c r="AH79" s="22">
        <f t="shared" si="18"/>
        <v>-4961222496</v>
      </c>
      <c r="AI79" s="21" t="str">
        <f t="shared" si="19"/>
        <v>Desceu</v>
      </c>
    </row>
    <row r="80">
      <c r="A80" s="7" t="s">
        <v>182</v>
      </c>
      <c r="B80" s="8">
        <v>45317.0</v>
      </c>
      <c r="C80" s="9">
        <v>56.24</v>
      </c>
      <c r="D80" s="9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7" t="s">
        <v>183</v>
      </c>
      <c r="L80" s="10">
        <f t="shared" si="2"/>
        <v>-0.0363</v>
      </c>
      <c r="M80" s="11">
        <f t="shared" si="3"/>
        <v>58.35841029</v>
      </c>
      <c r="N80" s="12">
        <f>vlookup(A80,Total_de_acoes!A:B,2,0)</f>
        <v>853202347</v>
      </c>
      <c r="O80" s="13">
        <f t="shared" si="4"/>
        <v>-1807432634</v>
      </c>
      <c r="P80" s="10" t="str">
        <f t="shared" si="5"/>
        <v>Desceu</v>
      </c>
      <c r="Q80" s="10" t="str">
        <f>VLOOKUP(A80,Ticker!A:B,2,0)</f>
        <v>Localiza</v>
      </c>
      <c r="R80" s="10" t="str">
        <f>vlookup(Q80,'Chat GPT'!A:C,2,0)</f>
        <v>Aluguel de Carros</v>
      </c>
      <c r="S80" s="10">
        <f>vlookup(Q80,'Chat GPT'!A:C,3,0)</f>
        <v>49</v>
      </c>
      <c r="T80" s="14">
        <f t="shared" si="6"/>
        <v>-0.0641</v>
      </c>
      <c r="U80" s="15">
        <f t="shared" si="7"/>
        <v>60.09189016</v>
      </c>
      <c r="V80" s="15">
        <f t="shared" si="8"/>
        <v>-3286441724</v>
      </c>
      <c r="W80" s="14" t="str">
        <f t="shared" si="9"/>
        <v>Desceu</v>
      </c>
      <c r="X80" s="16">
        <f t="shared" si="10"/>
        <v>-0.1157</v>
      </c>
      <c r="Y80" s="17">
        <f t="shared" si="11"/>
        <v>63.59832636</v>
      </c>
      <c r="Z80" s="17">
        <f t="shared" si="12"/>
        <v>-6278141320</v>
      </c>
      <c r="AA80" s="16" t="str">
        <f t="shared" si="13"/>
        <v>Desceu</v>
      </c>
      <c r="AB80" s="18">
        <f t="shared" si="14"/>
        <v>-0.1157</v>
      </c>
      <c r="AC80" s="19">
        <f t="shared" ref="AC80:AE80" si="96">Y80</f>
        <v>63.59832636</v>
      </c>
      <c r="AD80" s="19">
        <f t="shared" si="96"/>
        <v>-6278141320</v>
      </c>
      <c r="AE80" s="20" t="str">
        <f t="shared" si="96"/>
        <v>Desceu</v>
      </c>
      <c r="AF80" s="21">
        <f t="shared" si="16"/>
        <v>-0.0277</v>
      </c>
      <c r="AG80" s="22">
        <f t="shared" si="17"/>
        <v>57.84222976</v>
      </c>
      <c r="AH80" s="22">
        <f t="shared" si="18"/>
        <v>-1367026195</v>
      </c>
      <c r="AI80" s="21" t="str">
        <f t="shared" si="19"/>
        <v>Desceu</v>
      </c>
    </row>
    <row r="81">
      <c r="A81" s="23" t="s">
        <v>184</v>
      </c>
      <c r="B81" s="24">
        <v>45317.0</v>
      </c>
      <c r="C81" s="25">
        <v>3.07</v>
      </c>
      <c r="D81" s="25">
        <v>-4.36</v>
      </c>
      <c r="E81" s="25">
        <v>-5.54</v>
      </c>
      <c r="F81" s="25">
        <v>-12.29</v>
      </c>
      <c r="G81" s="25">
        <v>-12.29</v>
      </c>
      <c r="H81" s="25">
        <v>-36.83</v>
      </c>
      <c r="I81" s="25">
        <v>3.05</v>
      </c>
      <c r="J81" s="25">
        <v>3.23</v>
      </c>
      <c r="K81" s="23" t="s">
        <v>185</v>
      </c>
      <c r="L81" s="10">
        <f t="shared" si="2"/>
        <v>-0.0436</v>
      </c>
      <c r="M81" s="11">
        <f t="shared" si="3"/>
        <v>3.209953994</v>
      </c>
      <c r="N81" s="12">
        <f>vlookup(A81,Total_de_acoes!A:B,2,0)</f>
        <v>525582771</v>
      </c>
      <c r="O81" s="13">
        <f t="shared" si="4"/>
        <v>-73557408.06</v>
      </c>
      <c r="P81" s="10" t="str">
        <f t="shared" si="5"/>
        <v>Desceu</v>
      </c>
      <c r="Q81" s="10" t="str">
        <f>VLOOKUP(A81,Ticker!A:B,2,0)</f>
        <v>CVC</v>
      </c>
      <c r="R81" s="10" t="str">
        <f>vlookup(Q81,'Chat GPT'!A:C,2,0)</f>
        <v>Turismo</v>
      </c>
      <c r="S81" s="10">
        <f>vlookup(Q81,'Chat GPT'!A:C,3,0)</f>
        <v>49</v>
      </c>
      <c r="T81" s="14">
        <f t="shared" si="6"/>
        <v>-0.0554</v>
      </c>
      <c r="U81" s="15">
        <f t="shared" si="7"/>
        <v>3.250052932</v>
      </c>
      <c r="V81" s="15">
        <f t="shared" si="8"/>
        <v>-94632719.17</v>
      </c>
      <c r="W81" s="14" t="str">
        <f t="shared" si="9"/>
        <v>Desceu</v>
      </c>
      <c r="X81" s="16">
        <f t="shared" si="10"/>
        <v>-0.1229</v>
      </c>
      <c r="Y81" s="17">
        <f t="shared" si="11"/>
        <v>3.500171018</v>
      </c>
      <c r="Z81" s="17">
        <f t="shared" si="12"/>
        <v>-226090475.7</v>
      </c>
      <c r="AA81" s="16" t="str">
        <f t="shared" si="13"/>
        <v>Desceu</v>
      </c>
      <c r="AB81" s="18">
        <f t="shared" si="14"/>
        <v>-0.1229</v>
      </c>
      <c r="AC81" s="19">
        <f t="shared" ref="AC81:AE81" si="97">Y81</f>
        <v>3.500171018</v>
      </c>
      <c r="AD81" s="19">
        <f t="shared" si="97"/>
        <v>-226090475.7</v>
      </c>
      <c r="AE81" s="20" t="str">
        <f t="shared" si="97"/>
        <v>Desceu</v>
      </c>
      <c r="AF81" s="21">
        <f t="shared" si="16"/>
        <v>-0.3683</v>
      </c>
      <c r="AG81" s="22">
        <f t="shared" si="17"/>
        <v>4.859901852</v>
      </c>
      <c r="AH81" s="22">
        <f t="shared" si="18"/>
        <v>-940741575.3</v>
      </c>
      <c r="AI81" s="21" t="str">
        <f t="shared" si="19"/>
        <v>Desceu</v>
      </c>
    </row>
    <row r="82">
      <c r="A82" s="7" t="s">
        <v>186</v>
      </c>
      <c r="B82" s="8">
        <v>45317.0</v>
      </c>
      <c r="C82" s="9">
        <v>5.92</v>
      </c>
      <c r="D82" s="9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7" t="s">
        <v>187</v>
      </c>
      <c r="L82" s="10">
        <f t="shared" si="2"/>
        <v>-0.0807</v>
      </c>
      <c r="M82" s="11">
        <f t="shared" si="3"/>
        <v>6.439682367</v>
      </c>
      <c r="N82" s="12">
        <f>vlookup(A82,Total_de_acoes!A:B,2,0)</f>
        <v>198184909</v>
      </c>
      <c r="O82" s="13">
        <f t="shared" si="4"/>
        <v>-102993202.6</v>
      </c>
      <c r="P82" s="10" t="str">
        <f t="shared" si="5"/>
        <v>Desceu</v>
      </c>
      <c r="Q82" s="10" t="str">
        <f>VLOOKUP(A82,Ticker!A:B,2,0)</f>
        <v>GOL</v>
      </c>
      <c r="R82" s="10" t="str">
        <f>vlookup(Q82,'Chat GPT'!A:C,2,0)</f>
        <v>Transporte Aéreo</v>
      </c>
      <c r="S82" s="10">
        <f>vlookup(Q82,'Chat GPT'!A:C,3,0)</f>
        <v>20</v>
      </c>
      <c r="T82" s="14">
        <f t="shared" si="6"/>
        <v>-0.1591</v>
      </c>
      <c r="U82" s="15">
        <f t="shared" si="7"/>
        <v>7.040076109</v>
      </c>
      <c r="V82" s="15">
        <f t="shared" si="8"/>
        <v>-221982181.7</v>
      </c>
      <c r="W82" s="14" t="str">
        <f t="shared" si="9"/>
        <v>Desceu</v>
      </c>
      <c r="X82" s="16">
        <f t="shared" si="10"/>
        <v>-0.34</v>
      </c>
      <c r="Y82" s="17">
        <f t="shared" si="11"/>
        <v>8.96969697</v>
      </c>
      <c r="Z82" s="17">
        <f t="shared" si="12"/>
        <v>-604403916.4</v>
      </c>
      <c r="AA82" s="16" t="str">
        <f t="shared" si="13"/>
        <v>Desceu</v>
      </c>
      <c r="AB82" s="18">
        <f t="shared" si="14"/>
        <v>-0.34</v>
      </c>
      <c r="AC82" s="19">
        <f t="shared" ref="AC82:AE82" si="98">Y82</f>
        <v>8.96969697</v>
      </c>
      <c r="AD82" s="19">
        <f t="shared" si="98"/>
        <v>-604403916.4</v>
      </c>
      <c r="AE82" s="20" t="str">
        <f t="shared" si="98"/>
        <v>Desceu</v>
      </c>
      <c r="AF82" s="21">
        <f t="shared" si="16"/>
        <v>-0.2544</v>
      </c>
      <c r="AG82" s="22">
        <f t="shared" si="17"/>
        <v>7.939914163</v>
      </c>
      <c r="AH82" s="22">
        <f t="shared" si="18"/>
        <v>-400316504.6</v>
      </c>
      <c r="AI82" s="21" t="str">
        <f t="shared" si="19"/>
        <v>Desceu</v>
      </c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AB83" s="27"/>
      <c r="AC83" s="27"/>
      <c r="AD83" s="27"/>
      <c r="AE83" s="27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AB84" s="27"/>
      <c r="AC84" s="27"/>
      <c r="AD84" s="27"/>
      <c r="AE84" s="27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AB85" s="27"/>
      <c r="AC85" s="27"/>
      <c r="AD85" s="27"/>
      <c r="AE85" s="27"/>
    </row>
    <row r="86">
      <c r="A86" s="29" t="s">
        <v>188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AB86" s="27"/>
      <c r="AC86" s="27"/>
      <c r="AD86" s="27"/>
      <c r="AE86" s="27"/>
    </row>
    <row r="87">
      <c r="A87" s="30" t="s">
        <v>189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AB87" s="27"/>
      <c r="AC87" s="27"/>
      <c r="AD87" s="27"/>
      <c r="AE87" s="27"/>
    </row>
    <row r="88">
      <c r="A88" s="31" t="s">
        <v>190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AB88" s="27"/>
      <c r="AC88" s="27"/>
      <c r="AD88" s="27"/>
      <c r="AE88" s="27"/>
    </row>
    <row r="89">
      <c r="A89" s="32" t="s">
        <v>191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AB89" s="27"/>
      <c r="AC89" s="27"/>
      <c r="AD89" s="27"/>
      <c r="AE89" s="27"/>
    </row>
    <row r="90">
      <c r="A90" s="33" t="s">
        <v>192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AB90" s="27"/>
      <c r="AC90" s="27"/>
      <c r="AD90" s="27"/>
      <c r="AE90" s="27"/>
    </row>
    <row r="91">
      <c r="A91" s="34" t="s">
        <v>193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AB91" s="27"/>
      <c r="AC91" s="27"/>
      <c r="AD91" s="27"/>
      <c r="AE91" s="27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AB92" s="27"/>
      <c r="AC92" s="27"/>
      <c r="AD92" s="27"/>
      <c r="AE92" s="27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AB93" s="27"/>
      <c r="AC93" s="27"/>
      <c r="AD93" s="27"/>
      <c r="AE93" s="27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AB94" s="27"/>
      <c r="AC94" s="27"/>
      <c r="AD94" s="27"/>
      <c r="AE94" s="27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AB95" s="27"/>
      <c r="AC95" s="27"/>
      <c r="AD95" s="27"/>
      <c r="AE95" s="27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AB96" s="27"/>
      <c r="AC96" s="27"/>
      <c r="AD96" s="27"/>
      <c r="AE96" s="27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AB97" s="27"/>
      <c r="AC97" s="27"/>
      <c r="AD97" s="27"/>
      <c r="AE97" s="27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AB98" s="27"/>
      <c r="AC98" s="27"/>
      <c r="AD98" s="27"/>
      <c r="AE98" s="27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AB99" s="27"/>
      <c r="AC99" s="27"/>
      <c r="AD99" s="27"/>
      <c r="AE99" s="27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AB100" s="27"/>
      <c r="AC100" s="27"/>
      <c r="AD100" s="27"/>
      <c r="AE100" s="27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AB101" s="27"/>
      <c r="AC101" s="27"/>
      <c r="AD101" s="27"/>
      <c r="AE101" s="27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AB102" s="27"/>
      <c r="AC102" s="27"/>
      <c r="AD102" s="27"/>
      <c r="AE102" s="27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AB103" s="27"/>
      <c r="AC103" s="27"/>
      <c r="AD103" s="27"/>
      <c r="AE103" s="27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AB104" s="27"/>
      <c r="AC104" s="27"/>
      <c r="AD104" s="27"/>
      <c r="AE104" s="27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AB105" s="27"/>
      <c r="AC105" s="27"/>
      <c r="AD105" s="27"/>
      <c r="AE105" s="27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AB106" s="27"/>
      <c r="AC106" s="27"/>
      <c r="AD106" s="27"/>
      <c r="AE106" s="27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AB107" s="27"/>
      <c r="AC107" s="27"/>
      <c r="AD107" s="27"/>
      <c r="AE107" s="27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AB108" s="27"/>
      <c r="AC108" s="27"/>
      <c r="AD108" s="27"/>
      <c r="AE108" s="27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AB109" s="27"/>
      <c r="AC109" s="27"/>
      <c r="AD109" s="27"/>
      <c r="AE109" s="27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AB110" s="27"/>
      <c r="AC110" s="27"/>
      <c r="AD110" s="27"/>
      <c r="AE110" s="27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AB111" s="27"/>
      <c r="AC111" s="27"/>
      <c r="AD111" s="27"/>
      <c r="AE111" s="27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AB112" s="27"/>
      <c r="AC112" s="27"/>
      <c r="AD112" s="27"/>
      <c r="AE112" s="27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AB113" s="27"/>
      <c r="AC113" s="27"/>
      <c r="AD113" s="27"/>
      <c r="AE113" s="27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AB114" s="27"/>
      <c r="AC114" s="27"/>
      <c r="AD114" s="27"/>
      <c r="AE114" s="27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AB115" s="27"/>
      <c r="AC115" s="27"/>
      <c r="AD115" s="27"/>
      <c r="AE115" s="27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AB116" s="27"/>
      <c r="AC116" s="27"/>
      <c r="AD116" s="27"/>
      <c r="AE116" s="27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AB117" s="27"/>
      <c r="AC117" s="27"/>
      <c r="AD117" s="27"/>
      <c r="AE117" s="27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AB118" s="27"/>
      <c r="AC118" s="27"/>
      <c r="AD118" s="27"/>
      <c r="AE118" s="27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AB119" s="27"/>
      <c r="AC119" s="27"/>
      <c r="AD119" s="27"/>
      <c r="AE119" s="27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AB120" s="27"/>
      <c r="AC120" s="27"/>
      <c r="AD120" s="27"/>
      <c r="AE120" s="27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AB121" s="27"/>
      <c r="AC121" s="27"/>
      <c r="AD121" s="27"/>
      <c r="AE121" s="27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AB122" s="27"/>
      <c r="AC122" s="27"/>
      <c r="AD122" s="27"/>
      <c r="AE122" s="27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AB123" s="27"/>
      <c r="AC123" s="27"/>
      <c r="AD123" s="27"/>
      <c r="AE123" s="27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AB124" s="27"/>
      <c r="AC124" s="27"/>
      <c r="AD124" s="27"/>
      <c r="AE124" s="27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AB125" s="27"/>
      <c r="AC125" s="27"/>
      <c r="AD125" s="27"/>
      <c r="AE125" s="27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AB126" s="27"/>
      <c r="AC126" s="27"/>
      <c r="AD126" s="27"/>
      <c r="AE126" s="27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AB127" s="27"/>
      <c r="AC127" s="27"/>
      <c r="AD127" s="27"/>
      <c r="AE127" s="27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AB128" s="27"/>
      <c r="AC128" s="27"/>
      <c r="AD128" s="27"/>
      <c r="AE128" s="27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AB129" s="27"/>
      <c r="AC129" s="27"/>
      <c r="AD129" s="27"/>
      <c r="AE129" s="27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AB130" s="27"/>
      <c r="AC130" s="27"/>
      <c r="AD130" s="27"/>
      <c r="AE130" s="27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AB131" s="27"/>
      <c r="AC131" s="27"/>
      <c r="AD131" s="27"/>
      <c r="AE131" s="27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AB132" s="27"/>
      <c r="AC132" s="27"/>
      <c r="AD132" s="27"/>
      <c r="AE132" s="27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AB133" s="27"/>
      <c r="AC133" s="27"/>
      <c r="AD133" s="27"/>
      <c r="AE133" s="27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AB134" s="27"/>
      <c r="AC134" s="27"/>
      <c r="AD134" s="27"/>
      <c r="AE134" s="27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AB135" s="27"/>
      <c r="AC135" s="27"/>
      <c r="AD135" s="27"/>
      <c r="AE135" s="27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AB136" s="27"/>
      <c r="AC136" s="27"/>
      <c r="AD136" s="27"/>
      <c r="AE136" s="27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AB137" s="27"/>
      <c r="AC137" s="27"/>
      <c r="AD137" s="27"/>
      <c r="AE137" s="27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AB138" s="27"/>
      <c r="AC138" s="27"/>
      <c r="AD138" s="27"/>
      <c r="AE138" s="27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AB139" s="27"/>
      <c r="AC139" s="27"/>
      <c r="AD139" s="27"/>
      <c r="AE139" s="27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AB140" s="27"/>
      <c r="AC140" s="27"/>
      <c r="AD140" s="27"/>
      <c r="AE140" s="27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AB141" s="27"/>
      <c r="AC141" s="27"/>
      <c r="AD141" s="27"/>
      <c r="AE141" s="27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AB142" s="27"/>
      <c r="AC142" s="27"/>
      <c r="AD142" s="27"/>
      <c r="AE142" s="27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AB143" s="27"/>
      <c r="AC143" s="27"/>
      <c r="AD143" s="27"/>
      <c r="AE143" s="27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AB144" s="27"/>
      <c r="AC144" s="27"/>
      <c r="AD144" s="27"/>
      <c r="AE144" s="27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AB145" s="27"/>
      <c r="AC145" s="27"/>
      <c r="AD145" s="27"/>
      <c r="AE145" s="27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AB146" s="27"/>
      <c r="AC146" s="27"/>
      <c r="AD146" s="27"/>
      <c r="AE146" s="27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AB147" s="27"/>
      <c r="AC147" s="27"/>
      <c r="AD147" s="27"/>
      <c r="AE147" s="27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AB148" s="27"/>
      <c r="AC148" s="27"/>
      <c r="AD148" s="27"/>
      <c r="AE148" s="27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AB149" s="27"/>
      <c r="AC149" s="27"/>
      <c r="AD149" s="27"/>
      <c r="AE149" s="27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AB150" s="27"/>
      <c r="AC150" s="27"/>
      <c r="AD150" s="27"/>
      <c r="AE150" s="27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AB151" s="27"/>
      <c r="AC151" s="27"/>
      <c r="AD151" s="27"/>
      <c r="AE151" s="27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AB152" s="27"/>
      <c r="AC152" s="27"/>
      <c r="AD152" s="27"/>
      <c r="AE152" s="27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AB153" s="27"/>
      <c r="AC153" s="27"/>
      <c r="AD153" s="27"/>
      <c r="AE153" s="27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AB154" s="27"/>
      <c r="AC154" s="27"/>
      <c r="AD154" s="27"/>
      <c r="AE154" s="27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AB155" s="27"/>
      <c r="AC155" s="27"/>
      <c r="AD155" s="27"/>
      <c r="AE155" s="27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AB156" s="27"/>
      <c r="AC156" s="27"/>
      <c r="AD156" s="27"/>
      <c r="AE156" s="27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AB157" s="27"/>
      <c r="AC157" s="27"/>
      <c r="AD157" s="27"/>
      <c r="AE157" s="27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AB158" s="27"/>
      <c r="AC158" s="27"/>
      <c r="AD158" s="27"/>
      <c r="AE158" s="27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AB159" s="27"/>
      <c r="AC159" s="27"/>
      <c r="AD159" s="27"/>
      <c r="AE159" s="27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AB160" s="27"/>
      <c r="AC160" s="27"/>
      <c r="AD160" s="27"/>
      <c r="AE160" s="27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AB161" s="27"/>
      <c r="AC161" s="27"/>
      <c r="AD161" s="27"/>
      <c r="AE161" s="27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AB162" s="27"/>
      <c r="AC162" s="27"/>
      <c r="AD162" s="27"/>
      <c r="AE162" s="27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AB163" s="27"/>
      <c r="AC163" s="27"/>
      <c r="AD163" s="27"/>
      <c r="AE163" s="27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AB164" s="27"/>
      <c r="AC164" s="27"/>
      <c r="AD164" s="27"/>
      <c r="AE164" s="27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AB165" s="27"/>
      <c r="AC165" s="27"/>
      <c r="AD165" s="27"/>
      <c r="AE165" s="27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AB166" s="27"/>
      <c r="AC166" s="27"/>
      <c r="AD166" s="27"/>
      <c r="AE166" s="27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AB167" s="27"/>
      <c r="AC167" s="27"/>
      <c r="AD167" s="27"/>
      <c r="AE167" s="27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AB168" s="27"/>
      <c r="AC168" s="27"/>
      <c r="AD168" s="27"/>
      <c r="AE168" s="27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AB169" s="27"/>
      <c r="AC169" s="27"/>
      <c r="AD169" s="27"/>
      <c r="AE169" s="27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AB170" s="27"/>
      <c r="AC170" s="27"/>
      <c r="AD170" s="27"/>
      <c r="AE170" s="27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AB171" s="27"/>
      <c r="AC171" s="27"/>
      <c r="AD171" s="27"/>
      <c r="AE171" s="27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AB172" s="27"/>
      <c r="AC172" s="27"/>
      <c r="AD172" s="27"/>
      <c r="AE172" s="27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AB173" s="27"/>
      <c r="AC173" s="27"/>
      <c r="AD173" s="27"/>
      <c r="AE173" s="27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AB174" s="27"/>
      <c r="AC174" s="27"/>
      <c r="AD174" s="27"/>
      <c r="AE174" s="27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AB175" s="27"/>
      <c r="AC175" s="27"/>
      <c r="AD175" s="27"/>
      <c r="AE175" s="27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AB176" s="27"/>
      <c r="AC176" s="27"/>
      <c r="AD176" s="27"/>
      <c r="AE176" s="27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AB177" s="27"/>
      <c r="AC177" s="27"/>
      <c r="AD177" s="27"/>
      <c r="AE177" s="27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AB178" s="27"/>
      <c r="AC178" s="27"/>
      <c r="AD178" s="27"/>
      <c r="AE178" s="27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AB179" s="27"/>
      <c r="AC179" s="27"/>
      <c r="AD179" s="27"/>
      <c r="AE179" s="27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AB180" s="27"/>
      <c r="AC180" s="27"/>
      <c r="AD180" s="27"/>
      <c r="AE180" s="27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AB181" s="27"/>
      <c r="AC181" s="27"/>
      <c r="AD181" s="27"/>
      <c r="AE181" s="27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AB182" s="27"/>
      <c r="AC182" s="27"/>
      <c r="AD182" s="27"/>
      <c r="AE182" s="27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AB183" s="27"/>
      <c r="AC183" s="27"/>
      <c r="AD183" s="27"/>
      <c r="AE183" s="27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AB184" s="27"/>
      <c r="AC184" s="27"/>
      <c r="AD184" s="27"/>
      <c r="AE184" s="27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AB185" s="27"/>
      <c r="AC185" s="27"/>
      <c r="AD185" s="27"/>
      <c r="AE185" s="27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AB186" s="27"/>
      <c r="AC186" s="27"/>
      <c r="AD186" s="27"/>
      <c r="AE186" s="27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AB187" s="27"/>
      <c r="AC187" s="27"/>
      <c r="AD187" s="27"/>
      <c r="AE187" s="27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AB188" s="27"/>
      <c r="AC188" s="27"/>
      <c r="AD188" s="27"/>
      <c r="AE188" s="27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AB189" s="27"/>
      <c r="AC189" s="27"/>
      <c r="AD189" s="27"/>
      <c r="AE189" s="27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AB190" s="27"/>
      <c r="AC190" s="27"/>
      <c r="AD190" s="27"/>
      <c r="AE190" s="27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AB191" s="27"/>
      <c r="AC191" s="27"/>
      <c r="AD191" s="27"/>
      <c r="AE191" s="27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AB192" s="27"/>
      <c r="AC192" s="27"/>
      <c r="AD192" s="27"/>
      <c r="AE192" s="27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AB193" s="27"/>
      <c r="AC193" s="27"/>
      <c r="AD193" s="27"/>
      <c r="AE193" s="27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AB194" s="27"/>
      <c r="AC194" s="27"/>
      <c r="AD194" s="27"/>
      <c r="AE194" s="27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AB195" s="27"/>
      <c r="AC195" s="27"/>
      <c r="AD195" s="27"/>
      <c r="AE195" s="27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AB196" s="27"/>
      <c r="AC196" s="27"/>
      <c r="AD196" s="27"/>
      <c r="AE196" s="27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AB197" s="27"/>
      <c r="AC197" s="27"/>
      <c r="AD197" s="27"/>
      <c r="AE197" s="27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AB198" s="27"/>
      <c r="AC198" s="27"/>
      <c r="AD198" s="27"/>
      <c r="AE198" s="27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AB199" s="27"/>
      <c r="AC199" s="27"/>
      <c r="AD199" s="27"/>
      <c r="AE199" s="27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AB200" s="27"/>
      <c r="AC200" s="27"/>
      <c r="AD200" s="27"/>
      <c r="AE200" s="27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AB201" s="27"/>
      <c r="AC201" s="27"/>
      <c r="AD201" s="27"/>
      <c r="AE201" s="27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AB202" s="27"/>
      <c r="AC202" s="27"/>
      <c r="AD202" s="27"/>
      <c r="AE202" s="27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AB203" s="27"/>
      <c r="AC203" s="27"/>
      <c r="AD203" s="27"/>
      <c r="AE203" s="27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AB204" s="27"/>
      <c r="AC204" s="27"/>
      <c r="AD204" s="27"/>
      <c r="AE204" s="27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AB205" s="27"/>
      <c r="AC205" s="27"/>
      <c r="AD205" s="27"/>
      <c r="AE205" s="27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AB206" s="27"/>
      <c r="AC206" s="27"/>
      <c r="AD206" s="27"/>
      <c r="AE206" s="27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AB207" s="27"/>
      <c r="AC207" s="27"/>
      <c r="AD207" s="27"/>
      <c r="AE207" s="27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AB208" s="27"/>
      <c r="AC208" s="27"/>
      <c r="AD208" s="27"/>
      <c r="AE208" s="27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AB209" s="27"/>
      <c r="AC209" s="27"/>
      <c r="AD209" s="27"/>
      <c r="AE209" s="27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AB210" s="27"/>
      <c r="AC210" s="27"/>
      <c r="AD210" s="27"/>
      <c r="AE210" s="27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AB211" s="27"/>
      <c r="AC211" s="27"/>
      <c r="AD211" s="27"/>
      <c r="AE211" s="27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AB212" s="27"/>
      <c r="AC212" s="27"/>
      <c r="AD212" s="27"/>
      <c r="AE212" s="27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AB213" s="27"/>
      <c r="AC213" s="27"/>
      <c r="AD213" s="27"/>
      <c r="AE213" s="27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AB214" s="27"/>
      <c r="AC214" s="27"/>
      <c r="AD214" s="27"/>
      <c r="AE214" s="27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AB215" s="27"/>
      <c r="AC215" s="27"/>
      <c r="AD215" s="27"/>
      <c r="AE215" s="27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AB216" s="27"/>
      <c r="AC216" s="27"/>
      <c r="AD216" s="27"/>
      <c r="AE216" s="27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AB217" s="27"/>
      <c r="AC217" s="27"/>
      <c r="AD217" s="27"/>
      <c r="AE217" s="27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AB218" s="27"/>
      <c r="AC218" s="27"/>
      <c r="AD218" s="27"/>
      <c r="AE218" s="27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AB219" s="27"/>
      <c r="AC219" s="27"/>
      <c r="AD219" s="27"/>
      <c r="AE219" s="27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AB220" s="27"/>
      <c r="AC220" s="27"/>
      <c r="AD220" s="27"/>
      <c r="AE220" s="27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AB221" s="27"/>
      <c r="AC221" s="27"/>
      <c r="AD221" s="27"/>
      <c r="AE221" s="27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AB222" s="27"/>
      <c r="AC222" s="27"/>
      <c r="AD222" s="27"/>
      <c r="AE222" s="27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AB223" s="27"/>
      <c r="AC223" s="27"/>
      <c r="AD223" s="27"/>
      <c r="AE223" s="27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AB224" s="27"/>
      <c r="AC224" s="27"/>
      <c r="AD224" s="27"/>
      <c r="AE224" s="27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AB225" s="27"/>
      <c r="AC225" s="27"/>
      <c r="AD225" s="27"/>
      <c r="AE225" s="27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AB226" s="27"/>
      <c r="AC226" s="27"/>
      <c r="AD226" s="27"/>
      <c r="AE226" s="27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AB227" s="27"/>
      <c r="AC227" s="27"/>
      <c r="AD227" s="27"/>
      <c r="AE227" s="27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AB228" s="27"/>
      <c r="AC228" s="27"/>
      <c r="AD228" s="27"/>
      <c r="AE228" s="27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AB229" s="27"/>
      <c r="AC229" s="27"/>
      <c r="AD229" s="27"/>
      <c r="AE229" s="27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AB230" s="27"/>
      <c r="AC230" s="27"/>
      <c r="AD230" s="27"/>
      <c r="AE230" s="27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AB231" s="27"/>
      <c r="AC231" s="27"/>
      <c r="AD231" s="27"/>
      <c r="AE231" s="27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AB232" s="27"/>
      <c r="AC232" s="27"/>
      <c r="AD232" s="27"/>
      <c r="AE232" s="27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AB233" s="27"/>
      <c r="AC233" s="27"/>
      <c r="AD233" s="27"/>
      <c r="AE233" s="27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AB234" s="27"/>
      <c r="AC234" s="27"/>
      <c r="AD234" s="27"/>
      <c r="AE234" s="27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AB235" s="27"/>
      <c r="AC235" s="27"/>
      <c r="AD235" s="27"/>
      <c r="AE235" s="27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AB236" s="27"/>
      <c r="AC236" s="27"/>
      <c r="AD236" s="27"/>
      <c r="AE236" s="27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AB237" s="27"/>
      <c r="AC237" s="27"/>
      <c r="AD237" s="27"/>
      <c r="AE237" s="27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AB238" s="27"/>
      <c r="AC238" s="27"/>
      <c r="AD238" s="27"/>
      <c r="AE238" s="27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AB239" s="27"/>
      <c r="AC239" s="27"/>
      <c r="AD239" s="27"/>
      <c r="AE239" s="27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AB240" s="27"/>
      <c r="AC240" s="27"/>
      <c r="AD240" s="27"/>
      <c r="AE240" s="27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AB241" s="27"/>
      <c r="AC241" s="27"/>
      <c r="AD241" s="27"/>
      <c r="AE241" s="27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AB242" s="27"/>
      <c r="AC242" s="27"/>
      <c r="AD242" s="27"/>
      <c r="AE242" s="27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AB243" s="27"/>
      <c r="AC243" s="27"/>
      <c r="AD243" s="27"/>
      <c r="AE243" s="27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AB244" s="27"/>
      <c r="AC244" s="27"/>
      <c r="AD244" s="27"/>
      <c r="AE244" s="27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AB245" s="27"/>
      <c r="AC245" s="27"/>
      <c r="AD245" s="27"/>
      <c r="AE245" s="27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AB246" s="27"/>
      <c r="AC246" s="27"/>
      <c r="AD246" s="27"/>
      <c r="AE246" s="27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AB247" s="27"/>
      <c r="AC247" s="27"/>
      <c r="AD247" s="27"/>
      <c r="AE247" s="27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AB248" s="27"/>
      <c r="AC248" s="27"/>
      <c r="AD248" s="27"/>
      <c r="AE248" s="27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AB249" s="27"/>
      <c r="AC249" s="27"/>
      <c r="AD249" s="27"/>
      <c r="AE249" s="27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AB250" s="27"/>
      <c r="AC250" s="27"/>
      <c r="AD250" s="27"/>
      <c r="AE250" s="27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AB251" s="27"/>
      <c r="AC251" s="27"/>
      <c r="AD251" s="27"/>
      <c r="AE251" s="27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AB252" s="27"/>
      <c r="AC252" s="27"/>
      <c r="AD252" s="27"/>
      <c r="AE252" s="27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AB253" s="27"/>
      <c r="AC253" s="27"/>
      <c r="AD253" s="27"/>
      <c r="AE253" s="27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AB254" s="27"/>
      <c r="AC254" s="27"/>
      <c r="AD254" s="27"/>
      <c r="AE254" s="27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AB255" s="27"/>
      <c r="AC255" s="27"/>
      <c r="AD255" s="27"/>
      <c r="AE255" s="27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AB256" s="27"/>
      <c r="AC256" s="27"/>
      <c r="AD256" s="27"/>
      <c r="AE256" s="27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AB257" s="27"/>
      <c r="AC257" s="27"/>
      <c r="AD257" s="27"/>
      <c r="AE257" s="27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AB258" s="27"/>
      <c r="AC258" s="27"/>
      <c r="AD258" s="27"/>
      <c r="AE258" s="27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AB259" s="27"/>
      <c r="AC259" s="27"/>
      <c r="AD259" s="27"/>
      <c r="AE259" s="27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AB260" s="27"/>
      <c r="AC260" s="27"/>
      <c r="AD260" s="27"/>
      <c r="AE260" s="27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AB261" s="27"/>
      <c r="AC261" s="27"/>
      <c r="AD261" s="27"/>
      <c r="AE261" s="27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AB262" s="27"/>
      <c r="AC262" s="27"/>
      <c r="AD262" s="27"/>
      <c r="AE262" s="27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AB263" s="27"/>
      <c r="AC263" s="27"/>
      <c r="AD263" s="27"/>
      <c r="AE263" s="27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AB264" s="27"/>
      <c r="AC264" s="27"/>
      <c r="AD264" s="27"/>
      <c r="AE264" s="27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AB265" s="27"/>
      <c r="AC265" s="27"/>
      <c r="AD265" s="27"/>
      <c r="AE265" s="27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AB266" s="27"/>
      <c r="AC266" s="27"/>
      <c r="AD266" s="27"/>
      <c r="AE266" s="27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AB267" s="27"/>
      <c r="AC267" s="27"/>
      <c r="AD267" s="27"/>
      <c r="AE267" s="27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AB268" s="27"/>
      <c r="AC268" s="27"/>
      <c r="AD268" s="27"/>
      <c r="AE268" s="27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AB269" s="27"/>
      <c r="AC269" s="27"/>
      <c r="AD269" s="27"/>
      <c r="AE269" s="27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AB270" s="27"/>
      <c r="AC270" s="27"/>
      <c r="AD270" s="27"/>
      <c r="AE270" s="27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AB271" s="27"/>
      <c r="AC271" s="27"/>
      <c r="AD271" s="27"/>
      <c r="AE271" s="27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AB272" s="27"/>
      <c r="AC272" s="27"/>
      <c r="AD272" s="27"/>
      <c r="AE272" s="27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AB273" s="27"/>
      <c r="AC273" s="27"/>
      <c r="AD273" s="27"/>
      <c r="AE273" s="27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AB274" s="27"/>
      <c r="AC274" s="27"/>
      <c r="AD274" s="27"/>
      <c r="AE274" s="27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AB275" s="27"/>
      <c r="AC275" s="27"/>
      <c r="AD275" s="27"/>
      <c r="AE275" s="27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AB276" s="27"/>
      <c r="AC276" s="27"/>
      <c r="AD276" s="27"/>
      <c r="AE276" s="27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AB277" s="27"/>
      <c r="AC277" s="27"/>
      <c r="AD277" s="27"/>
      <c r="AE277" s="27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AB278" s="27"/>
      <c r="AC278" s="27"/>
      <c r="AD278" s="27"/>
      <c r="AE278" s="27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AB279" s="27"/>
      <c r="AC279" s="27"/>
      <c r="AD279" s="27"/>
      <c r="AE279" s="27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AB280" s="27"/>
      <c r="AC280" s="27"/>
      <c r="AD280" s="27"/>
      <c r="AE280" s="27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AB281" s="27"/>
      <c r="AC281" s="27"/>
      <c r="AD281" s="27"/>
      <c r="AE281" s="27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AB282" s="27"/>
      <c r="AC282" s="27"/>
      <c r="AD282" s="27"/>
      <c r="AE282" s="27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AB283" s="27"/>
      <c r="AC283" s="27"/>
      <c r="AD283" s="27"/>
      <c r="AE283" s="27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AB284" s="27"/>
      <c r="AC284" s="27"/>
      <c r="AD284" s="27"/>
      <c r="AE284" s="27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AB285" s="27"/>
      <c r="AC285" s="27"/>
      <c r="AD285" s="27"/>
      <c r="AE285" s="27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AB286" s="27"/>
      <c r="AC286" s="27"/>
      <c r="AD286" s="27"/>
      <c r="AE286" s="27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AB287" s="27"/>
      <c r="AC287" s="27"/>
      <c r="AD287" s="27"/>
      <c r="AE287" s="27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AB288" s="27"/>
      <c r="AC288" s="27"/>
      <c r="AD288" s="27"/>
      <c r="AE288" s="27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AB289" s="27"/>
      <c r="AC289" s="27"/>
      <c r="AD289" s="27"/>
      <c r="AE289" s="27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AB290" s="27"/>
      <c r="AC290" s="27"/>
      <c r="AD290" s="27"/>
      <c r="AE290" s="27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AB291" s="27"/>
      <c r="AC291" s="27"/>
      <c r="AD291" s="27"/>
      <c r="AE291" s="27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AB292" s="27"/>
      <c r="AC292" s="27"/>
      <c r="AD292" s="27"/>
      <c r="AE292" s="27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AB293" s="27"/>
      <c r="AC293" s="27"/>
      <c r="AD293" s="27"/>
      <c r="AE293" s="27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AB294" s="27"/>
      <c r="AC294" s="27"/>
      <c r="AD294" s="27"/>
      <c r="AE294" s="27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AB295" s="27"/>
      <c r="AC295" s="27"/>
      <c r="AD295" s="27"/>
      <c r="AE295" s="27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AB296" s="27"/>
      <c r="AC296" s="27"/>
      <c r="AD296" s="27"/>
      <c r="AE296" s="27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AB297" s="27"/>
      <c r="AC297" s="27"/>
      <c r="AD297" s="27"/>
      <c r="AE297" s="27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AB298" s="27"/>
      <c r="AC298" s="27"/>
      <c r="AD298" s="27"/>
      <c r="AE298" s="27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AB299" s="27"/>
      <c r="AC299" s="27"/>
      <c r="AD299" s="27"/>
      <c r="AE299" s="27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AB300" s="27"/>
      <c r="AC300" s="27"/>
      <c r="AD300" s="27"/>
      <c r="AE300" s="27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AB301" s="27"/>
      <c r="AC301" s="27"/>
      <c r="AD301" s="27"/>
      <c r="AE301" s="27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AB302" s="27"/>
      <c r="AC302" s="27"/>
      <c r="AD302" s="27"/>
      <c r="AE302" s="27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AB303" s="27"/>
      <c r="AC303" s="27"/>
      <c r="AD303" s="27"/>
      <c r="AE303" s="27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AB304" s="27"/>
      <c r="AC304" s="27"/>
      <c r="AD304" s="27"/>
      <c r="AE304" s="27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AB305" s="27"/>
      <c r="AC305" s="27"/>
      <c r="AD305" s="27"/>
      <c r="AE305" s="27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AB306" s="27"/>
      <c r="AC306" s="27"/>
      <c r="AD306" s="27"/>
      <c r="AE306" s="27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AB307" s="27"/>
      <c r="AC307" s="27"/>
      <c r="AD307" s="27"/>
      <c r="AE307" s="27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AB308" s="27"/>
      <c r="AC308" s="27"/>
      <c r="AD308" s="27"/>
      <c r="AE308" s="27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AB309" s="27"/>
      <c r="AC309" s="27"/>
      <c r="AD309" s="27"/>
      <c r="AE309" s="27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AB310" s="27"/>
      <c r="AC310" s="27"/>
      <c r="AD310" s="27"/>
      <c r="AE310" s="27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AB311" s="27"/>
      <c r="AC311" s="27"/>
      <c r="AD311" s="27"/>
      <c r="AE311" s="27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AB312" s="27"/>
      <c r="AC312" s="27"/>
      <c r="AD312" s="27"/>
      <c r="AE312" s="27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AB313" s="27"/>
      <c r="AC313" s="27"/>
      <c r="AD313" s="27"/>
      <c r="AE313" s="27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AB314" s="27"/>
      <c r="AC314" s="27"/>
      <c r="AD314" s="27"/>
      <c r="AE314" s="27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AB315" s="27"/>
      <c r="AC315" s="27"/>
      <c r="AD315" s="27"/>
      <c r="AE315" s="27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AB316" s="27"/>
      <c r="AC316" s="27"/>
      <c r="AD316" s="27"/>
      <c r="AE316" s="27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AB317" s="27"/>
      <c r="AC317" s="27"/>
      <c r="AD317" s="27"/>
      <c r="AE317" s="27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AB318" s="27"/>
      <c r="AC318" s="27"/>
      <c r="AD318" s="27"/>
      <c r="AE318" s="27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AB319" s="27"/>
      <c r="AC319" s="27"/>
      <c r="AD319" s="27"/>
      <c r="AE319" s="27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AB320" s="27"/>
      <c r="AC320" s="27"/>
      <c r="AD320" s="27"/>
      <c r="AE320" s="27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AB321" s="27"/>
      <c r="AC321" s="27"/>
      <c r="AD321" s="27"/>
      <c r="AE321" s="27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AB322" s="27"/>
      <c r="AC322" s="27"/>
      <c r="AD322" s="27"/>
      <c r="AE322" s="27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AB323" s="27"/>
      <c r="AC323" s="27"/>
      <c r="AD323" s="27"/>
      <c r="AE323" s="27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AB324" s="27"/>
      <c r="AC324" s="27"/>
      <c r="AD324" s="27"/>
      <c r="AE324" s="27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AB325" s="27"/>
      <c r="AC325" s="27"/>
      <c r="AD325" s="27"/>
      <c r="AE325" s="27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AB326" s="27"/>
      <c r="AC326" s="27"/>
      <c r="AD326" s="27"/>
      <c r="AE326" s="27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AB327" s="27"/>
      <c r="AC327" s="27"/>
      <c r="AD327" s="27"/>
      <c r="AE327" s="27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AB328" s="27"/>
      <c r="AC328" s="27"/>
      <c r="AD328" s="27"/>
      <c r="AE328" s="27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AB329" s="27"/>
      <c r="AC329" s="27"/>
      <c r="AD329" s="27"/>
      <c r="AE329" s="27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AB330" s="27"/>
      <c r="AC330" s="27"/>
      <c r="AD330" s="27"/>
      <c r="AE330" s="27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AB331" s="27"/>
      <c r="AC331" s="27"/>
      <c r="AD331" s="27"/>
      <c r="AE331" s="27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AB332" s="27"/>
      <c r="AC332" s="27"/>
      <c r="AD332" s="27"/>
      <c r="AE332" s="27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AB333" s="27"/>
      <c r="AC333" s="27"/>
      <c r="AD333" s="27"/>
      <c r="AE333" s="27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AB334" s="27"/>
      <c r="AC334" s="27"/>
      <c r="AD334" s="27"/>
      <c r="AE334" s="27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AB335" s="27"/>
      <c r="AC335" s="27"/>
      <c r="AD335" s="27"/>
      <c r="AE335" s="27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AB336" s="27"/>
      <c r="AC336" s="27"/>
      <c r="AD336" s="27"/>
      <c r="AE336" s="27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AB337" s="27"/>
      <c r="AC337" s="27"/>
      <c r="AD337" s="27"/>
      <c r="AE337" s="27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AB338" s="27"/>
      <c r="AC338" s="27"/>
      <c r="AD338" s="27"/>
      <c r="AE338" s="27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AB339" s="27"/>
      <c r="AC339" s="27"/>
      <c r="AD339" s="27"/>
      <c r="AE339" s="27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AB340" s="27"/>
      <c r="AC340" s="27"/>
      <c r="AD340" s="27"/>
      <c r="AE340" s="27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AB341" s="27"/>
      <c r="AC341" s="27"/>
      <c r="AD341" s="27"/>
      <c r="AE341" s="27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AB342" s="27"/>
      <c r="AC342" s="27"/>
      <c r="AD342" s="27"/>
      <c r="AE342" s="27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AB343" s="27"/>
      <c r="AC343" s="27"/>
      <c r="AD343" s="27"/>
      <c r="AE343" s="27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AB344" s="27"/>
      <c r="AC344" s="27"/>
      <c r="AD344" s="27"/>
      <c r="AE344" s="27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AB345" s="27"/>
      <c r="AC345" s="27"/>
      <c r="AD345" s="27"/>
      <c r="AE345" s="27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AB346" s="27"/>
      <c r="AC346" s="27"/>
      <c r="AD346" s="27"/>
      <c r="AE346" s="27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AB347" s="27"/>
      <c r="AC347" s="27"/>
      <c r="AD347" s="27"/>
      <c r="AE347" s="27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AB348" s="27"/>
      <c r="AC348" s="27"/>
      <c r="AD348" s="27"/>
      <c r="AE348" s="27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AB349" s="27"/>
      <c r="AC349" s="27"/>
      <c r="AD349" s="27"/>
      <c r="AE349" s="27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AB350" s="27"/>
      <c r="AC350" s="27"/>
      <c r="AD350" s="27"/>
      <c r="AE350" s="27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AB351" s="27"/>
      <c r="AC351" s="27"/>
      <c r="AD351" s="27"/>
      <c r="AE351" s="27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AB352" s="27"/>
      <c r="AC352" s="27"/>
      <c r="AD352" s="27"/>
      <c r="AE352" s="27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AB353" s="27"/>
      <c r="AC353" s="27"/>
      <c r="AD353" s="27"/>
      <c r="AE353" s="27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AB354" s="27"/>
      <c r="AC354" s="27"/>
      <c r="AD354" s="27"/>
      <c r="AE354" s="27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AB355" s="27"/>
      <c r="AC355" s="27"/>
      <c r="AD355" s="27"/>
      <c r="AE355" s="27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AB356" s="27"/>
      <c r="AC356" s="27"/>
      <c r="AD356" s="27"/>
      <c r="AE356" s="27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AB357" s="27"/>
      <c r="AC357" s="27"/>
      <c r="AD357" s="27"/>
      <c r="AE357" s="27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AB358" s="27"/>
      <c r="AC358" s="27"/>
      <c r="AD358" s="27"/>
      <c r="AE358" s="27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AB359" s="27"/>
      <c r="AC359" s="27"/>
      <c r="AD359" s="27"/>
      <c r="AE359" s="27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AB360" s="27"/>
      <c r="AC360" s="27"/>
      <c r="AD360" s="27"/>
      <c r="AE360" s="27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AB361" s="27"/>
      <c r="AC361" s="27"/>
      <c r="AD361" s="27"/>
      <c r="AE361" s="27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AB362" s="27"/>
      <c r="AC362" s="27"/>
      <c r="AD362" s="27"/>
      <c r="AE362" s="27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AB363" s="27"/>
      <c r="AC363" s="27"/>
      <c r="AD363" s="27"/>
      <c r="AE363" s="27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AB364" s="27"/>
      <c r="AC364" s="27"/>
      <c r="AD364" s="27"/>
      <c r="AE364" s="27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AB365" s="27"/>
      <c r="AC365" s="27"/>
      <c r="AD365" s="27"/>
      <c r="AE365" s="27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AB366" s="27"/>
      <c r="AC366" s="27"/>
      <c r="AD366" s="27"/>
      <c r="AE366" s="27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AB367" s="27"/>
      <c r="AC367" s="27"/>
      <c r="AD367" s="27"/>
      <c r="AE367" s="27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AB368" s="27"/>
      <c r="AC368" s="27"/>
      <c r="AD368" s="27"/>
      <c r="AE368" s="27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AB369" s="27"/>
      <c r="AC369" s="27"/>
      <c r="AD369" s="27"/>
      <c r="AE369" s="27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AB370" s="27"/>
      <c r="AC370" s="27"/>
      <c r="AD370" s="27"/>
      <c r="AE370" s="27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AB371" s="27"/>
      <c r="AC371" s="27"/>
      <c r="AD371" s="27"/>
      <c r="AE371" s="27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AB372" s="27"/>
      <c r="AC372" s="27"/>
      <c r="AD372" s="27"/>
      <c r="AE372" s="27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AB373" s="27"/>
      <c r="AC373" s="27"/>
      <c r="AD373" s="27"/>
      <c r="AE373" s="27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AB374" s="27"/>
      <c r="AC374" s="27"/>
      <c r="AD374" s="27"/>
      <c r="AE374" s="27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AB375" s="27"/>
      <c r="AC375" s="27"/>
      <c r="AD375" s="27"/>
      <c r="AE375" s="27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AB376" s="27"/>
      <c r="AC376" s="27"/>
      <c r="AD376" s="27"/>
      <c r="AE376" s="27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AB377" s="27"/>
      <c r="AC377" s="27"/>
      <c r="AD377" s="27"/>
      <c r="AE377" s="27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AB378" s="27"/>
      <c r="AC378" s="27"/>
      <c r="AD378" s="27"/>
      <c r="AE378" s="27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AB379" s="27"/>
      <c r="AC379" s="27"/>
      <c r="AD379" s="27"/>
      <c r="AE379" s="27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AB380" s="27"/>
      <c r="AC380" s="27"/>
      <c r="AD380" s="27"/>
      <c r="AE380" s="27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AB381" s="27"/>
      <c r="AC381" s="27"/>
      <c r="AD381" s="27"/>
      <c r="AE381" s="27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AB382" s="27"/>
      <c r="AC382" s="27"/>
      <c r="AD382" s="27"/>
      <c r="AE382" s="27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AB383" s="27"/>
      <c r="AC383" s="27"/>
      <c r="AD383" s="27"/>
      <c r="AE383" s="27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AB384" s="27"/>
      <c r="AC384" s="27"/>
      <c r="AD384" s="27"/>
      <c r="AE384" s="27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AB385" s="27"/>
      <c r="AC385" s="27"/>
      <c r="AD385" s="27"/>
      <c r="AE385" s="27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AB386" s="27"/>
      <c r="AC386" s="27"/>
      <c r="AD386" s="27"/>
      <c r="AE386" s="27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AB387" s="27"/>
      <c r="AC387" s="27"/>
      <c r="AD387" s="27"/>
      <c r="AE387" s="27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AB388" s="27"/>
      <c r="AC388" s="27"/>
      <c r="AD388" s="27"/>
      <c r="AE388" s="27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AB389" s="27"/>
      <c r="AC389" s="27"/>
      <c r="AD389" s="27"/>
      <c r="AE389" s="27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AB390" s="27"/>
      <c r="AC390" s="27"/>
      <c r="AD390" s="27"/>
      <c r="AE390" s="27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AB391" s="27"/>
      <c r="AC391" s="27"/>
      <c r="AD391" s="27"/>
      <c r="AE391" s="27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AB392" s="27"/>
      <c r="AC392" s="27"/>
      <c r="AD392" s="27"/>
      <c r="AE392" s="27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AB393" s="27"/>
      <c r="AC393" s="27"/>
      <c r="AD393" s="27"/>
      <c r="AE393" s="27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AB394" s="27"/>
      <c r="AC394" s="27"/>
      <c r="AD394" s="27"/>
      <c r="AE394" s="27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AB395" s="27"/>
      <c r="AC395" s="27"/>
      <c r="AD395" s="27"/>
      <c r="AE395" s="27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AB396" s="27"/>
      <c r="AC396" s="27"/>
      <c r="AD396" s="27"/>
      <c r="AE396" s="27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AB397" s="27"/>
      <c r="AC397" s="27"/>
      <c r="AD397" s="27"/>
      <c r="AE397" s="27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AB398" s="27"/>
      <c r="AC398" s="27"/>
      <c r="AD398" s="27"/>
      <c r="AE398" s="27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AB399" s="27"/>
      <c r="AC399" s="27"/>
      <c r="AD399" s="27"/>
      <c r="AE399" s="27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AB400" s="27"/>
      <c r="AC400" s="27"/>
      <c r="AD400" s="27"/>
      <c r="AE400" s="27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AB401" s="27"/>
      <c r="AC401" s="27"/>
      <c r="AD401" s="27"/>
      <c r="AE401" s="27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AB402" s="27"/>
      <c r="AC402" s="27"/>
      <c r="AD402" s="27"/>
      <c r="AE402" s="27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AB403" s="27"/>
      <c r="AC403" s="27"/>
      <c r="AD403" s="27"/>
      <c r="AE403" s="27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AB404" s="27"/>
      <c r="AC404" s="27"/>
      <c r="AD404" s="27"/>
      <c r="AE404" s="27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AB405" s="27"/>
      <c r="AC405" s="27"/>
      <c r="AD405" s="27"/>
      <c r="AE405" s="27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AB406" s="27"/>
      <c r="AC406" s="27"/>
      <c r="AD406" s="27"/>
      <c r="AE406" s="27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AB407" s="27"/>
      <c r="AC407" s="27"/>
      <c r="AD407" s="27"/>
      <c r="AE407" s="27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AB408" s="27"/>
      <c r="AC408" s="27"/>
      <c r="AD408" s="27"/>
      <c r="AE408" s="27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AB409" s="27"/>
      <c r="AC409" s="27"/>
      <c r="AD409" s="27"/>
      <c r="AE409" s="27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AB410" s="27"/>
      <c r="AC410" s="27"/>
      <c r="AD410" s="27"/>
      <c r="AE410" s="27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AB411" s="27"/>
      <c r="AC411" s="27"/>
      <c r="AD411" s="27"/>
      <c r="AE411" s="27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AB412" s="27"/>
      <c r="AC412" s="27"/>
      <c r="AD412" s="27"/>
      <c r="AE412" s="27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AB413" s="27"/>
      <c r="AC413" s="27"/>
      <c r="AD413" s="27"/>
      <c r="AE413" s="27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AB414" s="27"/>
      <c r="AC414" s="27"/>
      <c r="AD414" s="27"/>
      <c r="AE414" s="27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AB415" s="27"/>
      <c r="AC415" s="27"/>
      <c r="AD415" s="27"/>
      <c r="AE415" s="27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AB416" s="27"/>
      <c r="AC416" s="27"/>
      <c r="AD416" s="27"/>
      <c r="AE416" s="27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AB417" s="27"/>
      <c r="AC417" s="27"/>
      <c r="AD417" s="27"/>
      <c r="AE417" s="27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AB418" s="27"/>
      <c r="AC418" s="27"/>
      <c r="AD418" s="27"/>
      <c r="AE418" s="27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AB419" s="27"/>
      <c r="AC419" s="27"/>
      <c r="AD419" s="27"/>
      <c r="AE419" s="27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AB420" s="27"/>
      <c r="AC420" s="27"/>
      <c r="AD420" s="27"/>
      <c r="AE420" s="27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AB421" s="27"/>
      <c r="AC421" s="27"/>
      <c r="AD421" s="27"/>
      <c r="AE421" s="27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AB422" s="27"/>
      <c r="AC422" s="27"/>
      <c r="AD422" s="27"/>
      <c r="AE422" s="27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AB423" s="27"/>
      <c r="AC423" s="27"/>
      <c r="AD423" s="27"/>
      <c r="AE423" s="27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AB424" s="27"/>
      <c r="AC424" s="27"/>
      <c r="AD424" s="27"/>
      <c r="AE424" s="27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AB425" s="27"/>
      <c r="AC425" s="27"/>
      <c r="AD425" s="27"/>
      <c r="AE425" s="27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AB426" s="27"/>
      <c r="AC426" s="27"/>
      <c r="AD426" s="27"/>
      <c r="AE426" s="27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AB427" s="27"/>
      <c r="AC427" s="27"/>
      <c r="AD427" s="27"/>
      <c r="AE427" s="27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AB428" s="27"/>
      <c r="AC428" s="27"/>
      <c r="AD428" s="27"/>
      <c r="AE428" s="27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AB429" s="27"/>
      <c r="AC429" s="27"/>
      <c r="AD429" s="27"/>
      <c r="AE429" s="27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AB430" s="27"/>
      <c r="AC430" s="27"/>
      <c r="AD430" s="27"/>
      <c r="AE430" s="27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AB431" s="27"/>
      <c r="AC431" s="27"/>
      <c r="AD431" s="27"/>
      <c r="AE431" s="27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AB432" s="27"/>
      <c r="AC432" s="27"/>
      <c r="AD432" s="27"/>
      <c r="AE432" s="27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AB433" s="27"/>
      <c r="AC433" s="27"/>
      <c r="AD433" s="27"/>
      <c r="AE433" s="27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AB434" s="27"/>
      <c r="AC434" s="27"/>
      <c r="AD434" s="27"/>
      <c r="AE434" s="27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AB435" s="27"/>
      <c r="AC435" s="27"/>
      <c r="AD435" s="27"/>
      <c r="AE435" s="27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AB436" s="27"/>
      <c r="AC436" s="27"/>
      <c r="AD436" s="27"/>
      <c r="AE436" s="27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AB437" s="27"/>
      <c r="AC437" s="27"/>
      <c r="AD437" s="27"/>
      <c r="AE437" s="27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AB438" s="27"/>
      <c r="AC438" s="27"/>
      <c r="AD438" s="27"/>
      <c r="AE438" s="27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AB439" s="27"/>
      <c r="AC439" s="27"/>
      <c r="AD439" s="27"/>
      <c r="AE439" s="27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AB440" s="27"/>
      <c r="AC440" s="27"/>
      <c r="AD440" s="27"/>
      <c r="AE440" s="27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AB441" s="27"/>
      <c r="AC441" s="27"/>
      <c r="AD441" s="27"/>
      <c r="AE441" s="27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AB442" s="27"/>
      <c r="AC442" s="27"/>
      <c r="AD442" s="27"/>
      <c r="AE442" s="27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AB443" s="27"/>
      <c r="AC443" s="27"/>
      <c r="AD443" s="27"/>
      <c r="AE443" s="27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AB444" s="27"/>
      <c r="AC444" s="27"/>
      <c r="AD444" s="27"/>
      <c r="AE444" s="27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AB445" s="27"/>
      <c r="AC445" s="27"/>
      <c r="AD445" s="27"/>
      <c r="AE445" s="27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AB446" s="27"/>
      <c r="AC446" s="27"/>
      <c r="AD446" s="27"/>
      <c r="AE446" s="27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AB447" s="27"/>
      <c r="AC447" s="27"/>
      <c r="AD447" s="27"/>
      <c r="AE447" s="27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AB448" s="27"/>
      <c r="AC448" s="27"/>
      <c r="AD448" s="27"/>
      <c r="AE448" s="27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AB449" s="27"/>
      <c r="AC449" s="27"/>
      <c r="AD449" s="27"/>
      <c r="AE449" s="27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AB450" s="27"/>
      <c r="AC450" s="27"/>
      <c r="AD450" s="27"/>
      <c r="AE450" s="27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AB451" s="27"/>
      <c r="AC451" s="27"/>
      <c r="AD451" s="27"/>
      <c r="AE451" s="27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AB452" s="27"/>
      <c r="AC452" s="27"/>
      <c r="AD452" s="27"/>
      <c r="AE452" s="27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AB453" s="27"/>
      <c r="AC453" s="27"/>
      <c r="AD453" s="27"/>
      <c r="AE453" s="27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AB454" s="27"/>
      <c r="AC454" s="27"/>
      <c r="AD454" s="27"/>
      <c r="AE454" s="27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AB455" s="27"/>
      <c r="AC455" s="27"/>
      <c r="AD455" s="27"/>
      <c r="AE455" s="27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AB456" s="27"/>
      <c r="AC456" s="27"/>
      <c r="AD456" s="27"/>
      <c r="AE456" s="27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AB457" s="27"/>
      <c r="AC457" s="27"/>
      <c r="AD457" s="27"/>
      <c r="AE457" s="27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AB458" s="27"/>
      <c r="AC458" s="27"/>
      <c r="AD458" s="27"/>
      <c r="AE458" s="27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AB459" s="27"/>
      <c r="AC459" s="27"/>
      <c r="AD459" s="27"/>
      <c r="AE459" s="27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AB460" s="27"/>
      <c r="AC460" s="27"/>
      <c r="AD460" s="27"/>
      <c r="AE460" s="27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AB461" s="27"/>
      <c r="AC461" s="27"/>
      <c r="AD461" s="27"/>
      <c r="AE461" s="27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AB462" s="27"/>
      <c r="AC462" s="27"/>
      <c r="AD462" s="27"/>
      <c r="AE462" s="27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AB463" s="27"/>
      <c r="AC463" s="27"/>
      <c r="AD463" s="27"/>
      <c r="AE463" s="27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AB464" s="27"/>
      <c r="AC464" s="27"/>
      <c r="AD464" s="27"/>
      <c r="AE464" s="27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AB465" s="27"/>
      <c r="AC465" s="27"/>
      <c r="AD465" s="27"/>
      <c r="AE465" s="27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AB466" s="27"/>
      <c r="AC466" s="27"/>
      <c r="AD466" s="27"/>
      <c r="AE466" s="27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AB467" s="27"/>
      <c r="AC467" s="27"/>
      <c r="AD467" s="27"/>
      <c r="AE467" s="27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AB468" s="27"/>
      <c r="AC468" s="27"/>
      <c r="AD468" s="27"/>
      <c r="AE468" s="27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AB469" s="27"/>
      <c r="AC469" s="27"/>
      <c r="AD469" s="27"/>
      <c r="AE469" s="27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AB470" s="27"/>
      <c r="AC470" s="27"/>
      <c r="AD470" s="27"/>
      <c r="AE470" s="27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AB471" s="27"/>
      <c r="AC471" s="27"/>
      <c r="AD471" s="27"/>
      <c r="AE471" s="27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AB472" s="27"/>
      <c r="AC472" s="27"/>
      <c r="AD472" s="27"/>
      <c r="AE472" s="27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AB473" s="27"/>
      <c r="AC473" s="27"/>
      <c r="AD473" s="27"/>
      <c r="AE473" s="27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AB474" s="27"/>
      <c r="AC474" s="27"/>
      <c r="AD474" s="27"/>
      <c r="AE474" s="27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AB475" s="27"/>
      <c r="AC475" s="27"/>
      <c r="AD475" s="27"/>
      <c r="AE475" s="27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AB476" s="27"/>
      <c r="AC476" s="27"/>
      <c r="AD476" s="27"/>
      <c r="AE476" s="27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AB477" s="27"/>
      <c r="AC477" s="27"/>
      <c r="AD477" s="27"/>
      <c r="AE477" s="27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AB478" s="27"/>
      <c r="AC478" s="27"/>
      <c r="AD478" s="27"/>
      <c r="AE478" s="27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AB479" s="27"/>
      <c r="AC479" s="27"/>
      <c r="AD479" s="27"/>
      <c r="AE479" s="27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AB480" s="27"/>
      <c r="AC480" s="27"/>
      <c r="AD480" s="27"/>
      <c r="AE480" s="27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AB481" s="27"/>
      <c r="AC481" s="27"/>
      <c r="AD481" s="27"/>
      <c r="AE481" s="27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AB482" s="27"/>
      <c r="AC482" s="27"/>
      <c r="AD482" s="27"/>
      <c r="AE482" s="27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AB483" s="27"/>
      <c r="AC483" s="27"/>
      <c r="AD483" s="27"/>
      <c r="AE483" s="27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AB484" s="27"/>
      <c r="AC484" s="27"/>
      <c r="AD484" s="27"/>
      <c r="AE484" s="27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AB485" s="27"/>
      <c r="AC485" s="27"/>
      <c r="AD485" s="27"/>
      <c r="AE485" s="27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AB486" s="27"/>
      <c r="AC486" s="27"/>
      <c r="AD486" s="27"/>
      <c r="AE486" s="27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AB487" s="27"/>
      <c r="AC487" s="27"/>
      <c r="AD487" s="27"/>
      <c r="AE487" s="27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AB488" s="27"/>
      <c r="AC488" s="27"/>
      <c r="AD488" s="27"/>
      <c r="AE488" s="27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AB489" s="27"/>
      <c r="AC489" s="27"/>
      <c r="AD489" s="27"/>
      <c r="AE489" s="27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AB490" s="27"/>
      <c r="AC490" s="27"/>
      <c r="AD490" s="27"/>
      <c r="AE490" s="27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AB491" s="27"/>
      <c r="AC491" s="27"/>
      <c r="AD491" s="27"/>
      <c r="AE491" s="27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AB492" s="27"/>
      <c r="AC492" s="27"/>
      <c r="AD492" s="27"/>
      <c r="AE492" s="27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AB493" s="27"/>
      <c r="AC493" s="27"/>
      <c r="AD493" s="27"/>
      <c r="AE493" s="27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AB494" s="27"/>
      <c r="AC494" s="27"/>
      <c r="AD494" s="27"/>
      <c r="AE494" s="27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AB495" s="27"/>
      <c r="AC495" s="27"/>
      <c r="AD495" s="27"/>
      <c r="AE495" s="27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AB496" s="27"/>
      <c r="AC496" s="27"/>
      <c r="AD496" s="27"/>
      <c r="AE496" s="27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AB497" s="27"/>
      <c r="AC497" s="27"/>
      <c r="AD497" s="27"/>
      <c r="AE497" s="27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AB498" s="27"/>
      <c r="AC498" s="27"/>
      <c r="AD498" s="27"/>
      <c r="AE498" s="27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AB499" s="27"/>
      <c r="AC499" s="27"/>
      <c r="AD499" s="27"/>
      <c r="AE499" s="27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AB500" s="27"/>
      <c r="AC500" s="27"/>
      <c r="AD500" s="27"/>
      <c r="AE500" s="27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AB501" s="27"/>
      <c r="AC501" s="27"/>
      <c r="AD501" s="27"/>
      <c r="AE501" s="27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AB502" s="27"/>
      <c r="AC502" s="27"/>
      <c r="AD502" s="27"/>
      <c r="AE502" s="27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AB503" s="27"/>
      <c r="AC503" s="27"/>
      <c r="AD503" s="27"/>
      <c r="AE503" s="27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AB504" s="27"/>
      <c r="AC504" s="27"/>
      <c r="AD504" s="27"/>
      <c r="AE504" s="27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AB505" s="27"/>
      <c r="AC505" s="27"/>
      <c r="AD505" s="27"/>
      <c r="AE505" s="27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AB506" s="27"/>
      <c r="AC506" s="27"/>
      <c r="AD506" s="27"/>
      <c r="AE506" s="27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AB507" s="27"/>
      <c r="AC507" s="27"/>
      <c r="AD507" s="27"/>
      <c r="AE507" s="27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AB508" s="27"/>
      <c r="AC508" s="27"/>
      <c r="AD508" s="27"/>
      <c r="AE508" s="27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AB509" s="27"/>
      <c r="AC509" s="27"/>
      <c r="AD509" s="27"/>
      <c r="AE509" s="27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AB510" s="27"/>
      <c r="AC510" s="27"/>
      <c r="AD510" s="27"/>
      <c r="AE510" s="27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AB511" s="27"/>
      <c r="AC511" s="27"/>
      <c r="AD511" s="27"/>
      <c r="AE511" s="27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AB512" s="27"/>
      <c r="AC512" s="27"/>
      <c r="AD512" s="27"/>
      <c r="AE512" s="27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AB513" s="27"/>
      <c r="AC513" s="27"/>
      <c r="AD513" s="27"/>
      <c r="AE513" s="27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AB514" s="27"/>
      <c r="AC514" s="27"/>
      <c r="AD514" s="27"/>
      <c r="AE514" s="27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AB515" s="27"/>
      <c r="AC515" s="27"/>
      <c r="AD515" s="27"/>
      <c r="AE515" s="27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AB516" s="27"/>
      <c r="AC516" s="27"/>
      <c r="AD516" s="27"/>
      <c r="AE516" s="27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AB517" s="27"/>
      <c r="AC517" s="27"/>
      <c r="AD517" s="27"/>
      <c r="AE517" s="27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AB518" s="27"/>
      <c r="AC518" s="27"/>
      <c r="AD518" s="27"/>
      <c r="AE518" s="27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AB519" s="27"/>
      <c r="AC519" s="27"/>
      <c r="AD519" s="27"/>
      <c r="AE519" s="27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AB520" s="27"/>
      <c r="AC520" s="27"/>
      <c r="AD520" s="27"/>
      <c r="AE520" s="27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AB521" s="27"/>
      <c r="AC521" s="27"/>
      <c r="AD521" s="27"/>
      <c r="AE521" s="27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AB522" s="27"/>
      <c r="AC522" s="27"/>
      <c r="AD522" s="27"/>
      <c r="AE522" s="27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AB523" s="27"/>
      <c r="AC523" s="27"/>
      <c r="AD523" s="27"/>
      <c r="AE523" s="27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AB524" s="27"/>
      <c r="AC524" s="27"/>
      <c r="AD524" s="27"/>
      <c r="AE524" s="27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AB525" s="27"/>
      <c r="AC525" s="27"/>
      <c r="AD525" s="27"/>
      <c r="AE525" s="27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AB526" s="27"/>
      <c r="AC526" s="27"/>
      <c r="AD526" s="27"/>
      <c r="AE526" s="27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AB527" s="27"/>
      <c r="AC527" s="27"/>
      <c r="AD527" s="27"/>
      <c r="AE527" s="27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AB528" s="27"/>
      <c r="AC528" s="27"/>
      <c r="AD528" s="27"/>
      <c r="AE528" s="27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AB529" s="27"/>
      <c r="AC529" s="27"/>
      <c r="AD529" s="27"/>
      <c r="AE529" s="27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AB530" s="27"/>
      <c r="AC530" s="27"/>
      <c r="AD530" s="27"/>
      <c r="AE530" s="27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AB531" s="27"/>
      <c r="AC531" s="27"/>
      <c r="AD531" s="27"/>
      <c r="AE531" s="27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AB532" s="27"/>
      <c r="AC532" s="27"/>
      <c r="AD532" s="27"/>
      <c r="AE532" s="27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AB533" s="27"/>
      <c r="AC533" s="27"/>
      <c r="AD533" s="27"/>
      <c r="AE533" s="27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AB534" s="27"/>
      <c r="AC534" s="27"/>
      <c r="AD534" s="27"/>
      <c r="AE534" s="27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AB535" s="27"/>
      <c r="AC535" s="27"/>
      <c r="AD535" s="27"/>
      <c r="AE535" s="27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AB536" s="27"/>
      <c r="AC536" s="27"/>
      <c r="AD536" s="27"/>
      <c r="AE536" s="27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AB537" s="27"/>
      <c r="AC537" s="27"/>
      <c r="AD537" s="27"/>
      <c r="AE537" s="27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AB538" s="27"/>
      <c r="AC538" s="27"/>
      <c r="AD538" s="27"/>
      <c r="AE538" s="27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AB539" s="27"/>
      <c r="AC539" s="27"/>
      <c r="AD539" s="27"/>
      <c r="AE539" s="27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AB540" s="27"/>
      <c r="AC540" s="27"/>
      <c r="AD540" s="27"/>
      <c r="AE540" s="27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AB541" s="27"/>
      <c r="AC541" s="27"/>
      <c r="AD541" s="27"/>
      <c r="AE541" s="27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AB542" s="27"/>
      <c r="AC542" s="27"/>
      <c r="AD542" s="27"/>
      <c r="AE542" s="27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AB543" s="27"/>
      <c r="AC543" s="27"/>
      <c r="AD543" s="27"/>
      <c r="AE543" s="27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AB544" s="27"/>
      <c r="AC544" s="27"/>
      <c r="AD544" s="27"/>
      <c r="AE544" s="27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AB545" s="27"/>
      <c r="AC545" s="27"/>
      <c r="AD545" s="27"/>
      <c r="AE545" s="27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AB546" s="27"/>
      <c r="AC546" s="27"/>
      <c r="AD546" s="27"/>
      <c r="AE546" s="27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AB547" s="27"/>
      <c r="AC547" s="27"/>
      <c r="AD547" s="27"/>
      <c r="AE547" s="27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AB548" s="27"/>
      <c r="AC548" s="27"/>
      <c r="AD548" s="27"/>
      <c r="AE548" s="27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AB549" s="27"/>
      <c r="AC549" s="27"/>
      <c r="AD549" s="27"/>
      <c r="AE549" s="27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AB550" s="27"/>
      <c r="AC550" s="27"/>
      <c r="AD550" s="27"/>
      <c r="AE550" s="27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AB551" s="27"/>
      <c r="AC551" s="27"/>
      <c r="AD551" s="27"/>
      <c r="AE551" s="27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AB552" s="27"/>
      <c r="AC552" s="27"/>
      <c r="AD552" s="27"/>
      <c r="AE552" s="27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AB553" s="27"/>
      <c r="AC553" s="27"/>
      <c r="AD553" s="27"/>
      <c r="AE553" s="27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AB554" s="27"/>
      <c r="AC554" s="27"/>
      <c r="AD554" s="27"/>
      <c r="AE554" s="27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AB555" s="27"/>
      <c r="AC555" s="27"/>
      <c r="AD555" s="27"/>
      <c r="AE555" s="27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AB556" s="27"/>
      <c r="AC556" s="27"/>
      <c r="AD556" s="27"/>
      <c r="AE556" s="27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AB557" s="27"/>
      <c r="AC557" s="27"/>
      <c r="AD557" s="27"/>
      <c r="AE557" s="27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AB558" s="27"/>
      <c r="AC558" s="27"/>
      <c r="AD558" s="27"/>
      <c r="AE558" s="27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AB559" s="27"/>
      <c r="AC559" s="27"/>
      <c r="AD559" s="27"/>
      <c r="AE559" s="27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AB560" s="27"/>
      <c r="AC560" s="27"/>
      <c r="AD560" s="27"/>
      <c r="AE560" s="27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AB561" s="27"/>
      <c r="AC561" s="27"/>
      <c r="AD561" s="27"/>
      <c r="AE561" s="27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AB562" s="27"/>
      <c r="AC562" s="27"/>
      <c r="AD562" s="27"/>
      <c r="AE562" s="27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AB563" s="27"/>
      <c r="AC563" s="27"/>
      <c r="AD563" s="27"/>
      <c r="AE563" s="27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AB564" s="27"/>
      <c r="AC564" s="27"/>
      <c r="AD564" s="27"/>
      <c r="AE564" s="27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AB565" s="27"/>
      <c r="AC565" s="27"/>
      <c r="AD565" s="27"/>
      <c r="AE565" s="27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AB566" s="27"/>
      <c r="AC566" s="27"/>
      <c r="AD566" s="27"/>
      <c r="AE566" s="27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AB567" s="27"/>
      <c r="AC567" s="27"/>
      <c r="AD567" s="27"/>
      <c r="AE567" s="27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AB568" s="27"/>
      <c r="AC568" s="27"/>
      <c r="AD568" s="27"/>
      <c r="AE568" s="27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AB569" s="27"/>
      <c r="AC569" s="27"/>
      <c r="AD569" s="27"/>
      <c r="AE569" s="27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AB570" s="27"/>
      <c r="AC570" s="27"/>
      <c r="AD570" s="27"/>
      <c r="AE570" s="27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AB571" s="27"/>
      <c r="AC571" s="27"/>
      <c r="AD571" s="27"/>
      <c r="AE571" s="27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AB572" s="27"/>
      <c r="AC572" s="27"/>
      <c r="AD572" s="27"/>
      <c r="AE572" s="27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AB573" s="27"/>
      <c r="AC573" s="27"/>
      <c r="AD573" s="27"/>
      <c r="AE573" s="27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AB574" s="27"/>
      <c r="AC574" s="27"/>
      <c r="AD574" s="27"/>
      <c r="AE574" s="27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AB575" s="27"/>
      <c r="AC575" s="27"/>
      <c r="AD575" s="27"/>
      <c r="AE575" s="27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AB576" s="27"/>
      <c r="AC576" s="27"/>
      <c r="AD576" s="27"/>
      <c r="AE576" s="27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AB577" s="27"/>
      <c r="AC577" s="27"/>
      <c r="AD577" s="27"/>
      <c r="AE577" s="27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AB578" s="27"/>
      <c r="AC578" s="27"/>
      <c r="AD578" s="27"/>
      <c r="AE578" s="27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AB579" s="27"/>
      <c r="AC579" s="27"/>
      <c r="AD579" s="27"/>
      <c r="AE579" s="27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AB580" s="27"/>
      <c r="AC580" s="27"/>
      <c r="AD580" s="27"/>
      <c r="AE580" s="27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AB581" s="27"/>
      <c r="AC581" s="27"/>
      <c r="AD581" s="27"/>
      <c r="AE581" s="27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AB582" s="27"/>
      <c r="AC582" s="27"/>
      <c r="AD582" s="27"/>
      <c r="AE582" s="27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AB583" s="27"/>
      <c r="AC583" s="27"/>
      <c r="AD583" s="27"/>
      <c r="AE583" s="27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AB584" s="27"/>
      <c r="AC584" s="27"/>
      <c r="AD584" s="27"/>
      <c r="AE584" s="27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AB585" s="27"/>
      <c r="AC585" s="27"/>
      <c r="AD585" s="27"/>
      <c r="AE585" s="27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AB586" s="27"/>
      <c r="AC586" s="27"/>
      <c r="AD586" s="27"/>
      <c r="AE586" s="27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AB587" s="27"/>
      <c r="AC587" s="27"/>
      <c r="AD587" s="27"/>
      <c r="AE587" s="27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AB588" s="27"/>
      <c r="AC588" s="27"/>
      <c r="AD588" s="27"/>
      <c r="AE588" s="27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AB589" s="27"/>
      <c r="AC589" s="27"/>
      <c r="AD589" s="27"/>
      <c r="AE589" s="27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AB590" s="27"/>
      <c r="AC590" s="27"/>
      <c r="AD590" s="27"/>
      <c r="AE590" s="27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AB591" s="27"/>
      <c r="AC591" s="27"/>
      <c r="AD591" s="27"/>
      <c r="AE591" s="27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AB592" s="27"/>
      <c r="AC592" s="27"/>
      <c r="AD592" s="27"/>
      <c r="AE592" s="27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AB593" s="27"/>
      <c r="AC593" s="27"/>
      <c r="AD593" s="27"/>
      <c r="AE593" s="27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AB594" s="27"/>
      <c r="AC594" s="27"/>
      <c r="AD594" s="27"/>
      <c r="AE594" s="27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AB595" s="27"/>
      <c r="AC595" s="27"/>
      <c r="AD595" s="27"/>
      <c r="AE595" s="27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AB596" s="27"/>
      <c r="AC596" s="27"/>
      <c r="AD596" s="27"/>
      <c r="AE596" s="27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AB597" s="27"/>
      <c r="AC597" s="27"/>
      <c r="AD597" s="27"/>
      <c r="AE597" s="27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AB598" s="27"/>
      <c r="AC598" s="27"/>
      <c r="AD598" s="27"/>
      <c r="AE598" s="27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AB599" s="27"/>
      <c r="AC599" s="27"/>
      <c r="AD599" s="27"/>
      <c r="AE599" s="27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AB600" s="27"/>
      <c r="AC600" s="27"/>
      <c r="AD600" s="27"/>
      <c r="AE600" s="27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AB601" s="27"/>
      <c r="AC601" s="27"/>
      <c r="AD601" s="27"/>
      <c r="AE601" s="27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AB602" s="27"/>
      <c r="AC602" s="27"/>
      <c r="AD602" s="27"/>
      <c r="AE602" s="27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AB603" s="27"/>
      <c r="AC603" s="27"/>
      <c r="AD603" s="27"/>
      <c r="AE603" s="27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AB604" s="27"/>
      <c r="AC604" s="27"/>
      <c r="AD604" s="27"/>
      <c r="AE604" s="27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AB605" s="27"/>
      <c r="AC605" s="27"/>
      <c r="AD605" s="27"/>
      <c r="AE605" s="27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AB606" s="27"/>
      <c r="AC606" s="27"/>
      <c r="AD606" s="27"/>
      <c r="AE606" s="27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AB607" s="27"/>
      <c r="AC607" s="27"/>
      <c r="AD607" s="27"/>
      <c r="AE607" s="27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AB608" s="27"/>
      <c r="AC608" s="27"/>
      <c r="AD608" s="27"/>
      <c r="AE608" s="27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AB609" s="27"/>
      <c r="AC609" s="27"/>
      <c r="AD609" s="27"/>
      <c r="AE609" s="27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AB610" s="27"/>
      <c r="AC610" s="27"/>
      <c r="AD610" s="27"/>
      <c r="AE610" s="27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AB611" s="27"/>
      <c r="AC611" s="27"/>
      <c r="AD611" s="27"/>
      <c r="AE611" s="27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AB612" s="27"/>
      <c r="AC612" s="27"/>
      <c r="AD612" s="27"/>
      <c r="AE612" s="27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AB613" s="27"/>
      <c r="AC613" s="27"/>
      <c r="AD613" s="27"/>
      <c r="AE613" s="27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AB614" s="27"/>
      <c r="AC614" s="27"/>
      <c r="AD614" s="27"/>
      <c r="AE614" s="27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AB615" s="27"/>
      <c r="AC615" s="27"/>
      <c r="AD615" s="27"/>
      <c r="AE615" s="27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AB616" s="27"/>
      <c r="AC616" s="27"/>
      <c r="AD616" s="27"/>
      <c r="AE616" s="27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AB617" s="27"/>
      <c r="AC617" s="27"/>
      <c r="AD617" s="27"/>
      <c r="AE617" s="27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AB618" s="27"/>
      <c r="AC618" s="27"/>
      <c r="AD618" s="27"/>
      <c r="AE618" s="27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AB619" s="27"/>
      <c r="AC619" s="27"/>
      <c r="AD619" s="27"/>
      <c r="AE619" s="27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AB620" s="27"/>
      <c r="AC620" s="27"/>
      <c r="AD620" s="27"/>
      <c r="AE620" s="27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AB621" s="27"/>
      <c r="AC621" s="27"/>
      <c r="AD621" s="27"/>
      <c r="AE621" s="27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AB622" s="27"/>
      <c r="AC622" s="27"/>
      <c r="AD622" s="27"/>
      <c r="AE622" s="27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AB623" s="27"/>
      <c r="AC623" s="27"/>
      <c r="AD623" s="27"/>
      <c r="AE623" s="27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AB624" s="27"/>
      <c r="AC624" s="27"/>
      <c r="AD624" s="27"/>
      <c r="AE624" s="27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AB625" s="27"/>
      <c r="AC625" s="27"/>
      <c r="AD625" s="27"/>
      <c r="AE625" s="27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AB626" s="27"/>
      <c r="AC626" s="27"/>
      <c r="AD626" s="27"/>
      <c r="AE626" s="27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AB627" s="27"/>
      <c r="AC627" s="27"/>
      <c r="AD627" s="27"/>
      <c r="AE627" s="27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AB628" s="27"/>
      <c r="AC628" s="27"/>
      <c r="AD628" s="27"/>
      <c r="AE628" s="27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AB629" s="27"/>
      <c r="AC629" s="27"/>
      <c r="AD629" s="27"/>
      <c r="AE629" s="27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AB630" s="27"/>
      <c r="AC630" s="27"/>
      <c r="AD630" s="27"/>
      <c r="AE630" s="27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AB631" s="27"/>
      <c r="AC631" s="27"/>
      <c r="AD631" s="27"/>
      <c r="AE631" s="27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AB632" s="27"/>
      <c r="AC632" s="27"/>
      <c r="AD632" s="27"/>
      <c r="AE632" s="27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AB633" s="27"/>
      <c r="AC633" s="27"/>
      <c r="AD633" s="27"/>
      <c r="AE633" s="27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AB634" s="27"/>
      <c r="AC634" s="27"/>
      <c r="AD634" s="27"/>
      <c r="AE634" s="27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AB635" s="27"/>
      <c r="AC635" s="27"/>
      <c r="AD635" s="27"/>
      <c r="AE635" s="27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AB636" s="27"/>
      <c r="AC636" s="27"/>
      <c r="AD636" s="27"/>
      <c r="AE636" s="27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AB637" s="27"/>
      <c r="AC637" s="27"/>
      <c r="AD637" s="27"/>
      <c r="AE637" s="27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AB638" s="27"/>
      <c r="AC638" s="27"/>
      <c r="AD638" s="27"/>
      <c r="AE638" s="27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AB639" s="27"/>
      <c r="AC639" s="27"/>
      <c r="AD639" s="27"/>
      <c r="AE639" s="27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AB640" s="27"/>
      <c r="AC640" s="27"/>
      <c r="AD640" s="27"/>
      <c r="AE640" s="27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AB641" s="27"/>
      <c r="AC641" s="27"/>
      <c r="AD641" s="27"/>
      <c r="AE641" s="27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AB642" s="27"/>
      <c r="AC642" s="27"/>
      <c r="AD642" s="27"/>
      <c r="AE642" s="27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AB643" s="27"/>
      <c r="AC643" s="27"/>
      <c r="AD643" s="27"/>
      <c r="AE643" s="27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AB644" s="27"/>
      <c r="AC644" s="27"/>
      <c r="AD644" s="27"/>
      <c r="AE644" s="27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AB645" s="27"/>
      <c r="AC645" s="27"/>
      <c r="AD645" s="27"/>
      <c r="AE645" s="27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AB646" s="27"/>
      <c r="AC646" s="27"/>
      <c r="AD646" s="27"/>
      <c r="AE646" s="27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AB647" s="27"/>
      <c r="AC647" s="27"/>
      <c r="AD647" s="27"/>
      <c r="AE647" s="27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AB648" s="27"/>
      <c r="AC648" s="27"/>
      <c r="AD648" s="27"/>
      <c r="AE648" s="27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AB649" s="27"/>
      <c r="AC649" s="27"/>
      <c r="AD649" s="27"/>
      <c r="AE649" s="27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AB650" s="27"/>
      <c r="AC650" s="27"/>
      <c r="AD650" s="27"/>
      <c r="AE650" s="27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AB651" s="27"/>
      <c r="AC651" s="27"/>
      <c r="AD651" s="27"/>
      <c r="AE651" s="27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AB652" s="27"/>
      <c r="AC652" s="27"/>
      <c r="AD652" s="27"/>
      <c r="AE652" s="27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AB653" s="27"/>
      <c r="AC653" s="27"/>
      <c r="AD653" s="27"/>
      <c r="AE653" s="27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AB654" s="27"/>
      <c r="AC654" s="27"/>
      <c r="AD654" s="27"/>
      <c r="AE654" s="27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AB655" s="27"/>
      <c r="AC655" s="27"/>
      <c r="AD655" s="27"/>
      <c r="AE655" s="27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AB656" s="27"/>
      <c r="AC656" s="27"/>
      <c r="AD656" s="27"/>
      <c r="AE656" s="27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AB657" s="27"/>
      <c r="AC657" s="27"/>
      <c r="AD657" s="27"/>
      <c r="AE657" s="27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AB658" s="27"/>
      <c r="AC658" s="27"/>
      <c r="AD658" s="27"/>
      <c r="AE658" s="27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AB659" s="27"/>
      <c r="AC659" s="27"/>
      <c r="AD659" s="27"/>
      <c r="AE659" s="27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AB660" s="27"/>
      <c r="AC660" s="27"/>
      <c r="AD660" s="27"/>
      <c r="AE660" s="27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AB661" s="27"/>
      <c r="AC661" s="27"/>
      <c r="AD661" s="27"/>
      <c r="AE661" s="27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AB662" s="27"/>
      <c r="AC662" s="27"/>
      <c r="AD662" s="27"/>
      <c r="AE662" s="27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AB663" s="27"/>
      <c r="AC663" s="27"/>
      <c r="AD663" s="27"/>
      <c r="AE663" s="27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AB664" s="27"/>
      <c r="AC664" s="27"/>
      <c r="AD664" s="27"/>
      <c r="AE664" s="27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AB665" s="27"/>
      <c r="AC665" s="27"/>
      <c r="AD665" s="27"/>
      <c r="AE665" s="27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AB666" s="27"/>
      <c r="AC666" s="27"/>
      <c r="AD666" s="27"/>
      <c r="AE666" s="27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AB667" s="27"/>
      <c r="AC667" s="27"/>
      <c r="AD667" s="27"/>
      <c r="AE667" s="27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AB668" s="27"/>
      <c r="AC668" s="27"/>
      <c r="AD668" s="27"/>
      <c r="AE668" s="27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AB669" s="27"/>
      <c r="AC669" s="27"/>
      <c r="AD669" s="27"/>
      <c r="AE669" s="27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AB670" s="27"/>
      <c r="AC670" s="27"/>
      <c r="AD670" s="27"/>
      <c r="AE670" s="27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AB671" s="27"/>
      <c r="AC671" s="27"/>
      <c r="AD671" s="27"/>
      <c r="AE671" s="27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AB672" s="27"/>
      <c r="AC672" s="27"/>
      <c r="AD672" s="27"/>
      <c r="AE672" s="27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AB673" s="27"/>
      <c r="AC673" s="27"/>
      <c r="AD673" s="27"/>
      <c r="AE673" s="27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AB674" s="27"/>
      <c r="AC674" s="27"/>
      <c r="AD674" s="27"/>
      <c r="AE674" s="27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AB675" s="27"/>
      <c r="AC675" s="27"/>
      <c r="AD675" s="27"/>
      <c r="AE675" s="27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AB676" s="27"/>
      <c r="AC676" s="27"/>
      <c r="AD676" s="27"/>
      <c r="AE676" s="27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AB677" s="27"/>
      <c r="AC677" s="27"/>
      <c r="AD677" s="27"/>
      <c r="AE677" s="27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AB678" s="27"/>
      <c r="AC678" s="27"/>
      <c r="AD678" s="27"/>
      <c r="AE678" s="27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AB679" s="27"/>
      <c r="AC679" s="27"/>
      <c r="AD679" s="27"/>
      <c r="AE679" s="27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AB680" s="27"/>
      <c r="AC680" s="27"/>
      <c r="AD680" s="27"/>
      <c r="AE680" s="27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AB681" s="27"/>
      <c r="AC681" s="27"/>
      <c r="AD681" s="27"/>
      <c r="AE681" s="27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AB682" s="27"/>
      <c r="AC682" s="27"/>
      <c r="AD682" s="27"/>
      <c r="AE682" s="27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AB683" s="27"/>
      <c r="AC683" s="27"/>
      <c r="AD683" s="27"/>
      <c r="AE683" s="27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AB684" s="27"/>
      <c r="AC684" s="27"/>
      <c r="AD684" s="27"/>
      <c r="AE684" s="27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AB685" s="27"/>
      <c r="AC685" s="27"/>
      <c r="AD685" s="27"/>
      <c r="AE685" s="27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AB686" s="27"/>
      <c r="AC686" s="27"/>
      <c r="AD686" s="27"/>
      <c r="AE686" s="27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AB687" s="27"/>
      <c r="AC687" s="27"/>
      <c r="AD687" s="27"/>
      <c r="AE687" s="27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AB688" s="27"/>
      <c r="AC688" s="27"/>
      <c r="AD688" s="27"/>
      <c r="AE688" s="27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AB689" s="27"/>
      <c r="AC689" s="27"/>
      <c r="AD689" s="27"/>
      <c r="AE689" s="27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AB690" s="27"/>
      <c r="AC690" s="27"/>
      <c r="AD690" s="27"/>
      <c r="AE690" s="27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AB691" s="27"/>
      <c r="AC691" s="27"/>
      <c r="AD691" s="27"/>
      <c r="AE691" s="27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AB692" s="27"/>
      <c r="AC692" s="27"/>
      <c r="AD692" s="27"/>
      <c r="AE692" s="27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AB693" s="27"/>
      <c r="AC693" s="27"/>
      <c r="AD693" s="27"/>
      <c r="AE693" s="27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AB694" s="27"/>
      <c r="AC694" s="27"/>
      <c r="AD694" s="27"/>
      <c r="AE694" s="27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AB695" s="27"/>
      <c r="AC695" s="27"/>
      <c r="AD695" s="27"/>
      <c r="AE695" s="27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AB696" s="27"/>
      <c r="AC696" s="27"/>
      <c r="AD696" s="27"/>
      <c r="AE696" s="27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AB697" s="27"/>
      <c r="AC697" s="27"/>
      <c r="AD697" s="27"/>
      <c r="AE697" s="27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AB698" s="27"/>
      <c r="AC698" s="27"/>
      <c r="AD698" s="27"/>
      <c r="AE698" s="27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AB699" s="27"/>
      <c r="AC699" s="27"/>
      <c r="AD699" s="27"/>
      <c r="AE699" s="27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AB700" s="27"/>
      <c r="AC700" s="27"/>
      <c r="AD700" s="27"/>
      <c r="AE700" s="27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AB701" s="27"/>
      <c r="AC701" s="27"/>
      <c r="AD701" s="27"/>
      <c r="AE701" s="27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AB702" s="27"/>
      <c r="AC702" s="27"/>
      <c r="AD702" s="27"/>
      <c r="AE702" s="27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AB703" s="27"/>
      <c r="AC703" s="27"/>
      <c r="AD703" s="27"/>
      <c r="AE703" s="27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AB704" s="27"/>
      <c r="AC704" s="27"/>
      <c r="AD704" s="27"/>
      <c r="AE704" s="27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AB705" s="27"/>
      <c r="AC705" s="27"/>
      <c r="AD705" s="27"/>
      <c r="AE705" s="27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AB706" s="27"/>
      <c r="AC706" s="27"/>
      <c r="AD706" s="27"/>
      <c r="AE706" s="27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AB707" s="27"/>
      <c r="AC707" s="27"/>
      <c r="AD707" s="27"/>
      <c r="AE707" s="27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AB708" s="27"/>
      <c r="AC708" s="27"/>
      <c r="AD708" s="27"/>
      <c r="AE708" s="27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AB709" s="27"/>
      <c r="AC709" s="27"/>
      <c r="AD709" s="27"/>
      <c r="AE709" s="27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AB710" s="27"/>
      <c r="AC710" s="27"/>
      <c r="AD710" s="27"/>
      <c r="AE710" s="27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AB711" s="27"/>
      <c r="AC711" s="27"/>
      <c r="AD711" s="27"/>
      <c r="AE711" s="27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AB712" s="27"/>
      <c r="AC712" s="27"/>
      <c r="AD712" s="27"/>
      <c r="AE712" s="27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AB713" s="27"/>
      <c r="AC713" s="27"/>
      <c r="AD713" s="27"/>
      <c r="AE713" s="27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AB714" s="27"/>
      <c r="AC714" s="27"/>
      <c r="AD714" s="27"/>
      <c r="AE714" s="27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AB715" s="27"/>
      <c r="AC715" s="27"/>
      <c r="AD715" s="27"/>
      <c r="AE715" s="27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AB716" s="27"/>
      <c r="AC716" s="27"/>
      <c r="AD716" s="27"/>
      <c r="AE716" s="27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AB717" s="27"/>
      <c r="AC717" s="27"/>
      <c r="AD717" s="27"/>
      <c r="AE717" s="27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AB718" s="27"/>
      <c r="AC718" s="27"/>
      <c r="AD718" s="27"/>
      <c r="AE718" s="27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AB719" s="27"/>
      <c r="AC719" s="27"/>
      <c r="AD719" s="27"/>
      <c r="AE719" s="27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AB720" s="27"/>
      <c r="AC720" s="27"/>
      <c r="AD720" s="27"/>
      <c r="AE720" s="27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AB721" s="27"/>
      <c r="AC721" s="27"/>
      <c r="AD721" s="27"/>
      <c r="AE721" s="27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AB722" s="27"/>
      <c r="AC722" s="27"/>
      <c r="AD722" s="27"/>
      <c r="AE722" s="27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AB723" s="27"/>
      <c r="AC723" s="27"/>
      <c r="AD723" s="27"/>
      <c r="AE723" s="27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AB724" s="27"/>
      <c r="AC724" s="27"/>
      <c r="AD724" s="27"/>
      <c r="AE724" s="27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AB725" s="27"/>
      <c r="AC725" s="27"/>
      <c r="AD725" s="27"/>
      <c r="AE725" s="27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AB726" s="27"/>
      <c r="AC726" s="27"/>
      <c r="AD726" s="27"/>
      <c r="AE726" s="27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AB727" s="27"/>
      <c r="AC727" s="27"/>
      <c r="AD727" s="27"/>
      <c r="AE727" s="27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AB728" s="27"/>
      <c r="AC728" s="27"/>
      <c r="AD728" s="27"/>
      <c r="AE728" s="27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AB729" s="27"/>
      <c r="AC729" s="27"/>
      <c r="AD729" s="27"/>
      <c r="AE729" s="27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AB730" s="27"/>
      <c r="AC730" s="27"/>
      <c r="AD730" s="27"/>
      <c r="AE730" s="27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AB731" s="27"/>
      <c r="AC731" s="27"/>
      <c r="AD731" s="27"/>
      <c r="AE731" s="27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AB732" s="27"/>
      <c r="AC732" s="27"/>
      <c r="AD732" s="27"/>
      <c r="AE732" s="27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AB733" s="27"/>
      <c r="AC733" s="27"/>
      <c r="AD733" s="27"/>
      <c r="AE733" s="27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AB734" s="27"/>
      <c r="AC734" s="27"/>
      <c r="AD734" s="27"/>
      <c r="AE734" s="27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AB735" s="27"/>
      <c r="AC735" s="27"/>
      <c r="AD735" s="27"/>
      <c r="AE735" s="27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AB736" s="27"/>
      <c r="AC736" s="27"/>
      <c r="AD736" s="27"/>
      <c r="AE736" s="27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AB737" s="27"/>
      <c r="AC737" s="27"/>
      <c r="AD737" s="27"/>
      <c r="AE737" s="27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AB738" s="27"/>
      <c r="AC738" s="27"/>
      <c r="AD738" s="27"/>
      <c r="AE738" s="27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AB739" s="27"/>
      <c r="AC739" s="27"/>
      <c r="AD739" s="27"/>
      <c r="AE739" s="27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AB740" s="27"/>
      <c r="AC740" s="27"/>
      <c r="AD740" s="27"/>
      <c r="AE740" s="27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AB741" s="27"/>
      <c r="AC741" s="27"/>
      <c r="AD741" s="27"/>
      <c r="AE741" s="27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AB742" s="27"/>
      <c r="AC742" s="27"/>
      <c r="AD742" s="27"/>
      <c r="AE742" s="27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AB743" s="27"/>
      <c r="AC743" s="27"/>
      <c r="AD743" s="27"/>
      <c r="AE743" s="27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AB744" s="27"/>
      <c r="AC744" s="27"/>
      <c r="AD744" s="27"/>
      <c r="AE744" s="27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AB745" s="27"/>
      <c r="AC745" s="27"/>
      <c r="AD745" s="27"/>
      <c r="AE745" s="27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AB746" s="27"/>
      <c r="AC746" s="27"/>
      <c r="AD746" s="27"/>
      <c r="AE746" s="27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AB747" s="27"/>
      <c r="AC747" s="27"/>
      <c r="AD747" s="27"/>
      <c r="AE747" s="27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AB748" s="27"/>
      <c r="AC748" s="27"/>
      <c r="AD748" s="27"/>
      <c r="AE748" s="27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AB749" s="27"/>
      <c r="AC749" s="27"/>
      <c r="AD749" s="27"/>
      <c r="AE749" s="27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AB750" s="27"/>
      <c r="AC750" s="27"/>
      <c r="AD750" s="27"/>
      <c r="AE750" s="27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AB751" s="27"/>
      <c r="AC751" s="27"/>
      <c r="AD751" s="27"/>
      <c r="AE751" s="27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AB752" s="27"/>
      <c r="AC752" s="27"/>
      <c r="AD752" s="27"/>
      <c r="AE752" s="27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AB753" s="27"/>
      <c r="AC753" s="27"/>
      <c r="AD753" s="27"/>
      <c r="AE753" s="27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AB754" s="27"/>
      <c r="AC754" s="27"/>
      <c r="AD754" s="27"/>
      <c r="AE754" s="27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AB755" s="27"/>
      <c r="AC755" s="27"/>
      <c r="AD755" s="27"/>
      <c r="AE755" s="27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AB756" s="27"/>
      <c r="AC756" s="27"/>
      <c r="AD756" s="27"/>
      <c r="AE756" s="27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AB757" s="27"/>
      <c r="AC757" s="27"/>
      <c r="AD757" s="27"/>
      <c r="AE757" s="27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AB758" s="27"/>
      <c r="AC758" s="27"/>
      <c r="AD758" s="27"/>
      <c r="AE758" s="27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AB759" s="27"/>
      <c r="AC759" s="27"/>
      <c r="AD759" s="27"/>
      <c r="AE759" s="27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AB760" s="27"/>
      <c r="AC760" s="27"/>
      <c r="AD760" s="27"/>
      <c r="AE760" s="27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AB761" s="27"/>
      <c r="AC761" s="27"/>
      <c r="AD761" s="27"/>
      <c r="AE761" s="27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AB762" s="27"/>
      <c r="AC762" s="27"/>
      <c r="AD762" s="27"/>
      <c r="AE762" s="27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AB763" s="27"/>
      <c r="AC763" s="27"/>
      <c r="AD763" s="27"/>
      <c r="AE763" s="27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AB764" s="27"/>
      <c r="AC764" s="27"/>
      <c r="AD764" s="27"/>
      <c r="AE764" s="27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AB765" s="27"/>
      <c r="AC765" s="27"/>
      <c r="AD765" s="27"/>
      <c r="AE765" s="27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AB766" s="27"/>
      <c r="AC766" s="27"/>
      <c r="AD766" s="27"/>
      <c r="AE766" s="27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AB767" s="27"/>
      <c r="AC767" s="27"/>
      <c r="AD767" s="27"/>
      <c r="AE767" s="27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AB768" s="27"/>
      <c r="AC768" s="27"/>
      <c r="AD768" s="27"/>
      <c r="AE768" s="27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AB769" s="27"/>
      <c r="AC769" s="27"/>
      <c r="AD769" s="27"/>
      <c r="AE769" s="27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AB770" s="27"/>
      <c r="AC770" s="27"/>
      <c r="AD770" s="27"/>
      <c r="AE770" s="27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AB771" s="27"/>
      <c r="AC771" s="27"/>
      <c r="AD771" s="27"/>
      <c r="AE771" s="27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AB772" s="27"/>
      <c r="AC772" s="27"/>
      <c r="AD772" s="27"/>
      <c r="AE772" s="27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AB773" s="27"/>
      <c r="AC773" s="27"/>
      <c r="AD773" s="27"/>
      <c r="AE773" s="27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AB774" s="27"/>
      <c r="AC774" s="27"/>
      <c r="AD774" s="27"/>
      <c r="AE774" s="27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AB775" s="27"/>
      <c r="AC775" s="27"/>
      <c r="AD775" s="27"/>
      <c r="AE775" s="27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AB776" s="27"/>
      <c r="AC776" s="27"/>
      <c r="AD776" s="27"/>
      <c r="AE776" s="27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AB777" s="27"/>
      <c r="AC777" s="27"/>
      <c r="AD777" s="27"/>
      <c r="AE777" s="27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AB778" s="27"/>
      <c r="AC778" s="27"/>
      <c r="AD778" s="27"/>
      <c r="AE778" s="27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AB779" s="27"/>
      <c r="AC779" s="27"/>
      <c r="AD779" s="27"/>
      <c r="AE779" s="27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AB780" s="27"/>
      <c r="AC780" s="27"/>
      <c r="AD780" s="27"/>
      <c r="AE780" s="27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AB781" s="27"/>
      <c r="AC781" s="27"/>
      <c r="AD781" s="27"/>
      <c r="AE781" s="27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AB782" s="27"/>
      <c r="AC782" s="27"/>
      <c r="AD782" s="27"/>
      <c r="AE782" s="27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AB783" s="27"/>
      <c r="AC783" s="27"/>
      <c r="AD783" s="27"/>
      <c r="AE783" s="27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AB784" s="27"/>
      <c r="AC784" s="27"/>
      <c r="AD784" s="27"/>
      <c r="AE784" s="27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AB785" s="27"/>
      <c r="AC785" s="27"/>
      <c r="AD785" s="27"/>
      <c r="AE785" s="27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AB786" s="27"/>
      <c r="AC786" s="27"/>
      <c r="AD786" s="27"/>
      <c r="AE786" s="27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AB787" s="27"/>
      <c r="AC787" s="27"/>
      <c r="AD787" s="27"/>
      <c r="AE787" s="27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AB788" s="27"/>
      <c r="AC788" s="27"/>
      <c r="AD788" s="27"/>
      <c r="AE788" s="27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AB789" s="27"/>
      <c r="AC789" s="27"/>
      <c r="AD789" s="27"/>
      <c r="AE789" s="27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AB790" s="27"/>
      <c r="AC790" s="27"/>
      <c r="AD790" s="27"/>
      <c r="AE790" s="27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AB791" s="27"/>
      <c r="AC791" s="27"/>
      <c r="AD791" s="27"/>
      <c r="AE791" s="27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AB792" s="27"/>
      <c r="AC792" s="27"/>
      <c r="AD792" s="27"/>
      <c r="AE792" s="27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AB793" s="27"/>
      <c r="AC793" s="27"/>
      <c r="AD793" s="27"/>
      <c r="AE793" s="27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AB794" s="27"/>
      <c r="AC794" s="27"/>
      <c r="AD794" s="27"/>
      <c r="AE794" s="27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AB795" s="27"/>
      <c r="AC795" s="27"/>
      <c r="AD795" s="27"/>
      <c r="AE795" s="27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AB796" s="27"/>
      <c r="AC796" s="27"/>
      <c r="AD796" s="27"/>
      <c r="AE796" s="27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AB797" s="27"/>
      <c r="AC797" s="27"/>
      <c r="AD797" s="27"/>
      <c r="AE797" s="27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AB798" s="27"/>
      <c r="AC798" s="27"/>
      <c r="AD798" s="27"/>
      <c r="AE798" s="27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AB799" s="27"/>
      <c r="AC799" s="27"/>
      <c r="AD799" s="27"/>
      <c r="AE799" s="27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AB800" s="27"/>
      <c r="AC800" s="27"/>
      <c r="AD800" s="27"/>
      <c r="AE800" s="27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AB801" s="27"/>
      <c r="AC801" s="27"/>
      <c r="AD801" s="27"/>
      <c r="AE801" s="27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AB802" s="27"/>
      <c r="AC802" s="27"/>
      <c r="AD802" s="27"/>
      <c r="AE802" s="27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AB803" s="27"/>
      <c r="AC803" s="27"/>
      <c r="AD803" s="27"/>
      <c r="AE803" s="27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AB804" s="27"/>
      <c r="AC804" s="27"/>
      <c r="AD804" s="27"/>
      <c r="AE804" s="27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AB805" s="27"/>
      <c r="AC805" s="27"/>
      <c r="AD805" s="27"/>
      <c r="AE805" s="27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AB806" s="27"/>
      <c r="AC806" s="27"/>
      <c r="AD806" s="27"/>
      <c r="AE806" s="27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AB807" s="27"/>
      <c r="AC807" s="27"/>
      <c r="AD807" s="27"/>
      <c r="AE807" s="27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AB808" s="27"/>
      <c r="AC808" s="27"/>
      <c r="AD808" s="27"/>
      <c r="AE808" s="27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AB809" s="27"/>
      <c r="AC809" s="27"/>
      <c r="AD809" s="27"/>
      <c r="AE809" s="27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AB810" s="27"/>
      <c r="AC810" s="27"/>
      <c r="AD810" s="27"/>
      <c r="AE810" s="27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AB811" s="27"/>
      <c r="AC811" s="27"/>
      <c r="AD811" s="27"/>
      <c r="AE811" s="27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AB812" s="27"/>
      <c r="AC812" s="27"/>
      <c r="AD812" s="27"/>
      <c r="AE812" s="27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AB813" s="27"/>
      <c r="AC813" s="27"/>
      <c r="AD813" s="27"/>
      <c r="AE813" s="27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AB814" s="27"/>
      <c r="AC814" s="27"/>
      <c r="AD814" s="27"/>
      <c r="AE814" s="27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AB815" s="27"/>
      <c r="AC815" s="27"/>
      <c r="AD815" s="27"/>
      <c r="AE815" s="27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AB816" s="27"/>
      <c r="AC816" s="27"/>
      <c r="AD816" s="27"/>
      <c r="AE816" s="27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AB817" s="27"/>
      <c r="AC817" s="27"/>
      <c r="AD817" s="27"/>
      <c r="AE817" s="27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AB818" s="27"/>
      <c r="AC818" s="27"/>
      <c r="AD818" s="27"/>
      <c r="AE818" s="27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AB819" s="27"/>
      <c r="AC819" s="27"/>
      <c r="AD819" s="27"/>
      <c r="AE819" s="27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AB820" s="27"/>
      <c r="AC820" s="27"/>
      <c r="AD820" s="27"/>
      <c r="AE820" s="27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AB821" s="27"/>
      <c r="AC821" s="27"/>
      <c r="AD821" s="27"/>
      <c r="AE821" s="27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AB822" s="27"/>
      <c r="AC822" s="27"/>
      <c r="AD822" s="27"/>
      <c r="AE822" s="27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AB823" s="27"/>
      <c r="AC823" s="27"/>
      <c r="AD823" s="27"/>
      <c r="AE823" s="27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AB824" s="27"/>
      <c r="AC824" s="27"/>
      <c r="AD824" s="27"/>
      <c r="AE824" s="27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AB825" s="27"/>
      <c r="AC825" s="27"/>
      <c r="AD825" s="27"/>
      <c r="AE825" s="27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AB826" s="27"/>
      <c r="AC826" s="27"/>
      <c r="AD826" s="27"/>
      <c r="AE826" s="27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AB827" s="27"/>
      <c r="AC827" s="27"/>
      <c r="AD827" s="27"/>
      <c r="AE827" s="27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AB828" s="27"/>
      <c r="AC828" s="27"/>
      <c r="AD828" s="27"/>
      <c r="AE828" s="27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AB829" s="27"/>
      <c r="AC829" s="27"/>
      <c r="AD829" s="27"/>
      <c r="AE829" s="27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AB830" s="27"/>
      <c r="AC830" s="27"/>
      <c r="AD830" s="27"/>
      <c r="AE830" s="27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AB831" s="27"/>
      <c r="AC831" s="27"/>
      <c r="AD831" s="27"/>
      <c r="AE831" s="27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AB832" s="27"/>
      <c r="AC832" s="27"/>
      <c r="AD832" s="27"/>
      <c r="AE832" s="27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AB833" s="27"/>
      <c r="AC833" s="27"/>
      <c r="AD833" s="27"/>
      <c r="AE833" s="27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AB834" s="27"/>
      <c r="AC834" s="27"/>
      <c r="AD834" s="27"/>
      <c r="AE834" s="27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AB835" s="27"/>
      <c r="AC835" s="27"/>
      <c r="AD835" s="27"/>
      <c r="AE835" s="27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AB836" s="27"/>
      <c r="AC836" s="27"/>
      <c r="AD836" s="27"/>
      <c r="AE836" s="27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AB837" s="27"/>
      <c r="AC837" s="27"/>
      <c r="AD837" s="27"/>
      <c r="AE837" s="27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AB838" s="27"/>
      <c r="AC838" s="27"/>
      <c r="AD838" s="27"/>
      <c r="AE838" s="27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AB839" s="27"/>
      <c r="AC839" s="27"/>
      <c r="AD839" s="27"/>
      <c r="AE839" s="27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AB840" s="27"/>
      <c r="AC840" s="27"/>
      <c r="AD840" s="27"/>
      <c r="AE840" s="27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AB841" s="27"/>
      <c r="AC841" s="27"/>
      <c r="AD841" s="27"/>
      <c r="AE841" s="27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AB842" s="27"/>
      <c r="AC842" s="27"/>
      <c r="AD842" s="27"/>
      <c r="AE842" s="27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AB843" s="27"/>
      <c r="AC843" s="27"/>
      <c r="AD843" s="27"/>
      <c r="AE843" s="27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AB844" s="27"/>
      <c r="AC844" s="27"/>
      <c r="AD844" s="27"/>
      <c r="AE844" s="27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AB845" s="27"/>
      <c r="AC845" s="27"/>
      <c r="AD845" s="27"/>
      <c r="AE845" s="27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AB846" s="27"/>
      <c r="AC846" s="27"/>
      <c r="AD846" s="27"/>
      <c r="AE846" s="27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AB847" s="27"/>
      <c r="AC847" s="27"/>
      <c r="AD847" s="27"/>
      <c r="AE847" s="27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AB848" s="27"/>
      <c r="AC848" s="27"/>
      <c r="AD848" s="27"/>
      <c r="AE848" s="27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AB849" s="27"/>
      <c r="AC849" s="27"/>
      <c r="AD849" s="27"/>
      <c r="AE849" s="27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AB850" s="27"/>
      <c r="AC850" s="27"/>
      <c r="AD850" s="27"/>
      <c r="AE850" s="27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AB851" s="27"/>
      <c r="AC851" s="27"/>
      <c r="AD851" s="27"/>
      <c r="AE851" s="27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AB852" s="27"/>
      <c r="AC852" s="27"/>
      <c r="AD852" s="27"/>
      <c r="AE852" s="27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AB853" s="27"/>
      <c r="AC853" s="27"/>
      <c r="AD853" s="27"/>
      <c r="AE853" s="27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AB854" s="27"/>
      <c r="AC854" s="27"/>
      <c r="AD854" s="27"/>
      <c r="AE854" s="27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AB855" s="27"/>
      <c r="AC855" s="27"/>
      <c r="AD855" s="27"/>
      <c r="AE855" s="27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AB856" s="27"/>
      <c r="AC856" s="27"/>
      <c r="AD856" s="27"/>
      <c r="AE856" s="27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AB857" s="27"/>
      <c r="AC857" s="27"/>
      <c r="AD857" s="27"/>
      <c r="AE857" s="27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AB858" s="27"/>
      <c r="AC858" s="27"/>
      <c r="AD858" s="27"/>
      <c r="AE858" s="27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AB859" s="27"/>
      <c r="AC859" s="27"/>
      <c r="AD859" s="27"/>
      <c r="AE859" s="27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AB860" s="27"/>
      <c r="AC860" s="27"/>
      <c r="AD860" s="27"/>
      <c r="AE860" s="27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AB861" s="27"/>
      <c r="AC861" s="27"/>
      <c r="AD861" s="27"/>
      <c r="AE861" s="27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AB862" s="27"/>
      <c r="AC862" s="27"/>
      <c r="AD862" s="27"/>
      <c r="AE862" s="27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AB863" s="27"/>
      <c r="AC863" s="27"/>
      <c r="AD863" s="27"/>
      <c r="AE863" s="27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AB864" s="27"/>
      <c r="AC864" s="27"/>
      <c r="AD864" s="27"/>
      <c r="AE864" s="27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AB865" s="27"/>
      <c r="AC865" s="27"/>
      <c r="AD865" s="27"/>
      <c r="AE865" s="27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AB866" s="27"/>
      <c r="AC866" s="27"/>
      <c r="AD866" s="27"/>
      <c r="AE866" s="27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AB867" s="27"/>
      <c r="AC867" s="27"/>
      <c r="AD867" s="27"/>
      <c r="AE867" s="27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AB868" s="27"/>
      <c r="AC868" s="27"/>
      <c r="AD868" s="27"/>
      <c r="AE868" s="27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AB869" s="27"/>
      <c r="AC869" s="27"/>
      <c r="AD869" s="27"/>
      <c r="AE869" s="27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AB870" s="27"/>
      <c r="AC870" s="27"/>
      <c r="AD870" s="27"/>
      <c r="AE870" s="27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AB871" s="27"/>
      <c r="AC871" s="27"/>
      <c r="AD871" s="27"/>
      <c r="AE871" s="27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AB872" s="27"/>
      <c r="AC872" s="27"/>
      <c r="AD872" s="27"/>
      <c r="AE872" s="27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AB873" s="27"/>
      <c r="AC873" s="27"/>
      <c r="AD873" s="27"/>
      <c r="AE873" s="27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AB874" s="27"/>
      <c r="AC874" s="27"/>
      <c r="AD874" s="27"/>
      <c r="AE874" s="27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AB875" s="27"/>
      <c r="AC875" s="27"/>
      <c r="AD875" s="27"/>
      <c r="AE875" s="27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AB876" s="27"/>
      <c r="AC876" s="27"/>
      <c r="AD876" s="27"/>
      <c r="AE876" s="27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AB877" s="27"/>
      <c r="AC877" s="27"/>
      <c r="AD877" s="27"/>
      <c r="AE877" s="27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AB878" s="27"/>
      <c r="AC878" s="27"/>
      <c r="AD878" s="27"/>
      <c r="AE878" s="27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AB879" s="27"/>
      <c r="AC879" s="27"/>
      <c r="AD879" s="27"/>
      <c r="AE879" s="27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AB880" s="27"/>
      <c r="AC880" s="27"/>
      <c r="AD880" s="27"/>
      <c r="AE880" s="27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AB881" s="27"/>
      <c r="AC881" s="27"/>
      <c r="AD881" s="27"/>
      <c r="AE881" s="27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AB882" s="27"/>
      <c r="AC882" s="27"/>
      <c r="AD882" s="27"/>
      <c r="AE882" s="27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AB883" s="27"/>
      <c r="AC883" s="27"/>
      <c r="AD883" s="27"/>
      <c r="AE883" s="27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AB884" s="27"/>
      <c r="AC884" s="27"/>
      <c r="AD884" s="27"/>
      <c r="AE884" s="27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AB885" s="27"/>
      <c r="AC885" s="27"/>
      <c r="AD885" s="27"/>
      <c r="AE885" s="27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AB886" s="27"/>
      <c r="AC886" s="27"/>
      <c r="AD886" s="27"/>
      <c r="AE886" s="27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AB887" s="27"/>
      <c r="AC887" s="27"/>
      <c r="AD887" s="27"/>
      <c r="AE887" s="27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AB888" s="27"/>
      <c r="AC888" s="27"/>
      <c r="AD888" s="27"/>
      <c r="AE888" s="27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AB889" s="27"/>
      <c r="AC889" s="27"/>
      <c r="AD889" s="27"/>
      <c r="AE889" s="27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AB890" s="27"/>
      <c r="AC890" s="27"/>
      <c r="AD890" s="27"/>
      <c r="AE890" s="27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AB891" s="27"/>
      <c r="AC891" s="27"/>
      <c r="AD891" s="27"/>
      <c r="AE891" s="27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AB892" s="27"/>
      <c r="AC892" s="27"/>
      <c r="AD892" s="27"/>
      <c r="AE892" s="27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AB893" s="27"/>
      <c r="AC893" s="27"/>
      <c r="AD893" s="27"/>
      <c r="AE893" s="27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AB894" s="27"/>
      <c r="AC894" s="27"/>
      <c r="AD894" s="27"/>
      <c r="AE894" s="27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AB895" s="27"/>
      <c r="AC895" s="27"/>
      <c r="AD895" s="27"/>
      <c r="AE895" s="27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AB896" s="27"/>
      <c r="AC896" s="27"/>
      <c r="AD896" s="27"/>
      <c r="AE896" s="27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AB897" s="27"/>
      <c r="AC897" s="27"/>
      <c r="AD897" s="27"/>
      <c r="AE897" s="27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AB898" s="27"/>
      <c r="AC898" s="27"/>
      <c r="AD898" s="27"/>
      <c r="AE898" s="27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AB899" s="27"/>
      <c r="AC899" s="27"/>
      <c r="AD899" s="27"/>
      <c r="AE899" s="27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AB900" s="27"/>
      <c r="AC900" s="27"/>
      <c r="AD900" s="27"/>
      <c r="AE900" s="27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AB901" s="27"/>
      <c r="AC901" s="27"/>
      <c r="AD901" s="27"/>
      <c r="AE901" s="27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AB902" s="27"/>
      <c r="AC902" s="27"/>
      <c r="AD902" s="27"/>
      <c r="AE902" s="27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AB903" s="27"/>
      <c r="AC903" s="27"/>
      <c r="AD903" s="27"/>
      <c r="AE903" s="27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AB904" s="27"/>
      <c r="AC904" s="27"/>
      <c r="AD904" s="27"/>
      <c r="AE904" s="27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AB905" s="27"/>
      <c r="AC905" s="27"/>
      <c r="AD905" s="27"/>
      <c r="AE905" s="27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AB906" s="27"/>
      <c r="AC906" s="27"/>
      <c r="AD906" s="27"/>
      <c r="AE906" s="27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AB907" s="27"/>
      <c r="AC907" s="27"/>
      <c r="AD907" s="27"/>
      <c r="AE907" s="27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AB908" s="27"/>
      <c r="AC908" s="27"/>
      <c r="AD908" s="27"/>
      <c r="AE908" s="27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AB909" s="27"/>
      <c r="AC909" s="27"/>
      <c r="AD909" s="27"/>
      <c r="AE909" s="27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AB910" s="27"/>
      <c r="AC910" s="27"/>
      <c r="AD910" s="27"/>
      <c r="AE910" s="27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AB911" s="27"/>
      <c r="AC911" s="27"/>
      <c r="AD911" s="27"/>
      <c r="AE911" s="27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AB912" s="27"/>
      <c r="AC912" s="27"/>
      <c r="AD912" s="27"/>
      <c r="AE912" s="27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AB913" s="27"/>
      <c r="AC913" s="27"/>
      <c r="AD913" s="27"/>
      <c r="AE913" s="27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AB914" s="27"/>
      <c r="AC914" s="27"/>
      <c r="AD914" s="27"/>
      <c r="AE914" s="27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AB915" s="27"/>
      <c r="AC915" s="27"/>
      <c r="AD915" s="27"/>
      <c r="AE915" s="27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AB916" s="27"/>
      <c r="AC916" s="27"/>
      <c r="AD916" s="27"/>
      <c r="AE916" s="27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AB917" s="27"/>
      <c r="AC917" s="27"/>
      <c r="AD917" s="27"/>
      <c r="AE917" s="27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AB918" s="27"/>
      <c r="AC918" s="27"/>
      <c r="AD918" s="27"/>
      <c r="AE918" s="27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AB919" s="27"/>
      <c r="AC919" s="27"/>
      <c r="AD919" s="27"/>
      <c r="AE919" s="27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AB920" s="27"/>
      <c r="AC920" s="27"/>
      <c r="AD920" s="27"/>
      <c r="AE920" s="27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AB921" s="27"/>
      <c r="AC921" s="27"/>
      <c r="AD921" s="27"/>
      <c r="AE921" s="27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AB922" s="27"/>
      <c r="AC922" s="27"/>
      <c r="AD922" s="27"/>
      <c r="AE922" s="27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AB923" s="27"/>
      <c r="AC923" s="27"/>
      <c r="AD923" s="27"/>
      <c r="AE923" s="27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AB924" s="27"/>
      <c r="AC924" s="27"/>
      <c r="AD924" s="27"/>
      <c r="AE924" s="27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AB925" s="27"/>
      <c r="AC925" s="27"/>
      <c r="AD925" s="27"/>
      <c r="AE925" s="27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AB926" s="27"/>
      <c r="AC926" s="27"/>
      <c r="AD926" s="27"/>
      <c r="AE926" s="27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AB927" s="27"/>
      <c r="AC927" s="27"/>
      <c r="AD927" s="27"/>
      <c r="AE927" s="27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AB928" s="27"/>
      <c r="AC928" s="27"/>
      <c r="AD928" s="27"/>
      <c r="AE928" s="27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AB929" s="27"/>
      <c r="AC929" s="27"/>
      <c r="AD929" s="27"/>
      <c r="AE929" s="27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AB930" s="27"/>
      <c r="AC930" s="27"/>
      <c r="AD930" s="27"/>
      <c r="AE930" s="27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AB931" s="27"/>
      <c r="AC931" s="27"/>
      <c r="AD931" s="27"/>
      <c r="AE931" s="27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AB932" s="27"/>
      <c r="AC932" s="27"/>
      <c r="AD932" s="27"/>
      <c r="AE932" s="27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AB933" s="27"/>
      <c r="AC933" s="27"/>
      <c r="AD933" s="27"/>
      <c r="AE933" s="27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AB934" s="27"/>
      <c r="AC934" s="27"/>
      <c r="AD934" s="27"/>
      <c r="AE934" s="27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AB935" s="27"/>
      <c r="AC935" s="27"/>
      <c r="AD935" s="27"/>
      <c r="AE935" s="27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AB936" s="27"/>
      <c r="AC936" s="27"/>
      <c r="AD936" s="27"/>
      <c r="AE936" s="27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AB937" s="27"/>
      <c r="AC937" s="27"/>
      <c r="AD937" s="27"/>
      <c r="AE937" s="27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AB938" s="27"/>
      <c r="AC938" s="27"/>
      <c r="AD938" s="27"/>
      <c r="AE938" s="27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AB939" s="27"/>
      <c r="AC939" s="27"/>
      <c r="AD939" s="27"/>
      <c r="AE939" s="27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AB940" s="27"/>
      <c r="AC940" s="27"/>
      <c r="AD940" s="27"/>
      <c r="AE940" s="27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AB941" s="27"/>
      <c r="AC941" s="27"/>
      <c r="AD941" s="27"/>
      <c r="AE941" s="27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AB942" s="27"/>
      <c r="AC942" s="27"/>
      <c r="AD942" s="27"/>
      <c r="AE942" s="27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AB943" s="27"/>
      <c r="AC943" s="27"/>
      <c r="AD943" s="27"/>
      <c r="AE943" s="27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AB944" s="27"/>
      <c r="AC944" s="27"/>
      <c r="AD944" s="27"/>
      <c r="AE944" s="27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AB945" s="27"/>
      <c r="AC945" s="27"/>
      <c r="AD945" s="27"/>
      <c r="AE945" s="27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AB946" s="27"/>
      <c r="AC946" s="27"/>
      <c r="AD946" s="27"/>
      <c r="AE946" s="27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AB947" s="27"/>
      <c r="AC947" s="27"/>
      <c r="AD947" s="27"/>
      <c r="AE947" s="27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AB948" s="27"/>
      <c r="AC948" s="27"/>
      <c r="AD948" s="27"/>
      <c r="AE948" s="27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AB949" s="27"/>
      <c r="AC949" s="27"/>
      <c r="AD949" s="27"/>
      <c r="AE949" s="27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AB950" s="27"/>
      <c r="AC950" s="27"/>
      <c r="AD950" s="27"/>
      <c r="AE950" s="27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AB951" s="27"/>
      <c r="AC951" s="27"/>
      <c r="AD951" s="27"/>
      <c r="AE951" s="27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AB952" s="27"/>
      <c r="AC952" s="27"/>
      <c r="AD952" s="27"/>
      <c r="AE952" s="27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AB953" s="27"/>
      <c r="AC953" s="27"/>
      <c r="AD953" s="27"/>
      <c r="AE953" s="27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AB954" s="27"/>
      <c r="AC954" s="27"/>
      <c r="AD954" s="27"/>
      <c r="AE954" s="27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AB955" s="27"/>
      <c r="AC955" s="27"/>
      <c r="AD955" s="27"/>
      <c r="AE955" s="27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AB956" s="27"/>
      <c r="AC956" s="27"/>
      <c r="AD956" s="27"/>
      <c r="AE956" s="27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AB957" s="27"/>
      <c r="AC957" s="27"/>
      <c r="AD957" s="27"/>
      <c r="AE957" s="27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AB958" s="27"/>
      <c r="AC958" s="27"/>
      <c r="AD958" s="27"/>
      <c r="AE958" s="27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AB959" s="27"/>
      <c r="AC959" s="27"/>
      <c r="AD959" s="27"/>
      <c r="AE959" s="27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AB960" s="27"/>
      <c r="AC960" s="27"/>
      <c r="AD960" s="27"/>
      <c r="AE960" s="27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AB961" s="27"/>
      <c r="AC961" s="27"/>
      <c r="AD961" s="27"/>
      <c r="AE961" s="27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AB962" s="27"/>
      <c r="AC962" s="27"/>
      <c r="AD962" s="27"/>
      <c r="AE962" s="27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AB963" s="27"/>
      <c r="AC963" s="27"/>
      <c r="AD963" s="27"/>
      <c r="AE963" s="27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AB964" s="27"/>
      <c r="AC964" s="27"/>
      <c r="AD964" s="27"/>
      <c r="AE964" s="27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AB965" s="27"/>
      <c r="AC965" s="27"/>
      <c r="AD965" s="27"/>
      <c r="AE965" s="27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AB966" s="27"/>
      <c r="AC966" s="27"/>
      <c r="AD966" s="27"/>
      <c r="AE966" s="27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AB967" s="27"/>
      <c r="AC967" s="27"/>
      <c r="AD967" s="27"/>
      <c r="AE967" s="27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AB968" s="27"/>
      <c r="AC968" s="27"/>
      <c r="AD968" s="27"/>
      <c r="AE968" s="27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AB969" s="27"/>
      <c r="AC969" s="27"/>
      <c r="AD969" s="27"/>
      <c r="AE969" s="27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AB970" s="27"/>
      <c r="AC970" s="27"/>
      <c r="AD970" s="27"/>
      <c r="AE970" s="27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AB971" s="27"/>
      <c r="AC971" s="27"/>
      <c r="AD971" s="27"/>
      <c r="AE971" s="27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AB972" s="27"/>
      <c r="AC972" s="27"/>
      <c r="AD972" s="27"/>
      <c r="AE972" s="27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AB973" s="27"/>
      <c r="AC973" s="27"/>
      <c r="AD973" s="27"/>
      <c r="AE973" s="27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AB974" s="27"/>
      <c r="AC974" s="27"/>
      <c r="AD974" s="27"/>
      <c r="AE974" s="27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AB975" s="27"/>
      <c r="AC975" s="27"/>
      <c r="AD975" s="27"/>
      <c r="AE975" s="27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AB976" s="27"/>
      <c r="AC976" s="27"/>
      <c r="AD976" s="27"/>
      <c r="AE976" s="27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AB977" s="27"/>
      <c r="AC977" s="27"/>
      <c r="AD977" s="27"/>
      <c r="AE977" s="27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AB978" s="27"/>
      <c r="AC978" s="27"/>
      <c r="AD978" s="27"/>
      <c r="AE978" s="27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AB979" s="27"/>
      <c r="AC979" s="27"/>
      <c r="AD979" s="27"/>
      <c r="AE979" s="27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AB980" s="27"/>
      <c r="AC980" s="27"/>
      <c r="AD980" s="27"/>
      <c r="AE980" s="27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AB981" s="27"/>
      <c r="AC981" s="27"/>
      <c r="AD981" s="27"/>
      <c r="AE981" s="27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AB982" s="27"/>
      <c r="AC982" s="27"/>
      <c r="AD982" s="27"/>
      <c r="AE982" s="27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AB983" s="27"/>
      <c r="AC983" s="27"/>
      <c r="AD983" s="27"/>
      <c r="AE983" s="27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AB984" s="27"/>
      <c r="AC984" s="27"/>
      <c r="AD984" s="27"/>
      <c r="AE984" s="27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AB985" s="27"/>
      <c r="AC985" s="27"/>
      <c r="AD985" s="27"/>
      <c r="AE985" s="27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AB986" s="27"/>
      <c r="AC986" s="27"/>
      <c r="AD986" s="27"/>
      <c r="AE986" s="27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AB987" s="27"/>
      <c r="AC987" s="27"/>
      <c r="AD987" s="27"/>
      <c r="AE987" s="27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AB988" s="27"/>
      <c r="AC988" s="27"/>
      <c r="AD988" s="27"/>
      <c r="AE988" s="27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AB989" s="27"/>
      <c r="AC989" s="27"/>
      <c r="AD989" s="27"/>
      <c r="AE989" s="27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AB990" s="27"/>
      <c r="AC990" s="27"/>
      <c r="AD990" s="27"/>
      <c r="AE990" s="27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AB991" s="27"/>
      <c r="AC991" s="27"/>
      <c r="AD991" s="27"/>
      <c r="AE991" s="27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AB992" s="27"/>
      <c r="AC992" s="27"/>
      <c r="AD992" s="27"/>
      <c r="AE992" s="27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AB993" s="27"/>
      <c r="AC993" s="27"/>
      <c r="AD993" s="27"/>
      <c r="AE993" s="27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AB994" s="27"/>
      <c r="AC994" s="27"/>
      <c r="AD994" s="27"/>
      <c r="AE994" s="27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AB995" s="27"/>
      <c r="AC995" s="27"/>
      <c r="AD995" s="27"/>
      <c r="AE995" s="27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AB996" s="27"/>
      <c r="AC996" s="27"/>
      <c r="AD996" s="27"/>
      <c r="AE996" s="27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AB997" s="27"/>
      <c r="AC997" s="27"/>
      <c r="AD997" s="27"/>
      <c r="AE997" s="27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AB998" s="27"/>
      <c r="AC998" s="27"/>
      <c r="AD998" s="27"/>
      <c r="AE998" s="27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AB999" s="27"/>
      <c r="AC999" s="27"/>
      <c r="AD999" s="27"/>
      <c r="AE999" s="27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AB1000" s="27"/>
      <c r="AC1000" s="27"/>
      <c r="AD1000" s="27"/>
      <c r="AE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194</v>
      </c>
      <c r="B1" s="35" t="s">
        <v>195</v>
      </c>
      <c r="C1" s="36" t="s">
        <v>196</v>
      </c>
    </row>
    <row r="2">
      <c r="A2" s="37" t="s">
        <v>197</v>
      </c>
      <c r="B2" s="37" t="s">
        <v>198</v>
      </c>
      <c r="C2" s="38">
        <v>59.0</v>
      </c>
    </row>
    <row r="3">
      <c r="A3" s="37" t="s">
        <v>199</v>
      </c>
      <c r="B3" s="37" t="s">
        <v>200</v>
      </c>
      <c r="C3" s="38">
        <v>64.0</v>
      </c>
    </row>
    <row r="4">
      <c r="A4" s="37" t="s">
        <v>201</v>
      </c>
      <c r="B4" s="37" t="s">
        <v>202</v>
      </c>
      <c r="C4" s="38">
        <v>69.0</v>
      </c>
    </row>
    <row r="5">
      <c r="A5" s="37" t="s">
        <v>203</v>
      </c>
      <c r="B5" s="37" t="s">
        <v>204</v>
      </c>
      <c r="C5" s="38">
        <v>99.0</v>
      </c>
    </row>
    <row r="6">
      <c r="A6" s="37" t="s">
        <v>205</v>
      </c>
      <c r="B6" s="37" t="s">
        <v>206</v>
      </c>
      <c r="C6" s="38">
        <v>109.0</v>
      </c>
    </row>
    <row r="7">
      <c r="A7" s="37" t="s">
        <v>207</v>
      </c>
      <c r="B7" s="37" t="s">
        <v>202</v>
      </c>
      <c r="C7" s="38">
        <v>9.0</v>
      </c>
    </row>
    <row r="8">
      <c r="A8" s="37" t="s">
        <v>208</v>
      </c>
      <c r="B8" s="37" t="s">
        <v>200</v>
      </c>
      <c r="C8" s="38">
        <v>79.0</v>
      </c>
    </row>
    <row r="9">
      <c r="A9" s="37" t="s">
        <v>209</v>
      </c>
      <c r="B9" s="37" t="s">
        <v>210</v>
      </c>
      <c r="C9" s="38">
        <v>52.0</v>
      </c>
    </row>
    <row r="10">
      <c r="A10" s="37" t="s">
        <v>211</v>
      </c>
      <c r="B10" s="37" t="s">
        <v>212</v>
      </c>
      <c r="C10" s="38">
        <v>13.0</v>
      </c>
    </row>
    <row r="11">
      <c r="A11" s="37" t="s">
        <v>213</v>
      </c>
      <c r="B11" s="37" t="s">
        <v>214</v>
      </c>
      <c r="C11" s="38">
        <v>46.0</v>
      </c>
    </row>
    <row r="12">
      <c r="A12" s="37" t="s">
        <v>215</v>
      </c>
      <c r="B12" s="37" t="s">
        <v>216</v>
      </c>
      <c r="C12" s="38">
        <v>21.0</v>
      </c>
    </row>
    <row r="13">
      <c r="A13" s="37" t="s">
        <v>217</v>
      </c>
      <c r="B13" s="37" t="s">
        <v>218</v>
      </c>
      <c r="C13" s="38">
        <v>13.0</v>
      </c>
    </row>
    <row r="14">
      <c r="A14" s="37" t="s">
        <v>219</v>
      </c>
      <c r="B14" s="37" t="s">
        <v>202</v>
      </c>
      <c r="C14" s="38">
        <v>8.0</v>
      </c>
    </row>
    <row r="15">
      <c r="A15" s="37" t="s">
        <v>220</v>
      </c>
      <c r="B15" s="37" t="s">
        <v>206</v>
      </c>
      <c r="C15" s="38">
        <v>23.0</v>
      </c>
    </row>
    <row r="16">
      <c r="A16" s="37" t="s">
        <v>221</v>
      </c>
      <c r="B16" s="37" t="s">
        <v>198</v>
      </c>
      <c r="C16" s="38">
        <v>81.0</v>
      </c>
    </row>
    <row r="17">
      <c r="A17" s="37" t="s">
        <v>222</v>
      </c>
      <c r="B17" s="37" t="s">
        <v>223</v>
      </c>
      <c r="C17" s="38">
        <v>55.0</v>
      </c>
    </row>
    <row r="18">
      <c r="A18" s="37" t="s">
        <v>224</v>
      </c>
      <c r="B18" s="37" t="s">
        <v>225</v>
      </c>
      <c r="C18" s="38">
        <v>84.0</v>
      </c>
    </row>
    <row r="19">
      <c r="A19" s="37" t="s">
        <v>226</v>
      </c>
      <c r="B19" s="37" t="s">
        <v>227</v>
      </c>
      <c r="C19" s="38">
        <v>42.0</v>
      </c>
    </row>
    <row r="20">
      <c r="A20" s="37" t="s">
        <v>228</v>
      </c>
      <c r="B20" s="37" t="s">
        <v>229</v>
      </c>
      <c r="C20" s="38">
        <v>50.0</v>
      </c>
    </row>
    <row r="21">
      <c r="A21" s="37" t="s">
        <v>230</v>
      </c>
      <c r="B21" s="37" t="s">
        <v>212</v>
      </c>
      <c r="C21" s="38">
        <v>78.0</v>
      </c>
    </row>
    <row r="22">
      <c r="A22" s="37" t="s">
        <v>231</v>
      </c>
      <c r="B22" s="37" t="s">
        <v>232</v>
      </c>
      <c r="C22" s="38">
        <v>30.0</v>
      </c>
    </row>
    <row r="23">
      <c r="A23" s="37" t="s">
        <v>233</v>
      </c>
      <c r="B23" s="37" t="s">
        <v>234</v>
      </c>
      <c r="C23" s="38">
        <v>72.0</v>
      </c>
    </row>
    <row r="24">
      <c r="A24" s="37" t="s">
        <v>235</v>
      </c>
      <c r="B24" s="37" t="s">
        <v>232</v>
      </c>
      <c r="C24" s="38">
        <v>10.0</v>
      </c>
    </row>
    <row r="25">
      <c r="A25" s="37" t="s">
        <v>236</v>
      </c>
      <c r="B25" s="37" t="s">
        <v>237</v>
      </c>
      <c r="C25" s="38">
        <v>23.0</v>
      </c>
    </row>
    <row r="26">
      <c r="A26" s="37" t="s">
        <v>238</v>
      </c>
      <c r="B26" s="37" t="s">
        <v>239</v>
      </c>
      <c r="C26" s="38">
        <v>13.0</v>
      </c>
    </row>
    <row r="27">
      <c r="A27" s="37" t="s">
        <v>240</v>
      </c>
      <c r="B27" s="37" t="s">
        <v>212</v>
      </c>
      <c r="C27" s="38">
        <v>23.0</v>
      </c>
    </row>
    <row r="28">
      <c r="A28" s="37" t="s">
        <v>241</v>
      </c>
      <c r="B28" s="37" t="s">
        <v>242</v>
      </c>
      <c r="C28" s="38">
        <v>10.0</v>
      </c>
    </row>
    <row r="29">
      <c r="A29" s="37" t="s">
        <v>243</v>
      </c>
      <c r="B29" s="37" t="s">
        <v>237</v>
      </c>
      <c r="C29" s="38">
        <v>26.0</v>
      </c>
    </row>
    <row r="30">
      <c r="A30" s="37" t="s">
        <v>244</v>
      </c>
      <c r="B30" s="37" t="s">
        <v>245</v>
      </c>
      <c r="C30" s="38">
        <v>23.0</v>
      </c>
    </row>
    <row r="31">
      <c r="A31" s="37" t="s">
        <v>246</v>
      </c>
      <c r="B31" s="37" t="s">
        <v>247</v>
      </c>
      <c r="C31" s="38">
        <v>24.0</v>
      </c>
    </row>
    <row r="32">
      <c r="A32" s="37" t="s">
        <v>248</v>
      </c>
      <c r="B32" s="37" t="s">
        <v>202</v>
      </c>
      <c r="C32" s="38">
        <v>8.0</v>
      </c>
    </row>
    <row r="33">
      <c r="A33" s="37" t="s">
        <v>249</v>
      </c>
      <c r="B33" s="37" t="s">
        <v>245</v>
      </c>
      <c r="C33" s="38">
        <v>56.0</v>
      </c>
    </row>
    <row r="34">
      <c r="A34" s="37" t="s">
        <v>250</v>
      </c>
      <c r="B34" s="37" t="s">
        <v>212</v>
      </c>
      <c r="C34" s="38">
        <v>213.0</v>
      </c>
    </row>
    <row r="35">
      <c r="A35" s="37" t="s">
        <v>251</v>
      </c>
      <c r="B35" s="37" t="s">
        <v>252</v>
      </c>
      <c r="C35" s="38">
        <v>118.0</v>
      </c>
    </row>
    <row r="36">
      <c r="A36" s="37" t="s">
        <v>253</v>
      </c>
      <c r="B36" s="37" t="s">
        <v>198</v>
      </c>
      <c r="C36" s="38">
        <v>120.0</v>
      </c>
    </row>
    <row r="37">
      <c r="A37" s="37" t="s">
        <v>254</v>
      </c>
      <c r="B37" s="37" t="s">
        <v>255</v>
      </c>
      <c r="C37" s="38">
        <v>18.0</v>
      </c>
    </row>
    <row r="38">
      <c r="A38" s="37" t="s">
        <v>256</v>
      </c>
      <c r="B38" s="37" t="s">
        <v>232</v>
      </c>
      <c r="C38" s="38">
        <v>68.0</v>
      </c>
    </row>
    <row r="39">
      <c r="A39" s="37" t="s">
        <v>257</v>
      </c>
      <c r="B39" s="37" t="s">
        <v>258</v>
      </c>
      <c r="C39" s="38">
        <v>64.0</v>
      </c>
    </row>
    <row r="40">
      <c r="A40" s="37" t="s">
        <v>259</v>
      </c>
      <c r="B40" s="37" t="s">
        <v>260</v>
      </c>
      <c r="C40" s="38">
        <v>9.0</v>
      </c>
    </row>
    <row r="41">
      <c r="A41" s="37" t="s">
        <v>261</v>
      </c>
      <c r="B41" s="37" t="s">
        <v>206</v>
      </c>
      <c r="C41" s="38">
        <v>67.0</v>
      </c>
    </row>
    <row r="42">
      <c r="A42" s="37" t="s">
        <v>262</v>
      </c>
      <c r="B42" s="37" t="s">
        <v>263</v>
      </c>
      <c r="C42" s="38">
        <v>6.0</v>
      </c>
    </row>
    <row r="43">
      <c r="A43" s="37" t="s">
        <v>264</v>
      </c>
      <c r="B43" s="37" t="s">
        <v>232</v>
      </c>
      <c r="C43" s="38">
        <v>14.0</v>
      </c>
    </row>
    <row r="44">
      <c r="A44" s="37" t="s">
        <v>265</v>
      </c>
      <c r="B44" s="37" t="s">
        <v>266</v>
      </c>
      <c r="C44" s="38">
        <v>27.0</v>
      </c>
    </row>
    <row r="45">
      <c r="A45" s="37" t="s">
        <v>267</v>
      </c>
      <c r="B45" s="37" t="s">
        <v>212</v>
      </c>
      <c r="C45" s="38">
        <v>8.0</v>
      </c>
    </row>
    <row r="46">
      <c r="A46" s="37" t="s">
        <v>268</v>
      </c>
      <c r="B46" s="37" t="s">
        <v>269</v>
      </c>
      <c r="C46" s="38">
        <v>48.0</v>
      </c>
    </row>
    <row r="47">
      <c r="A47" s="37" t="s">
        <v>270</v>
      </c>
      <c r="B47" s="37" t="s">
        <v>247</v>
      </c>
      <c r="C47" s="38">
        <v>54.0</v>
      </c>
    </row>
    <row r="48">
      <c r="A48" s="37" t="s">
        <v>271</v>
      </c>
      <c r="B48" s="37" t="s">
        <v>206</v>
      </c>
      <c r="C48" s="38">
        <v>69.0</v>
      </c>
    </row>
    <row r="49">
      <c r="A49" s="37" t="s">
        <v>272</v>
      </c>
      <c r="B49" s="37" t="s">
        <v>206</v>
      </c>
      <c r="C49" s="38">
        <v>59.0</v>
      </c>
    </row>
    <row r="50">
      <c r="A50" s="37" t="s">
        <v>273</v>
      </c>
      <c r="B50" s="37" t="s">
        <v>274</v>
      </c>
      <c r="C50" s="38">
        <v>11.0</v>
      </c>
    </row>
    <row r="51">
      <c r="A51" s="37" t="s">
        <v>275</v>
      </c>
      <c r="B51" s="37" t="s">
        <v>276</v>
      </c>
      <c r="C51" s="38">
        <v>58.0</v>
      </c>
    </row>
    <row r="52">
      <c r="A52" s="37" t="s">
        <v>277</v>
      </c>
      <c r="B52" s="37" t="s">
        <v>278</v>
      </c>
      <c r="C52" s="38">
        <v>44.0</v>
      </c>
    </row>
    <row r="53">
      <c r="A53" s="37" t="s">
        <v>135</v>
      </c>
      <c r="B53" s="37" t="s">
        <v>247</v>
      </c>
      <c r="C53" s="38">
        <v>7.0</v>
      </c>
    </row>
    <row r="54">
      <c r="A54" s="37" t="s">
        <v>279</v>
      </c>
      <c r="B54" s="37" t="s">
        <v>280</v>
      </c>
      <c r="C54" s="38">
        <v>24.0</v>
      </c>
    </row>
    <row r="55">
      <c r="A55" s="37" t="s">
        <v>281</v>
      </c>
      <c r="B55" s="37" t="s">
        <v>223</v>
      </c>
      <c r="C55" s="38">
        <v>52.0</v>
      </c>
    </row>
    <row r="56">
      <c r="A56" s="37" t="s">
        <v>282</v>
      </c>
      <c r="B56" s="37" t="s">
        <v>206</v>
      </c>
      <c r="C56" s="38">
        <v>22.0</v>
      </c>
    </row>
    <row r="57">
      <c r="A57" s="37" t="s">
        <v>283</v>
      </c>
      <c r="B57" s="37" t="s">
        <v>274</v>
      </c>
      <c r="C57" s="38">
        <v>21.0</v>
      </c>
    </row>
    <row r="58">
      <c r="A58" s="37" t="s">
        <v>284</v>
      </c>
      <c r="B58" s="37" t="s">
        <v>274</v>
      </c>
      <c r="C58" s="38">
        <v>10.0</v>
      </c>
    </row>
    <row r="59">
      <c r="A59" s="37" t="s">
        <v>285</v>
      </c>
      <c r="B59" s="37" t="s">
        <v>286</v>
      </c>
      <c r="C59" s="38">
        <v>83.0</v>
      </c>
    </row>
    <row r="60">
      <c r="A60" s="37" t="s">
        <v>287</v>
      </c>
      <c r="B60" s="37" t="s">
        <v>288</v>
      </c>
      <c r="C60" s="38">
        <v>7.0</v>
      </c>
    </row>
    <row r="61">
      <c r="A61" s="37" t="s">
        <v>289</v>
      </c>
      <c r="B61" s="37" t="s">
        <v>227</v>
      </c>
      <c r="C61" s="38">
        <v>42.0</v>
      </c>
    </row>
    <row r="62">
      <c r="A62" s="37" t="s">
        <v>290</v>
      </c>
      <c r="B62" s="37" t="s">
        <v>214</v>
      </c>
      <c r="C62" s="38">
        <v>97.0</v>
      </c>
    </row>
    <row r="63">
      <c r="A63" s="37" t="s">
        <v>291</v>
      </c>
      <c r="B63" s="37" t="s">
        <v>229</v>
      </c>
      <c r="C63" s="38">
        <v>9.0</v>
      </c>
    </row>
    <row r="64">
      <c r="A64" s="37" t="s">
        <v>292</v>
      </c>
      <c r="B64" s="37" t="s">
        <v>293</v>
      </c>
      <c r="C64" s="38">
        <v>113.0</v>
      </c>
    </row>
    <row r="65">
      <c r="A65" s="37" t="s">
        <v>294</v>
      </c>
      <c r="B65" s="37" t="s">
        <v>227</v>
      </c>
      <c r="C65" s="38">
        <v>54.0</v>
      </c>
    </row>
    <row r="66">
      <c r="A66" s="37" t="s">
        <v>295</v>
      </c>
      <c r="B66" s="37" t="s">
        <v>296</v>
      </c>
      <c r="C66" s="38">
        <v>53.0</v>
      </c>
    </row>
    <row r="67">
      <c r="A67" s="37" t="s">
        <v>297</v>
      </c>
      <c r="B67" s="37" t="s">
        <v>298</v>
      </c>
      <c r="C67" s="38">
        <v>56.0</v>
      </c>
    </row>
    <row r="68">
      <c r="A68" s="37" t="s">
        <v>299</v>
      </c>
      <c r="B68" s="37" t="s">
        <v>234</v>
      </c>
      <c r="C68" s="38">
        <v>11.0</v>
      </c>
    </row>
    <row r="69">
      <c r="A69" s="37" t="s">
        <v>300</v>
      </c>
      <c r="B69" s="37" t="s">
        <v>212</v>
      </c>
      <c r="C69" s="38">
        <v>19.0</v>
      </c>
    </row>
    <row r="70">
      <c r="A70" s="37" t="s">
        <v>301</v>
      </c>
      <c r="B70" s="37" t="s">
        <v>302</v>
      </c>
      <c r="C70" s="38">
        <v>19.0</v>
      </c>
    </row>
    <row r="71">
      <c r="A71" s="37" t="s">
        <v>303</v>
      </c>
      <c r="B71" s="37" t="s">
        <v>278</v>
      </c>
      <c r="C71" s="38">
        <v>80.0</v>
      </c>
    </row>
    <row r="72">
      <c r="A72" s="37" t="s">
        <v>304</v>
      </c>
      <c r="B72" s="37" t="s">
        <v>214</v>
      </c>
      <c r="C72" s="38">
        <v>46.0</v>
      </c>
    </row>
    <row r="73">
      <c r="A73" s="37" t="s">
        <v>305</v>
      </c>
      <c r="B73" s="37" t="s">
        <v>306</v>
      </c>
      <c r="C73" s="38">
        <v>59.0</v>
      </c>
    </row>
    <row r="74">
      <c r="A74" s="37" t="s">
        <v>307</v>
      </c>
      <c r="B74" s="37" t="s">
        <v>258</v>
      </c>
      <c r="C74" s="38">
        <v>48.0</v>
      </c>
    </row>
    <row r="75">
      <c r="A75" s="37" t="s">
        <v>308</v>
      </c>
      <c r="B75" s="37" t="s">
        <v>258</v>
      </c>
      <c r="C75" s="38">
        <v>68.0</v>
      </c>
    </row>
    <row r="76">
      <c r="A76" s="37" t="s">
        <v>309</v>
      </c>
      <c r="B76" s="37" t="s">
        <v>310</v>
      </c>
      <c r="C76" s="38">
        <v>49.0</v>
      </c>
    </row>
    <row r="77">
      <c r="A77" s="37" t="s">
        <v>311</v>
      </c>
      <c r="B77" s="37" t="s">
        <v>312</v>
      </c>
      <c r="C77" s="38">
        <v>49.0</v>
      </c>
    </row>
    <row r="78">
      <c r="A78" s="37" t="s">
        <v>313</v>
      </c>
      <c r="B78" s="37" t="s">
        <v>218</v>
      </c>
      <c r="C78" s="38">
        <v>20.0</v>
      </c>
    </row>
    <row r="79">
      <c r="A79" s="39" t="s">
        <v>314</v>
      </c>
      <c r="B79" s="40" t="s">
        <v>198</v>
      </c>
      <c r="C79" s="40">
        <v>121.0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1" t="s">
        <v>315</v>
      </c>
      <c r="B1" s="41" t="s">
        <v>316</v>
      </c>
    </row>
    <row r="2">
      <c r="A2" s="42" t="s">
        <v>53</v>
      </c>
      <c r="B2" s="43">
        <v>2.35665566E8</v>
      </c>
    </row>
    <row r="3">
      <c r="A3" s="42" t="s">
        <v>135</v>
      </c>
      <c r="B3" s="43">
        <v>5.32616595E8</v>
      </c>
    </row>
    <row r="4">
      <c r="A4" s="42" t="s">
        <v>158</v>
      </c>
      <c r="B4" s="43">
        <v>1.76733968E8</v>
      </c>
    </row>
    <row r="5">
      <c r="A5" s="42" t="s">
        <v>117</v>
      </c>
      <c r="B5" s="43">
        <v>4.394245879E9</v>
      </c>
    </row>
    <row r="6">
      <c r="A6" s="42" t="s">
        <v>65</v>
      </c>
      <c r="B6" s="43">
        <v>6.2305891E7</v>
      </c>
    </row>
    <row r="7">
      <c r="A7" s="42" t="s">
        <v>166</v>
      </c>
      <c r="B7" s="43">
        <v>1.349217892E9</v>
      </c>
    </row>
    <row r="8">
      <c r="A8" s="42" t="s">
        <v>51</v>
      </c>
      <c r="B8" s="43">
        <v>3.27593725E8</v>
      </c>
    </row>
    <row r="9">
      <c r="A9" s="42" t="s">
        <v>168</v>
      </c>
      <c r="B9" s="43">
        <v>5.60279011E9</v>
      </c>
    </row>
    <row r="10">
      <c r="A10" s="42" t="s">
        <v>119</v>
      </c>
      <c r="B10" s="43">
        <v>6.71750768E8</v>
      </c>
    </row>
    <row r="11">
      <c r="A11" s="42" t="s">
        <v>105</v>
      </c>
      <c r="B11" s="43">
        <v>1.500728902E9</v>
      </c>
    </row>
    <row r="12">
      <c r="A12" s="42" t="s">
        <v>67</v>
      </c>
      <c r="B12" s="43">
        <v>5.146576868E9</v>
      </c>
    </row>
    <row r="13">
      <c r="A13" s="42" t="s">
        <v>85</v>
      </c>
      <c r="B13" s="43">
        <v>2.51003438E8</v>
      </c>
    </row>
    <row r="14">
      <c r="A14" s="42" t="s">
        <v>93</v>
      </c>
      <c r="B14" s="43">
        <v>1.420949112E9</v>
      </c>
    </row>
    <row r="15">
      <c r="A15" s="42" t="s">
        <v>49</v>
      </c>
      <c r="B15" s="43">
        <v>2.65877867E8</v>
      </c>
    </row>
    <row r="16">
      <c r="A16" s="42" t="s">
        <v>73</v>
      </c>
      <c r="B16" s="43">
        <v>1.677525446E9</v>
      </c>
    </row>
    <row r="17">
      <c r="A17" s="42" t="s">
        <v>317</v>
      </c>
      <c r="B17" s="43">
        <v>1.150645866E9</v>
      </c>
    </row>
    <row r="18">
      <c r="A18" s="42" t="s">
        <v>178</v>
      </c>
      <c r="B18" s="43">
        <v>5.33990587E8</v>
      </c>
    </row>
    <row r="19">
      <c r="A19" s="42" t="s">
        <v>180</v>
      </c>
      <c r="B19" s="43">
        <v>9.4843047E7</v>
      </c>
    </row>
    <row r="20">
      <c r="A20" s="42" t="s">
        <v>137</v>
      </c>
      <c r="B20" s="43">
        <v>9.95335937E8</v>
      </c>
    </row>
    <row r="21">
      <c r="A21" s="42" t="s">
        <v>125</v>
      </c>
      <c r="B21" s="43">
        <v>1.437415777E9</v>
      </c>
    </row>
    <row r="22">
      <c r="A22" s="42" t="s">
        <v>79</v>
      </c>
      <c r="B22" s="43">
        <v>1.095462329E9</v>
      </c>
    </row>
    <row r="23">
      <c r="A23" s="42" t="s">
        <v>139</v>
      </c>
      <c r="B23" s="43">
        <v>1.81492098E9</v>
      </c>
    </row>
    <row r="24">
      <c r="A24" s="42" t="s">
        <v>111</v>
      </c>
      <c r="B24" s="43">
        <v>1.67933529E9</v>
      </c>
    </row>
    <row r="25">
      <c r="A25" s="42" t="s">
        <v>99</v>
      </c>
      <c r="B25" s="43">
        <v>1.168097881E9</v>
      </c>
    </row>
    <row r="26">
      <c r="A26" s="42" t="s">
        <v>35</v>
      </c>
      <c r="B26" s="43">
        <v>1.87732538E8</v>
      </c>
    </row>
    <row r="27">
      <c r="A27" s="42" t="s">
        <v>29</v>
      </c>
      <c r="B27" s="43">
        <v>1.110559345E9</v>
      </c>
    </row>
    <row r="28">
      <c r="A28" s="42" t="s">
        <v>184</v>
      </c>
      <c r="B28" s="43">
        <v>5.25582771E8</v>
      </c>
    </row>
    <row r="29">
      <c r="A29" s="42" t="s">
        <v>160</v>
      </c>
      <c r="B29" s="43">
        <v>2.65784616E8</v>
      </c>
    </row>
    <row r="30">
      <c r="A30" s="42" t="s">
        <v>81</v>
      </c>
      <c r="B30" s="43">
        <v>3.0276824E8</v>
      </c>
    </row>
    <row r="31">
      <c r="A31" s="42" t="s">
        <v>149</v>
      </c>
      <c r="B31" s="43">
        <v>1.980568384E9</v>
      </c>
    </row>
    <row r="32">
      <c r="A32" s="42" t="s">
        <v>127</v>
      </c>
      <c r="B32" s="43">
        <v>2.68544014E8</v>
      </c>
    </row>
    <row r="33">
      <c r="A33" s="42" t="s">
        <v>162</v>
      </c>
      <c r="B33" s="43">
        <v>7.34632705E8</v>
      </c>
    </row>
    <row r="34">
      <c r="A34" s="42" t="s">
        <v>318</v>
      </c>
      <c r="B34" s="43">
        <v>2.90386402E8</v>
      </c>
    </row>
    <row r="35">
      <c r="A35" s="42" t="s">
        <v>129</v>
      </c>
      <c r="B35" s="43">
        <v>1.579130168E9</v>
      </c>
    </row>
    <row r="36">
      <c r="A36" s="42" t="s">
        <v>143</v>
      </c>
      <c r="B36" s="43">
        <v>2.55236961E8</v>
      </c>
    </row>
    <row r="37">
      <c r="A37" s="42" t="s">
        <v>55</v>
      </c>
      <c r="B37" s="43">
        <v>1.095587251E9</v>
      </c>
    </row>
    <row r="38">
      <c r="A38" s="42" t="s">
        <v>153</v>
      </c>
      <c r="B38" s="43">
        <v>9.1514307E7</v>
      </c>
    </row>
    <row r="39">
      <c r="A39" s="42" t="s">
        <v>155</v>
      </c>
      <c r="B39" s="43">
        <v>2.40822651E8</v>
      </c>
    </row>
    <row r="40">
      <c r="A40" s="42" t="s">
        <v>107</v>
      </c>
      <c r="B40" s="43">
        <v>1.118525506E9</v>
      </c>
    </row>
    <row r="41">
      <c r="A41" s="42" t="s">
        <v>97</v>
      </c>
      <c r="B41" s="43">
        <v>6.60411219E8</v>
      </c>
    </row>
    <row r="42">
      <c r="A42" s="42" t="s">
        <v>186</v>
      </c>
      <c r="B42" s="43">
        <v>1.98184909E8</v>
      </c>
    </row>
    <row r="43">
      <c r="A43" s="42" t="s">
        <v>164</v>
      </c>
      <c r="B43" s="43">
        <v>8.46244302E8</v>
      </c>
    </row>
    <row r="44">
      <c r="A44" s="42" t="s">
        <v>156</v>
      </c>
      <c r="B44" s="43">
        <v>4.96029967E8</v>
      </c>
    </row>
    <row r="45">
      <c r="A45" s="42" t="s">
        <v>174</v>
      </c>
      <c r="B45" s="43">
        <v>4.394332306E9</v>
      </c>
    </row>
    <row r="46">
      <c r="A46" s="42" t="s">
        <v>170</v>
      </c>
      <c r="B46" s="43">
        <v>4.09490388E8</v>
      </c>
    </row>
    <row r="47">
      <c r="A47" s="42" t="s">
        <v>319</v>
      </c>
      <c r="B47" s="43">
        <v>2.17622138E8</v>
      </c>
    </row>
    <row r="48">
      <c r="A48" s="42" t="s">
        <v>147</v>
      </c>
      <c r="B48" s="43">
        <v>8.1838843E7</v>
      </c>
    </row>
    <row r="49">
      <c r="A49" s="42" t="s">
        <v>91</v>
      </c>
      <c r="B49" s="43">
        <v>5.372783971E9</v>
      </c>
    </row>
    <row r="50">
      <c r="A50" s="42" t="s">
        <v>45</v>
      </c>
      <c r="B50" s="43">
        <v>4.801593832E9</v>
      </c>
    </row>
    <row r="51">
      <c r="A51" s="42" t="s">
        <v>101</v>
      </c>
      <c r="B51" s="43">
        <v>1.134986472E9</v>
      </c>
    </row>
    <row r="52">
      <c r="A52" s="42" t="s">
        <v>320</v>
      </c>
      <c r="B52" s="43">
        <v>7.06747385E8</v>
      </c>
    </row>
    <row r="53">
      <c r="A53" s="42" t="s">
        <v>182</v>
      </c>
      <c r="B53" s="43">
        <v>8.53202347E8</v>
      </c>
    </row>
    <row r="54">
      <c r="A54" s="42" t="s">
        <v>176</v>
      </c>
      <c r="B54" s="43">
        <v>9.5132977E8</v>
      </c>
    </row>
    <row r="55">
      <c r="A55" s="42" t="s">
        <v>87</v>
      </c>
      <c r="B55" s="43">
        <v>3.93173139E8</v>
      </c>
    </row>
    <row r="56">
      <c r="A56" s="42" t="s">
        <v>103</v>
      </c>
      <c r="B56" s="43">
        <v>2.867627068E9</v>
      </c>
    </row>
    <row r="57">
      <c r="A57" s="42" t="s">
        <v>115</v>
      </c>
      <c r="B57" s="43">
        <v>3.31799687E8</v>
      </c>
    </row>
    <row r="58">
      <c r="A58" s="42" t="s">
        <v>69</v>
      </c>
      <c r="B58" s="43">
        <v>2.61036182E8</v>
      </c>
    </row>
    <row r="59">
      <c r="A59" s="42" t="s">
        <v>63</v>
      </c>
      <c r="B59" s="43">
        <v>3.76187582E8</v>
      </c>
    </row>
    <row r="60">
      <c r="A60" s="42" t="s">
        <v>43</v>
      </c>
      <c r="B60" s="43">
        <v>2.68505432E8</v>
      </c>
    </row>
    <row r="61">
      <c r="A61" s="42" t="s">
        <v>71</v>
      </c>
      <c r="B61" s="43">
        <v>1.59430826E8</v>
      </c>
    </row>
    <row r="62">
      <c r="A62" s="42" t="s">
        <v>31</v>
      </c>
      <c r="B62" s="43">
        <v>2.379877655E9</v>
      </c>
    </row>
    <row r="63">
      <c r="A63" s="42" t="s">
        <v>39</v>
      </c>
      <c r="B63" s="43">
        <v>4.566445852E9</v>
      </c>
    </row>
    <row r="64">
      <c r="A64" s="42" t="s">
        <v>89</v>
      </c>
      <c r="B64" s="43">
        <v>2.75005663E8</v>
      </c>
    </row>
    <row r="65">
      <c r="A65" s="42" t="s">
        <v>37</v>
      </c>
      <c r="B65" s="43">
        <v>8.00010734E8</v>
      </c>
    </row>
    <row r="66">
      <c r="A66" s="42" t="s">
        <v>151</v>
      </c>
      <c r="B66" s="43">
        <v>3.09729428E8</v>
      </c>
    </row>
    <row r="67">
      <c r="A67" s="42" t="s">
        <v>95</v>
      </c>
      <c r="B67" s="43">
        <v>1.275798515E9</v>
      </c>
    </row>
    <row r="68">
      <c r="A68" s="42" t="s">
        <v>109</v>
      </c>
      <c r="B68" s="43">
        <v>1.193047233E9</v>
      </c>
    </row>
    <row r="69">
      <c r="A69" s="42" t="s">
        <v>47</v>
      </c>
      <c r="B69" s="43">
        <v>1.168230366E9</v>
      </c>
    </row>
    <row r="70">
      <c r="A70" s="42" t="s">
        <v>77</v>
      </c>
      <c r="B70" s="43">
        <v>1.218352541E9</v>
      </c>
    </row>
    <row r="71">
      <c r="A71" s="42" t="s">
        <v>121</v>
      </c>
      <c r="B71" s="43">
        <v>3.40001799E8</v>
      </c>
    </row>
    <row r="72">
      <c r="A72" s="42" t="s">
        <v>321</v>
      </c>
      <c r="B72" s="43">
        <v>3.42918449E8</v>
      </c>
    </row>
    <row r="73">
      <c r="A73" s="42" t="s">
        <v>172</v>
      </c>
      <c r="B73" s="43">
        <v>1.4237733E8</v>
      </c>
    </row>
    <row r="74">
      <c r="A74" s="42" t="s">
        <v>57</v>
      </c>
      <c r="B74" s="43">
        <v>6.00865451E8</v>
      </c>
    </row>
    <row r="75">
      <c r="A75" s="42" t="s">
        <v>133</v>
      </c>
      <c r="B75" s="43">
        <v>1.9575113E8</v>
      </c>
    </row>
    <row r="76">
      <c r="A76" s="42" t="s">
        <v>33</v>
      </c>
      <c r="B76" s="43">
        <v>6.83452836E8</v>
      </c>
    </row>
    <row r="77">
      <c r="A77" s="42" t="s">
        <v>322</v>
      </c>
      <c r="B77" s="43">
        <v>2.18568234E8</v>
      </c>
    </row>
    <row r="78">
      <c r="A78" s="42" t="s">
        <v>75</v>
      </c>
      <c r="B78" s="43">
        <v>4.23091712E8</v>
      </c>
    </row>
    <row r="79">
      <c r="A79" s="42" t="s">
        <v>83</v>
      </c>
      <c r="B79" s="43">
        <v>8.07896814E8</v>
      </c>
    </row>
    <row r="80">
      <c r="A80" s="42" t="s">
        <v>123</v>
      </c>
      <c r="B80" s="43">
        <v>5.14122351E8</v>
      </c>
    </row>
    <row r="81">
      <c r="A81" s="42" t="s">
        <v>141</v>
      </c>
      <c r="B81" s="43">
        <v>3.95801044E8</v>
      </c>
    </row>
    <row r="82">
      <c r="A82" s="42" t="s">
        <v>61</v>
      </c>
      <c r="B82" s="43">
        <v>1.086411192E9</v>
      </c>
    </row>
    <row r="83">
      <c r="A83" s="42" t="s">
        <v>27</v>
      </c>
      <c r="B83" s="43">
        <v>5.15117391E8</v>
      </c>
    </row>
    <row r="84">
      <c r="A84" s="42" t="s">
        <v>41</v>
      </c>
      <c r="B84" s="43">
        <v>4.196924316E9</v>
      </c>
    </row>
    <row r="85">
      <c r="A85" s="42" t="s">
        <v>113</v>
      </c>
      <c r="B85" s="43">
        <v>4.2138333E8</v>
      </c>
    </row>
    <row r="86">
      <c r="A86" s="42" t="s">
        <v>145</v>
      </c>
      <c r="B86" s="43">
        <v>1.114412532E9</v>
      </c>
    </row>
    <row r="87">
      <c r="A87" s="42" t="s">
        <v>131</v>
      </c>
      <c r="B87" s="43">
        <v>1.481593024E9</v>
      </c>
    </row>
    <row r="88">
      <c r="A88" s="42" t="s">
        <v>59</v>
      </c>
      <c r="B88" s="43">
        <v>2.89347914E8</v>
      </c>
    </row>
    <row r="89">
      <c r="A89" s="42" t="s">
        <v>323</v>
      </c>
      <c r="B89" s="43">
        <v>9.6372098181E10</v>
      </c>
    </row>
    <row r="90">
      <c r="A90" s="42" t="s">
        <v>324</v>
      </c>
      <c r="B90" s="44">
        <v>1.70478507866643E7</v>
      </c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  <row r="691">
      <c r="A691" s="45"/>
      <c r="B691" s="45"/>
    </row>
    <row r="692">
      <c r="A692" s="45"/>
      <c r="B692" s="45"/>
    </row>
    <row r="693">
      <c r="A693" s="45"/>
      <c r="B693" s="45"/>
    </row>
    <row r="694">
      <c r="A694" s="45"/>
      <c r="B694" s="45"/>
    </row>
    <row r="695">
      <c r="A695" s="45"/>
      <c r="B695" s="45"/>
    </row>
    <row r="696">
      <c r="A696" s="45"/>
      <c r="B696" s="45"/>
    </row>
    <row r="697">
      <c r="A697" s="45"/>
      <c r="B697" s="45"/>
    </row>
    <row r="698">
      <c r="A698" s="45"/>
      <c r="B698" s="45"/>
    </row>
    <row r="699">
      <c r="A699" s="45"/>
      <c r="B699" s="45"/>
    </row>
    <row r="700">
      <c r="A700" s="45"/>
      <c r="B700" s="45"/>
    </row>
    <row r="701">
      <c r="A701" s="45"/>
      <c r="B701" s="45"/>
    </row>
    <row r="702">
      <c r="A702" s="45"/>
      <c r="B702" s="45"/>
    </row>
    <row r="703">
      <c r="A703" s="45"/>
      <c r="B703" s="45"/>
    </row>
    <row r="704">
      <c r="A704" s="45"/>
      <c r="B704" s="45"/>
    </row>
    <row r="705">
      <c r="A705" s="45"/>
      <c r="B705" s="45"/>
    </row>
    <row r="706">
      <c r="A706" s="45"/>
      <c r="B706" s="45"/>
    </row>
    <row r="707">
      <c r="A707" s="45"/>
      <c r="B707" s="45"/>
    </row>
    <row r="708">
      <c r="A708" s="45"/>
      <c r="B708" s="45"/>
    </row>
    <row r="709">
      <c r="A709" s="45"/>
      <c r="B709" s="45"/>
    </row>
    <row r="710">
      <c r="A710" s="45"/>
      <c r="B710" s="45"/>
    </row>
    <row r="711">
      <c r="A711" s="45"/>
      <c r="B711" s="45"/>
    </row>
    <row r="712">
      <c r="A712" s="45"/>
      <c r="B712" s="45"/>
    </row>
    <row r="713">
      <c r="A713" s="45"/>
      <c r="B713" s="45"/>
    </row>
    <row r="714">
      <c r="A714" s="45"/>
      <c r="B714" s="45"/>
    </row>
    <row r="715">
      <c r="A715" s="45"/>
      <c r="B715" s="45"/>
    </row>
    <row r="716">
      <c r="A716" s="45"/>
      <c r="B716" s="45"/>
    </row>
    <row r="717">
      <c r="A717" s="45"/>
      <c r="B717" s="45"/>
    </row>
    <row r="718">
      <c r="A718" s="45"/>
      <c r="B718" s="45"/>
    </row>
    <row r="719">
      <c r="A719" s="45"/>
      <c r="B719" s="45"/>
    </row>
    <row r="720">
      <c r="A720" s="45"/>
      <c r="B720" s="45"/>
    </row>
    <row r="721">
      <c r="A721" s="45"/>
      <c r="B721" s="45"/>
    </row>
    <row r="722">
      <c r="A722" s="45"/>
      <c r="B722" s="45"/>
    </row>
    <row r="723">
      <c r="A723" s="45"/>
      <c r="B723" s="45"/>
    </row>
    <row r="724">
      <c r="A724" s="45"/>
      <c r="B724" s="45"/>
    </row>
    <row r="725">
      <c r="A725" s="45"/>
      <c r="B725" s="45"/>
    </row>
    <row r="726">
      <c r="A726" s="45"/>
      <c r="B726" s="45"/>
    </row>
    <row r="727">
      <c r="A727" s="45"/>
      <c r="B727" s="45"/>
    </row>
    <row r="728">
      <c r="A728" s="45"/>
      <c r="B728" s="45"/>
    </row>
    <row r="729">
      <c r="A729" s="45"/>
      <c r="B729" s="45"/>
    </row>
    <row r="730">
      <c r="A730" s="45"/>
      <c r="B730" s="45"/>
    </row>
    <row r="731">
      <c r="A731" s="45"/>
      <c r="B731" s="45"/>
    </row>
    <row r="732">
      <c r="A732" s="45"/>
      <c r="B732" s="45"/>
    </row>
    <row r="733">
      <c r="A733" s="45"/>
      <c r="B733" s="45"/>
    </row>
    <row r="734">
      <c r="A734" s="45"/>
      <c r="B734" s="45"/>
    </row>
    <row r="735">
      <c r="A735" s="45"/>
      <c r="B735" s="45"/>
    </row>
    <row r="736">
      <c r="A736" s="45"/>
      <c r="B736" s="45"/>
    </row>
    <row r="737">
      <c r="A737" s="45"/>
      <c r="B737" s="45"/>
    </row>
    <row r="738">
      <c r="A738" s="45"/>
      <c r="B738" s="45"/>
    </row>
    <row r="739">
      <c r="A739" s="45"/>
      <c r="B739" s="45"/>
    </row>
    <row r="740">
      <c r="A740" s="45"/>
      <c r="B740" s="45"/>
    </row>
    <row r="741">
      <c r="A741" s="45"/>
      <c r="B741" s="45"/>
    </row>
    <row r="742">
      <c r="A742" s="45"/>
      <c r="B742" s="45"/>
    </row>
    <row r="743">
      <c r="A743" s="45"/>
      <c r="B743" s="45"/>
    </row>
    <row r="744">
      <c r="A744" s="45"/>
      <c r="B744" s="45"/>
    </row>
    <row r="745">
      <c r="A745" s="45"/>
      <c r="B745" s="45"/>
    </row>
    <row r="746">
      <c r="A746" s="45"/>
      <c r="B746" s="45"/>
    </row>
    <row r="747">
      <c r="A747" s="45"/>
      <c r="B747" s="45"/>
    </row>
    <row r="748">
      <c r="A748" s="45"/>
      <c r="B748" s="45"/>
    </row>
    <row r="749">
      <c r="A749" s="45"/>
      <c r="B749" s="45"/>
    </row>
    <row r="750">
      <c r="A750" s="45"/>
      <c r="B750" s="45"/>
    </row>
    <row r="751">
      <c r="A751" s="45"/>
      <c r="B751" s="45"/>
    </row>
    <row r="752">
      <c r="A752" s="45"/>
      <c r="B752" s="45"/>
    </row>
    <row r="753">
      <c r="A753" s="45"/>
      <c r="B753" s="45"/>
    </row>
    <row r="754">
      <c r="A754" s="45"/>
      <c r="B754" s="45"/>
    </row>
    <row r="755">
      <c r="A755" s="45"/>
      <c r="B755" s="45"/>
    </row>
    <row r="756">
      <c r="A756" s="45"/>
      <c r="B756" s="45"/>
    </row>
    <row r="757">
      <c r="A757" s="45"/>
      <c r="B757" s="45"/>
    </row>
    <row r="758">
      <c r="A758" s="45"/>
      <c r="B758" s="45"/>
    </row>
    <row r="759">
      <c r="A759" s="45"/>
      <c r="B759" s="45"/>
    </row>
    <row r="760">
      <c r="A760" s="45"/>
      <c r="B760" s="45"/>
    </row>
    <row r="761">
      <c r="A761" s="45"/>
      <c r="B761" s="45"/>
    </row>
    <row r="762">
      <c r="A762" s="45"/>
      <c r="B762" s="45"/>
    </row>
    <row r="763">
      <c r="A763" s="45"/>
      <c r="B763" s="45"/>
    </row>
    <row r="764">
      <c r="A764" s="45"/>
      <c r="B764" s="45"/>
    </row>
    <row r="765">
      <c r="A765" s="45"/>
      <c r="B765" s="45"/>
    </row>
    <row r="766">
      <c r="A766" s="45"/>
      <c r="B766" s="45"/>
    </row>
    <row r="767">
      <c r="A767" s="45"/>
      <c r="B767" s="45"/>
    </row>
    <row r="768">
      <c r="A768" s="45"/>
      <c r="B768" s="45"/>
    </row>
    <row r="769">
      <c r="A769" s="45"/>
      <c r="B769" s="45"/>
    </row>
    <row r="770">
      <c r="A770" s="45"/>
      <c r="B770" s="45"/>
    </row>
    <row r="771">
      <c r="A771" s="45"/>
      <c r="B771" s="45"/>
    </row>
    <row r="772">
      <c r="A772" s="45"/>
      <c r="B772" s="45"/>
    </row>
    <row r="773">
      <c r="A773" s="45"/>
      <c r="B773" s="45"/>
    </row>
    <row r="774">
      <c r="A774" s="45"/>
      <c r="B774" s="45"/>
    </row>
    <row r="775">
      <c r="A775" s="45"/>
      <c r="B775" s="45"/>
    </row>
    <row r="776">
      <c r="A776" s="45"/>
      <c r="B776" s="45"/>
    </row>
    <row r="777">
      <c r="A777" s="45"/>
      <c r="B777" s="45"/>
    </row>
    <row r="778">
      <c r="A778" s="45"/>
      <c r="B778" s="45"/>
    </row>
    <row r="779">
      <c r="A779" s="45"/>
      <c r="B779" s="45"/>
    </row>
    <row r="780">
      <c r="A780" s="45"/>
      <c r="B780" s="45"/>
    </row>
    <row r="781">
      <c r="A781" s="45"/>
      <c r="B781" s="45"/>
    </row>
    <row r="782">
      <c r="A782" s="45"/>
      <c r="B782" s="45"/>
    </row>
    <row r="783">
      <c r="A783" s="45"/>
      <c r="B783" s="45"/>
    </row>
    <row r="784">
      <c r="A784" s="45"/>
      <c r="B784" s="45"/>
    </row>
    <row r="785">
      <c r="A785" s="45"/>
      <c r="B785" s="45"/>
    </row>
    <row r="786">
      <c r="A786" s="45"/>
      <c r="B786" s="45"/>
    </row>
    <row r="787">
      <c r="A787" s="45"/>
      <c r="B787" s="45"/>
    </row>
    <row r="788">
      <c r="A788" s="45"/>
      <c r="B788" s="45"/>
    </row>
    <row r="789">
      <c r="A789" s="45"/>
      <c r="B789" s="45"/>
    </row>
    <row r="790">
      <c r="A790" s="45"/>
      <c r="B790" s="45"/>
    </row>
    <row r="791">
      <c r="A791" s="45"/>
      <c r="B791" s="45"/>
    </row>
    <row r="792">
      <c r="A792" s="45"/>
      <c r="B792" s="45"/>
    </row>
    <row r="793">
      <c r="A793" s="45"/>
      <c r="B793" s="45"/>
    </row>
    <row r="794">
      <c r="A794" s="45"/>
      <c r="B794" s="45"/>
    </row>
    <row r="795">
      <c r="A795" s="45"/>
      <c r="B795" s="45"/>
    </row>
    <row r="796">
      <c r="A796" s="45"/>
      <c r="B796" s="45"/>
    </row>
    <row r="797">
      <c r="A797" s="45"/>
      <c r="B797" s="45"/>
    </row>
    <row r="798">
      <c r="A798" s="45"/>
      <c r="B798" s="45"/>
    </row>
    <row r="799">
      <c r="A799" s="45"/>
      <c r="B799" s="45"/>
    </row>
    <row r="800">
      <c r="A800" s="45"/>
      <c r="B800" s="45"/>
    </row>
    <row r="801">
      <c r="A801" s="45"/>
      <c r="B801" s="45"/>
    </row>
    <row r="802">
      <c r="A802" s="45"/>
      <c r="B802" s="45"/>
    </row>
    <row r="803">
      <c r="A803" s="45"/>
      <c r="B803" s="45"/>
    </row>
    <row r="804">
      <c r="A804" s="45"/>
      <c r="B804" s="45"/>
    </row>
    <row r="805">
      <c r="A805" s="45"/>
      <c r="B805" s="45"/>
    </row>
    <row r="806">
      <c r="A806" s="45"/>
      <c r="B806" s="45"/>
    </row>
    <row r="807">
      <c r="A807" s="45"/>
      <c r="B807" s="45"/>
    </row>
    <row r="808">
      <c r="A808" s="45"/>
      <c r="B808" s="45"/>
    </row>
    <row r="809">
      <c r="A809" s="45"/>
      <c r="B809" s="45"/>
    </row>
    <row r="810">
      <c r="A810" s="45"/>
      <c r="B810" s="45"/>
    </row>
    <row r="811">
      <c r="A811" s="45"/>
      <c r="B811" s="45"/>
    </row>
    <row r="812">
      <c r="A812" s="45"/>
      <c r="B812" s="45"/>
    </row>
    <row r="813">
      <c r="A813" s="45"/>
      <c r="B813" s="45"/>
    </row>
    <row r="814">
      <c r="A814" s="45"/>
      <c r="B814" s="45"/>
    </row>
    <row r="815">
      <c r="A815" s="45"/>
      <c r="B815" s="45"/>
    </row>
    <row r="816">
      <c r="A816" s="45"/>
      <c r="B816" s="45"/>
    </row>
    <row r="817">
      <c r="A817" s="45"/>
      <c r="B817" s="45"/>
    </row>
    <row r="818">
      <c r="A818" s="45"/>
      <c r="B818" s="45"/>
    </row>
    <row r="819">
      <c r="A819" s="45"/>
      <c r="B819" s="45"/>
    </row>
    <row r="820">
      <c r="A820" s="45"/>
      <c r="B820" s="45"/>
    </row>
    <row r="821">
      <c r="A821" s="45"/>
      <c r="B821" s="45"/>
    </row>
    <row r="822">
      <c r="A822" s="45"/>
      <c r="B822" s="45"/>
    </row>
    <row r="823">
      <c r="A823" s="45"/>
      <c r="B823" s="45"/>
    </row>
    <row r="824">
      <c r="A824" s="45"/>
      <c r="B824" s="45"/>
    </row>
    <row r="825">
      <c r="A825" s="45"/>
      <c r="B825" s="45"/>
    </row>
    <row r="826">
      <c r="A826" s="45"/>
      <c r="B826" s="45"/>
    </row>
    <row r="827">
      <c r="A827" s="45"/>
      <c r="B827" s="45"/>
    </row>
    <row r="828">
      <c r="A828" s="45"/>
      <c r="B828" s="45"/>
    </row>
    <row r="829">
      <c r="A829" s="45"/>
      <c r="B829" s="45"/>
    </row>
    <row r="830">
      <c r="A830" s="45"/>
      <c r="B830" s="45"/>
    </row>
    <row r="831">
      <c r="A831" s="45"/>
      <c r="B831" s="45"/>
    </row>
    <row r="832">
      <c r="A832" s="45"/>
      <c r="B832" s="45"/>
    </row>
    <row r="833">
      <c r="A833" s="45"/>
      <c r="B833" s="45"/>
    </row>
    <row r="834">
      <c r="A834" s="45"/>
      <c r="B834" s="45"/>
    </row>
    <row r="835">
      <c r="A835" s="45"/>
      <c r="B835" s="45"/>
    </row>
    <row r="836">
      <c r="A836" s="45"/>
      <c r="B836" s="45"/>
    </row>
    <row r="837">
      <c r="A837" s="45"/>
      <c r="B837" s="45"/>
    </row>
    <row r="838">
      <c r="A838" s="45"/>
      <c r="B838" s="45"/>
    </row>
    <row r="839">
      <c r="A839" s="45"/>
      <c r="B839" s="45"/>
    </row>
    <row r="840">
      <c r="A840" s="45"/>
      <c r="B840" s="45"/>
    </row>
    <row r="841">
      <c r="A841" s="45"/>
      <c r="B841" s="45"/>
    </row>
    <row r="842">
      <c r="A842" s="45"/>
      <c r="B842" s="45"/>
    </row>
    <row r="843">
      <c r="A843" s="45"/>
      <c r="B843" s="45"/>
    </row>
    <row r="844">
      <c r="A844" s="45"/>
      <c r="B844" s="45"/>
    </row>
    <row r="845">
      <c r="A845" s="45"/>
      <c r="B845" s="45"/>
    </row>
    <row r="846">
      <c r="A846" s="45"/>
      <c r="B846" s="45"/>
    </row>
    <row r="847">
      <c r="A847" s="45"/>
      <c r="B847" s="45"/>
    </row>
    <row r="848">
      <c r="A848" s="45"/>
      <c r="B848" s="45"/>
    </row>
    <row r="849">
      <c r="A849" s="45"/>
      <c r="B849" s="45"/>
    </row>
    <row r="850">
      <c r="A850" s="45"/>
      <c r="B850" s="45"/>
    </row>
    <row r="851">
      <c r="A851" s="45"/>
      <c r="B851" s="45"/>
    </row>
    <row r="852">
      <c r="A852" s="45"/>
      <c r="B852" s="45"/>
    </row>
    <row r="853">
      <c r="A853" s="45"/>
      <c r="B853" s="45"/>
    </row>
    <row r="854">
      <c r="A854" s="45"/>
      <c r="B854" s="45"/>
    </row>
    <row r="855">
      <c r="A855" s="45"/>
      <c r="B855" s="45"/>
    </row>
    <row r="856">
      <c r="A856" s="45"/>
      <c r="B856" s="45"/>
    </row>
    <row r="857">
      <c r="A857" s="45"/>
      <c r="B857" s="45"/>
    </row>
    <row r="858">
      <c r="A858" s="45"/>
      <c r="B858" s="45"/>
    </row>
    <row r="859">
      <c r="A859" s="45"/>
      <c r="B859" s="45"/>
    </row>
    <row r="860">
      <c r="A860" s="45"/>
      <c r="B860" s="45"/>
    </row>
    <row r="861">
      <c r="A861" s="45"/>
      <c r="B861" s="45"/>
    </row>
    <row r="862">
      <c r="A862" s="45"/>
      <c r="B862" s="45"/>
    </row>
    <row r="863">
      <c r="A863" s="45"/>
      <c r="B863" s="45"/>
    </row>
    <row r="864">
      <c r="A864" s="45"/>
      <c r="B864" s="45"/>
    </row>
    <row r="865">
      <c r="A865" s="45"/>
      <c r="B865" s="45"/>
    </row>
    <row r="866">
      <c r="A866" s="45"/>
      <c r="B866" s="45"/>
    </row>
    <row r="867">
      <c r="A867" s="45"/>
      <c r="B867" s="45"/>
    </row>
    <row r="868">
      <c r="A868" s="45"/>
      <c r="B868" s="45"/>
    </row>
    <row r="869">
      <c r="A869" s="45"/>
      <c r="B869" s="45"/>
    </row>
    <row r="870">
      <c r="A870" s="45"/>
      <c r="B870" s="45"/>
    </row>
    <row r="871">
      <c r="A871" s="45"/>
      <c r="B871" s="45"/>
    </row>
    <row r="872">
      <c r="A872" s="45"/>
      <c r="B872" s="45"/>
    </row>
    <row r="873">
      <c r="A873" s="45"/>
      <c r="B873" s="45"/>
    </row>
    <row r="874">
      <c r="A874" s="45"/>
      <c r="B874" s="45"/>
    </row>
    <row r="875">
      <c r="A875" s="45"/>
      <c r="B875" s="45"/>
    </row>
    <row r="876">
      <c r="A876" s="45"/>
      <c r="B876" s="45"/>
    </row>
    <row r="877">
      <c r="A877" s="45"/>
      <c r="B877" s="45"/>
    </row>
    <row r="878">
      <c r="A878" s="45"/>
      <c r="B878" s="45"/>
    </row>
    <row r="879">
      <c r="A879" s="45"/>
      <c r="B879" s="45"/>
    </row>
    <row r="880">
      <c r="A880" s="45"/>
      <c r="B880" s="45"/>
    </row>
    <row r="881">
      <c r="A881" s="45"/>
      <c r="B881" s="45"/>
    </row>
    <row r="882">
      <c r="A882" s="45"/>
      <c r="B882" s="45"/>
    </row>
    <row r="883">
      <c r="A883" s="45"/>
      <c r="B883" s="45"/>
    </row>
    <row r="884">
      <c r="A884" s="45"/>
      <c r="B884" s="45"/>
    </row>
    <row r="885">
      <c r="A885" s="45"/>
      <c r="B885" s="45"/>
    </row>
    <row r="886">
      <c r="A886" s="45"/>
      <c r="B886" s="45"/>
    </row>
    <row r="887">
      <c r="A887" s="45"/>
      <c r="B887" s="45"/>
    </row>
    <row r="888">
      <c r="A888" s="45"/>
      <c r="B888" s="45"/>
    </row>
    <row r="889">
      <c r="A889" s="45"/>
      <c r="B889" s="45"/>
    </row>
    <row r="890">
      <c r="A890" s="45"/>
      <c r="B890" s="45"/>
    </row>
    <row r="891">
      <c r="A891" s="45"/>
      <c r="B891" s="45"/>
    </row>
    <row r="892">
      <c r="A892" s="45"/>
      <c r="B892" s="45"/>
    </row>
    <row r="893">
      <c r="A893" s="45"/>
      <c r="B893" s="45"/>
    </row>
    <row r="894">
      <c r="A894" s="45"/>
      <c r="B894" s="45"/>
    </row>
    <row r="895">
      <c r="A895" s="45"/>
      <c r="B895" s="45"/>
    </row>
    <row r="896">
      <c r="A896" s="45"/>
      <c r="B896" s="45"/>
    </row>
    <row r="897">
      <c r="A897" s="45"/>
      <c r="B897" s="45"/>
    </row>
    <row r="898">
      <c r="A898" s="45"/>
      <c r="B898" s="45"/>
    </row>
    <row r="899">
      <c r="A899" s="45"/>
      <c r="B899" s="45"/>
    </row>
    <row r="900">
      <c r="A900" s="45"/>
      <c r="B900" s="45"/>
    </row>
    <row r="901">
      <c r="A901" s="45"/>
      <c r="B901" s="45"/>
    </row>
    <row r="902">
      <c r="A902" s="45"/>
      <c r="B902" s="45"/>
    </row>
    <row r="903">
      <c r="A903" s="45"/>
      <c r="B903" s="45"/>
    </row>
    <row r="904">
      <c r="A904" s="45"/>
      <c r="B904" s="45"/>
    </row>
    <row r="905">
      <c r="A905" s="45"/>
      <c r="B905" s="45"/>
    </row>
    <row r="906">
      <c r="A906" s="45"/>
      <c r="B906" s="45"/>
    </row>
    <row r="907">
      <c r="A907" s="45"/>
      <c r="B907" s="45"/>
    </row>
    <row r="908">
      <c r="A908" s="45"/>
      <c r="B908" s="45"/>
    </row>
    <row r="909">
      <c r="A909" s="45"/>
      <c r="B909" s="45"/>
    </row>
    <row r="910">
      <c r="A910" s="45"/>
      <c r="B910" s="45"/>
    </row>
    <row r="911">
      <c r="A911" s="45"/>
      <c r="B911" s="45"/>
    </row>
    <row r="912">
      <c r="A912" s="45"/>
      <c r="B912" s="45"/>
    </row>
    <row r="913">
      <c r="A913" s="45"/>
      <c r="B913" s="45"/>
    </row>
    <row r="914">
      <c r="A914" s="45"/>
      <c r="B914" s="45"/>
    </row>
    <row r="915">
      <c r="A915" s="45"/>
      <c r="B915" s="45"/>
    </row>
    <row r="916">
      <c r="A916" s="45"/>
      <c r="B916" s="45"/>
    </row>
    <row r="917">
      <c r="A917" s="45"/>
      <c r="B917" s="45"/>
    </row>
    <row r="918">
      <c r="A918" s="45"/>
      <c r="B918" s="45"/>
    </row>
    <row r="919">
      <c r="A919" s="45"/>
      <c r="B919" s="45"/>
    </row>
    <row r="920">
      <c r="A920" s="45"/>
      <c r="B920" s="45"/>
    </row>
    <row r="921">
      <c r="A921" s="45"/>
      <c r="B921" s="45"/>
    </row>
    <row r="922">
      <c r="A922" s="45"/>
      <c r="B922" s="45"/>
    </row>
    <row r="923">
      <c r="A923" s="45"/>
      <c r="B923" s="45"/>
    </row>
    <row r="924">
      <c r="A924" s="45"/>
      <c r="B924" s="45"/>
    </row>
    <row r="925">
      <c r="A925" s="45"/>
      <c r="B925" s="45"/>
    </row>
    <row r="926">
      <c r="A926" s="45"/>
      <c r="B926" s="45"/>
    </row>
    <row r="927">
      <c r="A927" s="45"/>
      <c r="B927" s="45"/>
    </row>
    <row r="928">
      <c r="A928" s="45"/>
      <c r="B928" s="45"/>
    </row>
    <row r="929">
      <c r="A929" s="45"/>
      <c r="B929" s="45"/>
    </row>
    <row r="930">
      <c r="A930" s="45"/>
      <c r="B930" s="45"/>
    </row>
    <row r="931">
      <c r="A931" s="45"/>
      <c r="B931" s="45"/>
    </row>
    <row r="932">
      <c r="A932" s="45"/>
      <c r="B932" s="45"/>
    </row>
    <row r="933">
      <c r="A933" s="45"/>
      <c r="B933" s="45"/>
    </row>
    <row r="934">
      <c r="A934" s="45"/>
      <c r="B934" s="45"/>
    </row>
    <row r="935">
      <c r="A935" s="45"/>
      <c r="B935" s="45"/>
    </row>
    <row r="936">
      <c r="A936" s="45"/>
      <c r="B936" s="45"/>
    </row>
    <row r="937">
      <c r="A937" s="45"/>
      <c r="B937" s="45"/>
    </row>
    <row r="938">
      <c r="A938" s="45"/>
      <c r="B938" s="45"/>
    </row>
    <row r="939">
      <c r="A939" s="45"/>
      <c r="B939" s="45"/>
    </row>
    <row r="940">
      <c r="A940" s="45"/>
      <c r="B940" s="45"/>
    </row>
    <row r="941">
      <c r="A941" s="45"/>
      <c r="B941" s="45"/>
    </row>
    <row r="942">
      <c r="A942" s="45"/>
      <c r="B942" s="45"/>
    </row>
    <row r="943">
      <c r="A943" s="45"/>
      <c r="B943" s="45"/>
    </row>
    <row r="944">
      <c r="A944" s="45"/>
      <c r="B944" s="45"/>
    </row>
    <row r="945">
      <c r="A945" s="45"/>
      <c r="B945" s="45"/>
    </row>
    <row r="946">
      <c r="A946" s="45"/>
      <c r="B946" s="45"/>
    </row>
    <row r="947">
      <c r="A947" s="45"/>
      <c r="B947" s="45"/>
    </row>
    <row r="948">
      <c r="A948" s="45"/>
      <c r="B948" s="45"/>
    </row>
    <row r="949">
      <c r="A949" s="45"/>
      <c r="B949" s="45"/>
    </row>
    <row r="950">
      <c r="A950" s="45"/>
      <c r="B950" s="45"/>
    </row>
    <row r="951">
      <c r="A951" s="45"/>
      <c r="B951" s="45"/>
    </row>
    <row r="952">
      <c r="A952" s="45"/>
      <c r="B952" s="45"/>
    </row>
    <row r="953">
      <c r="A953" s="45"/>
      <c r="B953" s="45"/>
    </row>
    <row r="954">
      <c r="A954" s="45"/>
      <c r="B954" s="45"/>
    </row>
    <row r="955">
      <c r="A955" s="45"/>
      <c r="B955" s="45"/>
    </row>
    <row r="956">
      <c r="A956" s="45"/>
      <c r="B956" s="45"/>
    </row>
    <row r="957">
      <c r="A957" s="45"/>
      <c r="B957" s="45"/>
    </row>
    <row r="958">
      <c r="A958" s="45"/>
      <c r="B958" s="45"/>
    </row>
    <row r="959">
      <c r="A959" s="45"/>
      <c r="B959" s="45"/>
    </row>
    <row r="960">
      <c r="A960" s="45"/>
      <c r="B960" s="45"/>
    </row>
    <row r="961">
      <c r="A961" s="45"/>
      <c r="B961" s="45"/>
    </row>
    <row r="962">
      <c r="A962" s="45"/>
      <c r="B962" s="45"/>
    </row>
    <row r="963">
      <c r="A963" s="45"/>
      <c r="B963" s="45"/>
    </row>
    <row r="964">
      <c r="A964" s="45"/>
      <c r="B964" s="45"/>
    </row>
    <row r="965">
      <c r="A965" s="45"/>
      <c r="B965" s="45"/>
    </row>
    <row r="966">
      <c r="A966" s="45"/>
      <c r="B966" s="45"/>
    </row>
    <row r="967">
      <c r="A967" s="45"/>
      <c r="B967" s="45"/>
    </row>
    <row r="968">
      <c r="A968" s="45"/>
      <c r="B968" s="45"/>
    </row>
    <row r="969">
      <c r="A969" s="45"/>
      <c r="B969" s="45"/>
    </row>
    <row r="970">
      <c r="A970" s="45"/>
      <c r="B970" s="45"/>
    </row>
    <row r="971">
      <c r="A971" s="45"/>
      <c r="B971" s="45"/>
    </row>
    <row r="972">
      <c r="A972" s="45"/>
      <c r="B972" s="45"/>
    </row>
    <row r="973">
      <c r="A973" s="45"/>
      <c r="B973" s="45"/>
    </row>
    <row r="974">
      <c r="A974" s="45"/>
      <c r="B974" s="45"/>
    </row>
    <row r="975">
      <c r="A975" s="45"/>
      <c r="B975" s="45"/>
    </row>
    <row r="976">
      <c r="A976" s="45"/>
      <c r="B976" s="45"/>
    </row>
    <row r="977">
      <c r="A977" s="45"/>
      <c r="B977" s="45"/>
    </row>
    <row r="978">
      <c r="A978" s="45"/>
      <c r="B978" s="45"/>
    </row>
    <row r="979">
      <c r="A979" s="45"/>
      <c r="B979" s="45"/>
    </row>
    <row r="980">
      <c r="A980" s="45"/>
      <c r="B980" s="45"/>
    </row>
    <row r="981">
      <c r="A981" s="45"/>
      <c r="B981" s="45"/>
    </row>
    <row r="982">
      <c r="A982" s="45"/>
      <c r="B982" s="45"/>
    </row>
    <row r="983">
      <c r="A983" s="45"/>
      <c r="B983" s="45"/>
    </row>
    <row r="984">
      <c r="A984" s="45"/>
      <c r="B984" s="45"/>
    </row>
    <row r="985">
      <c r="A985" s="45"/>
      <c r="B985" s="45"/>
    </row>
    <row r="986">
      <c r="A986" s="45"/>
      <c r="B986" s="45"/>
    </row>
    <row r="987">
      <c r="A987" s="45"/>
      <c r="B987" s="45"/>
    </row>
    <row r="988">
      <c r="A988" s="45"/>
      <c r="B988" s="45"/>
    </row>
    <row r="989">
      <c r="A989" s="45"/>
      <c r="B989" s="45"/>
    </row>
    <row r="990">
      <c r="A990" s="45"/>
      <c r="B990" s="45"/>
    </row>
    <row r="991">
      <c r="A991" s="45"/>
      <c r="B991" s="45"/>
    </row>
    <row r="992">
      <c r="A992" s="45"/>
      <c r="B992" s="45"/>
    </row>
    <row r="993">
      <c r="A993" s="45"/>
      <c r="B993" s="45"/>
    </row>
    <row r="994">
      <c r="A994" s="45"/>
      <c r="B994" s="45"/>
    </row>
    <row r="995">
      <c r="A995" s="45"/>
      <c r="B995" s="45"/>
    </row>
    <row r="996">
      <c r="A996" s="45"/>
      <c r="B996" s="45"/>
    </row>
    <row r="997">
      <c r="A997" s="45"/>
      <c r="B997" s="45"/>
    </row>
    <row r="998">
      <c r="A998" s="45"/>
      <c r="B998" s="45"/>
    </row>
    <row r="999">
      <c r="A999" s="45"/>
      <c r="B999" s="45"/>
    </row>
    <row r="1000">
      <c r="A1000" s="45"/>
      <c r="B1000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6" t="s">
        <v>325</v>
      </c>
      <c r="B1" s="46" t="s">
        <v>326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 t="s">
        <v>103</v>
      </c>
      <c r="B2" s="48" t="s">
        <v>257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9" t="s">
        <v>174</v>
      </c>
      <c r="B3" s="49" t="s">
        <v>304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8" t="s">
        <v>39</v>
      </c>
      <c r="B4" s="48" t="s">
        <v>201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9" t="s">
        <v>168</v>
      </c>
      <c r="B5" s="49" t="s">
        <v>300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8" t="s">
        <v>27</v>
      </c>
      <c r="B6" s="48" t="s">
        <v>197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9" t="s">
        <v>184</v>
      </c>
      <c r="B7" s="49" t="s">
        <v>311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8" t="s">
        <v>79</v>
      </c>
      <c r="B8" s="48" t="s">
        <v>240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9" t="s">
        <v>41</v>
      </c>
      <c r="B9" s="49" t="s">
        <v>208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8" t="s">
        <v>186</v>
      </c>
      <c r="B10" s="48" t="s">
        <v>313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9" t="s">
        <v>67</v>
      </c>
      <c r="B11" s="49" t="s">
        <v>230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8" t="s">
        <v>51</v>
      </c>
      <c r="B12" s="48" t="s">
        <v>217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9" t="s">
        <v>139</v>
      </c>
      <c r="B13" s="49" t="s">
        <v>281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8" t="s">
        <v>91</v>
      </c>
      <c r="B14" s="48" t="s">
        <v>249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9" t="s">
        <v>45</v>
      </c>
      <c r="B15" s="49" t="s">
        <v>211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8" t="s">
        <v>151</v>
      </c>
      <c r="B16" s="48" t="s">
        <v>287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9" t="s">
        <v>63</v>
      </c>
      <c r="B17" s="49" t="s">
        <v>226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8" t="s">
        <v>164</v>
      </c>
      <c r="B18" s="48" t="s">
        <v>297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9" t="s">
        <v>176</v>
      </c>
      <c r="B19" s="49" t="s">
        <v>305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8" t="s">
        <v>55</v>
      </c>
      <c r="B20" s="48" t="s">
        <v>220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9" t="s">
        <v>182</v>
      </c>
      <c r="B21" s="49" t="s">
        <v>309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8" t="s">
        <v>327</v>
      </c>
      <c r="B22" s="48" t="s">
        <v>328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9" t="s">
        <v>329</v>
      </c>
      <c r="B23" s="49" t="s">
        <v>330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8" t="s">
        <v>31</v>
      </c>
      <c r="B24" s="48" t="s">
        <v>201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49" t="s">
        <v>87</v>
      </c>
      <c r="B25" s="49" t="s">
        <v>246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8" t="s">
        <v>111</v>
      </c>
      <c r="B26" s="48" t="s">
        <v>261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49" t="s">
        <v>331</v>
      </c>
      <c r="B27" s="49" t="s">
        <v>332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48" t="s">
        <v>156</v>
      </c>
      <c r="B28" s="48" t="s">
        <v>291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49" t="s">
        <v>93</v>
      </c>
      <c r="B29" s="49" t="s">
        <v>250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48" t="s">
        <v>333</v>
      </c>
      <c r="B30" s="48" t="s">
        <v>334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9" t="s">
        <v>77</v>
      </c>
      <c r="B31" s="49" t="s">
        <v>238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8" t="s">
        <v>37</v>
      </c>
      <c r="B32" s="48" t="s">
        <v>207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9" t="s">
        <v>335</v>
      </c>
      <c r="B33" s="49" t="s">
        <v>261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8" t="s">
        <v>73</v>
      </c>
      <c r="B34" s="48" t="s">
        <v>235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9" t="s">
        <v>117</v>
      </c>
      <c r="B35" s="49" t="s">
        <v>265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8" t="s">
        <v>336</v>
      </c>
      <c r="B36" s="48" t="s">
        <v>337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9" t="s">
        <v>338</v>
      </c>
      <c r="B37" s="49" t="s">
        <v>339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48" t="s">
        <v>340</v>
      </c>
      <c r="B38" s="48" t="s">
        <v>341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49" t="s">
        <v>57</v>
      </c>
      <c r="B39" s="49" t="s">
        <v>221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48" t="s">
        <v>69</v>
      </c>
      <c r="B40" s="48" t="s">
        <v>231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49" t="s">
        <v>166</v>
      </c>
      <c r="B41" s="49" t="s">
        <v>299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8" t="s">
        <v>125</v>
      </c>
      <c r="B42" s="48" t="s">
        <v>271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9" t="s">
        <v>342</v>
      </c>
      <c r="B43" s="49" t="s">
        <v>343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48" t="s">
        <v>109</v>
      </c>
      <c r="B44" s="48" t="s">
        <v>259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49" t="s">
        <v>71</v>
      </c>
      <c r="B45" s="49" t="s">
        <v>233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8" t="s">
        <v>113</v>
      </c>
      <c r="B46" s="48" t="s">
        <v>262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49" t="s">
        <v>107</v>
      </c>
      <c r="B47" s="49" t="s">
        <v>314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48" t="s">
        <v>344</v>
      </c>
      <c r="B48" s="48" t="s">
        <v>345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49" t="s">
        <v>29</v>
      </c>
      <c r="B49" s="49" t="s">
        <v>199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48" t="s">
        <v>346</v>
      </c>
      <c r="B50" s="48" t="s">
        <v>347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49" t="s">
        <v>348</v>
      </c>
      <c r="B51" s="49" t="s">
        <v>349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48" t="s">
        <v>160</v>
      </c>
      <c r="B52" s="48" t="s">
        <v>294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49" t="s">
        <v>350</v>
      </c>
      <c r="B53" s="49" t="s">
        <v>351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8" t="s">
        <v>352</v>
      </c>
      <c r="B54" s="48" t="s">
        <v>339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49" t="s">
        <v>115</v>
      </c>
      <c r="B55" s="49" t="s">
        <v>264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48" t="s">
        <v>353</v>
      </c>
      <c r="B56" s="48" t="s">
        <v>354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49" t="s">
        <v>95</v>
      </c>
      <c r="B57" s="49" t="s">
        <v>251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48" t="s">
        <v>131</v>
      </c>
      <c r="B58" s="48" t="s">
        <v>275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49" t="s">
        <v>61</v>
      </c>
      <c r="B59" s="49" t="s">
        <v>224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8" t="s">
        <v>43</v>
      </c>
      <c r="B60" s="48" t="s">
        <v>209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9" t="s">
        <v>97</v>
      </c>
      <c r="B61" s="49" t="s">
        <v>253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8" t="s">
        <v>83</v>
      </c>
      <c r="B62" s="48" t="s">
        <v>243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9" t="s">
        <v>355</v>
      </c>
      <c r="B63" s="49" t="s">
        <v>356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48" t="s">
        <v>178</v>
      </c>
      <c r="B64" s="48" t="s">
        <v>307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49" t="s">
        <v>65</v>
      </c>
      <c r="B65" s="49" t="s">
        <v>228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48" t="s">
        <v>357</v>
      </c>
      <c r="B66" s="48" t="s">
        <v>358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49" t="s">
        <v>170</v>
      </c>
      <c r="B67" s="49" t="s">
        <v>301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48" t="s">
        <v>359</v>
      </c>
      <c r="B68" s="48" t="s">
        <v>360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49" t="s">
        <v>105</v>
      </c>
      <c r="B69" s="49" t="s">
        <v>230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8" t="s">
        <v>59</v>
      </c>
      <c r="B70" s="48" t="s">
        <v>222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9" t="s">
        <v>361</v>
      </c>
      <c r="B71" s="49" t="s">
        <v>362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8" t="s">
        <v>180</v>
      </c>
      <c r="B72" s="48" t="s">
        <v>308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9" t="s">
        <v>33</v>
      </c>
      <c r="B73" s="49" t="s">
        <v>203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8" t="s">
        <v>363</v>
      </c>
      <c r="B74" s="48" t="s">
        <v>364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9" t="s">
        <v>85</v>
      </c>
      <c r="B75" s="49" t="s">
        <v>244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8" t="s">
        <v>365</v>
      </c>
      <c r="B76" s="48" t="s">
        <v>366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9" t="s">
        <v>119</v>
      </c>
      <c r="B77" s="49" t="s">
        <v>267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8" t="s">
        <v>367</v>
      </c>
      <c r="B78" s="48" t="s">
        <v>368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9" t="s">
        <v>369</v>
      </c>
      <c r="B79" s="49" t="s">
        <v>370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8" t="s">
        <v>371</v>
      </c>
      <c r="B80" s="50" t="s">
        <v>372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9" t="s">
        <v>373</v>
      </c>
      <c r="B81" s="49" t="s">
        <v>374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8" t="s">
        <v>81</v>
      </c>
      <c r="B82" s="48" t="s">
        <v>241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9" t="s">
        <v>53</v>
      </c>
      <c r="B83" s="49" t="s">
        <v>219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8" t="s">
        <v>162</v>
      </c>
      <c r="B84" s="48" t="s">
        <v>295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9" t="s">
        <v>149</v>
      </c>
      <c r="B85" s="49" t="s">
        <v>272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8" t="s">
        <v>47</v>
      </c>
      <c r="B86" s="48" t="s">
        <v>213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9" t="s">
        <v>172</v>
      </c>
      <c r="B87" s="49" t="s">
        <v>303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8" t="s">
        <v>375</v>
      </c>
      <c r="B88" s="48" t="s">
        <v>376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9" t="s">
        <v>377</v>
      </c>
      <c r="B89" s="49" t="s">
        <v>378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8" t="s">
        <v>145</v>
      </c>
      <c r="B90" s="48" t="s">
        <v>284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9" t="s">
        <v>379</v>
      </c>
      <c r="B91" s="49" t="s">
        <v>380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8" t="s">
        <v>129</v>
      </c>
      <c r="B92" s="48" t="s">
        <v>273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9" t="s">
        <v>89</v>
      </c>
      <c r="B93" s="49" t="s">
        <v>248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8" t="s">
        <v>381</v>
      </c>
      <c r="B94" s="48" t="s">
        <v>382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9" t="s">
        <v>137</v>
      </c>
      <c r="B95" s="49" t="s">
        <v>279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8" t="s">
        <v>99</v>
      </c>
      <c r="B96" s="48" t="s">
        <v>254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9" t="s">
        <v>49</v>
      </c>
      <c r="B97" s="49" t="s">
        <v>215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8" t="s">
        <v>383</v>
      </c>
      <c r="B98" s="48" t="s">
        <v>384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9" t="s">
        <v>155</v>
      </c>
      <c r="B99" s="49" t="s">
        <v>290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8" t="s">
        <v>385</v>
      </c>
      <c r="B100" s="48" t="s">
        <v>386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9" t="s">
        <v>387</v>
      </c>
      <c r="B101" s="49" t="s">
        <v>388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8" t="s">
        <v>35</v>
      </c>
      <c r="B102" s="48" t="s">
        <v>205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9" t="s">
        <v>389</v>
      </c>
      <c r="B103" s="49" t="s">
        <v>390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8" t="s">
        <v>391</v>
      </c>
      <c r="B104" s="48" t="s">
        <v>197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9" t="s">
        <v>147</v>
      </c>
      <c r="B105" s="49" t="s">
        <v>285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8" t="s">
        <v>392</v>
      </c>
      <c r="B106" s="48" t="s">
        <v>393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9" t="s">
        <v>394</v>
      </c>
      <c r="B107" s="49" t="s">
        <v>395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8" t="s">
        <v>101</v>
      </c>
      <c r="B108" s="48" t="s">
        <v>256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9" t="s">
        <v>121</v>
      </c>
      <c r="B109" s="49" t="s">
        <v>268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8" t="s">
        <v>396</v>
      </c>
      <c r="B110" s="48" t="s">
        <v>397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9" t="s">
        <v>158</v>
      </c>
      <c r="B111" s="49" t="s">
        <v>292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8" t="s">
        <v>133</v>
      </c>
      <c r="B112" s="48" t="s">
        <v>277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9" t="s">
        <v>398</v>
      </c>
      <c r="B113" s="49" t="s">
        <v>399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8" t="s">
        <v>400</v>
      </c>
      <c r="B114" s="48" t="s">
        <v>401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9" t="s">
        <v>135</v>
      </c>
      <c r="B115" s="49" t="s">
        <v>135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8" t="s">
        <v>153</v>
      </c>
      <c r="B116" s="48" t="s">
        <v>289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9" t="s">
        <v>123</v>
      </c>
      <c r="B117" s="49" t="s">
        <v>270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8" t="s">
        <v>402</v>
      </c>
      <c r="B118" s="48" t="s">
        <v>403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9" t="s">
        <v>404</v>
      </c>
      <c r="B119" s="49" t="s">
        <v>405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8" t="s">
        <v>406</v>
      </c>
      <c r="B120" s="48" t="s">
        <v>407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9" t="s">
        <v>75</v>
      </c>
      <c r="B121" s="49" t="s">
        <v>236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8" t="s">
        <v>408</v>
      </c>
      <c r="B122" s="48" t="s">
        <v>409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9" t="s">
        <v>410</v>
      </c>
      <c r="B123" s="49" t="s">
        <v>411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8" t="s">
        <v>412</v>
      </c>
      <c r="B124" s="48" t="s">
        <v>413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9" t="s">
        <v>414</v>
      </c>
      <c r="B125" s="49" t="s">
        <v>415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8" t="s">
        <v>416</v>
      </c>
      <c r="B126" s="48" t="s">
        <v>417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9" t="s">
        <v>418</v>
      </c>
      <c r="B127" s="49" t="s">
        <v>419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8" t="s">
        <v>420</v>
      </c>
      <c r="B128" s="48" t="s">
        <v>421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9" t="s">
        <v>422</v>
      </c>
      <c r="B129" s="49" t="s">
        <v>423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8" t="s">
        <v>141</v>
      </c>
      <c r="B130" s="48" t="s">
        <v>282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9" t="s">
        <v>143</v>
      </c>
      <c r="B131" s="49" t="s">
        <v>283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8" t="s">
        <v>424</v>
      </c>
      <c r="B132" s="48" t="s">
        <v>425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9" t="s">
        <v>426</v>
      </c>
      <c r="B133" s="49" t="s">
        <v>427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8" t="s">
        <v>428</v>
      </c>
      <c r="B134" s="48" t="s">
        <v>429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9" t="s">
        <v>430</v>
      </c>
      <c r="B135" s="49" t="s">
        <v>431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8" t="s">
        <v>432</v>
      </c>
      <c r="B136" s="48" t="s">
        <v>433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9" t="s">
        <v>434</v>
      </c>
      <c r="B137" s="49" t="s">
        <v>435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8" t="s">
        <v>436</v>
      </c>
      <c r="B138" s="48" t="s">
        <v>437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9" t="s">
        <v>438</v>
      </c>
      <c r="B139" s="49" t="s">
        <v>439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8" t="s">
        <v>440</v>
      </c>
      <c r="B140" s="48" t="s">
        <v>441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9" t="s">
        <v>442</v>
      </c>
      <c r="B141" s="49" t="s">
        <v>443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8" t="s">
        <v>444</v>
      </c>
      <c r="B142" s="48" t="s">
        <v>445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9" t="s">
        <v>446</v>
      </c>
      <c r="B143" s="49" t="s">
        <v>447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8" t="s">
        <v>448</v>
      </c>
      <c r="B144" s="48" t="s">
        <v>449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9" t="s">
        <v>450</v>
      </c>
      <c r="B145" s="49" t="s">
        <v>450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8" t="s">
        <v>451</v>
      </c>
      <c r="B146" s="48" t="s">
        <v>452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9" t="s">
        <v>453</v>
      </c>
      <c r="B147" s="49" t="s">
        <v>454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8" t="s">
        <v>455</v>
      </c>
      <c r="B148" s="48" t="s">
        <v>456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9" t="s">
        <v>457</v>
      </c>
      <c r="B149" s="49" t="s">
        <v>211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8" t="s">
        <v>458</v>
      </c>
      <c r="B150" s="48" t="s">
        <v>459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9" t="s">
        <v>460</v>
      </c>
      <c r="B151" s="49" t="s">
        <v>461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8" t="s">
        <v>462</v>
      </c>
      <c r="B152" s="48" t="s">
        <v>463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9" t="s">
        <v>464</v>
      </c>
      <c r="B153" s="49" t="s">
        <v>465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8" t="s">
        <v>466</v>
      </c>
      <c r="B154" s="48" t="s">
        <v>467</v>
      </c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9" t="s">
        <v>468</v>
      </c>
      <c r="B155" s="49" t="s">
        <v>469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8" t="s">
        <v>470</v>
      </c>
      <c r="B156" s="48" t="s">
        <v>471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9" t="s">
        <v>472</v>
      </c>
      <c r="B157" s="49" t="s">
        <v>473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8" t="s">
        <v>474</v>
      </c>
      <c r="B158" s="48" t="s">
        <v>475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9" t="s">
        <v>476</v>
      </c>
      <c r="B159" s="49" t="s">
        <v>477</v>
      </c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8" t="s">
        <v>478</v>
      </c>
      <c r="B160" s="48" t="s">
        <v>479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9" t="s">
        <v>480</v>
      </c>
      <c r="B161" s="49" t="s">
        <v>481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8" t="s">
        <v>482</v>
      </c>
      <c r="B162" s="48" t="s">
        <v>483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9" t="s">
        <v>484</v>
      </c>
      <c r="B163" s="49" t="s">
        <v>485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8" t="s">
        <v>486</v>
      </c>
      <c r="B164" s="48" t="s">
        <v>487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9" t="s">
        <v>488</v>
      </c>
      <c r="B165" s="49" t="s">
        <v>489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8" t="s">
        <v>490</v>
      </c>
      <c r="B166" s="48" t="s">
        <v>491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9" t="s">
        <v>492</v>
      </c>
      <c r="B167" s="49" t="s">
        <v>493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8" t="s">
        <v>494</v>
      </c>
      <c r="B168" s="48" t="s">
        <v>495</v>
      </c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9" t="s">
        <v>496</v>
      </c>
      <c r="B169" s="49" t="s">
        <v>497</v>
      </c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8" t="s">
        <v>498</v>
      </c>
      <c r="B170" s="48" t="s">
        <v>499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9" t="s">
        <v>500</v>
      </c>
      <c r="B171" s="49" t="s">
        <v>501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8" t="s">
        <v>502</v>
      </c>
      <c r="B172" s="48" t="s">
        <v>271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9" t="s">
        <v>127</v>
      </c>
      <c r="B173" s="49" t="s">
        <v>272</v>
      </c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8" t="s">
        <v>503</v>
      </c>
      <c r="B174" s="48" t="s">
        <v>504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9" t="s">
        <v>505</v>
      </c>
      <c r="B175" s="49" t="s">
        <v>506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8" t="s">
        <v>507</v>
      </c>
      <c r="B176" s="48" t="s">
        <v>508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9" t="s">
        <v>509</v>
      </c>
      <c r="B177" s="49" t="s">
        <v>510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8" t="s">
        <v>511</v>
      </c>
      <c r="B178" s="48" t="s">
        <v>512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9" t="s">
        <v>513</v>
      </c>
      <c r="B179" s="49" t="s">
        <v>514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8" t="s">
        <v>515</v>
      </c>
      <c r="B180" s="48" t="s">
        <v>397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9" t="s">
        <v>516</v>
      </c>
      <c r="B181" s="49" t="s">
        <v>517</v>
      </c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8" t="s">
        <v>518</v>
      </c>
      <c r="B182" s="48" t="s">
        <v>519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9" t="s">
        <v>520</v>
      </c>
      <c r="B183" s="49" t="s">
        <v>521</v>
      </c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8" t="s">
        <v>522</v>
      </c>
      <c r="B184" s="48" t="s">
        <v>523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9" t="s">
        <v>524</v>
      </c>
      <c r="B185" s="49" t="s">
        <v>525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8" t="s">
        <v>526</v>
      </c>
      <c r="B186" s="48" t="s">
        <v>527</v>
      </c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9" t="s">
        <v>528</v>
      </c>
      <c r="B187" s="49" t="s">
        <v>529</v>
      </c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8" t="s">
        <v>530</v>
      </c>
      <c r="B188" s="48" t="s">
        <v>531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9" t="s">
        <v>532</v>
      </c>
      <c r="B189" s="49" t="s">
        <v>533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8" t="s">
        <v>534</v>
      </c>
      <c r="B190" s="48" t="s">
        <v>535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9" t="s">
        <v>536</v>
      </c>
      <c r="B191" s="49" t="s">
        <v>415</v>
      </c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8" t="s">
        <v>537</v>
      </c>
      <c r="B192" s="48" t="s">
        <v>447</v>
      </c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9" t="s">
        <v>538</v>
      </c>
      <c r="B193" s="49" t="s">
        <v>539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8" t="s">
        <v>540</v>
      </c>
      <c r="B194" s="48" t="s">
        <v>541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9" t="s">
        <v>542</v>
      </c>
      <c r="B195" s="49" t="s">
        <v>543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8" t="s">
        <v>544</v>
      </c>
      <c r="B196" s="48" t="s">
        <v>545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9" t="s">
        <v>546</v>
      </c>
      <c r="B197" s="49" t="s">
        <v>547</v>
      </c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8" t="s">
        <v>548</v>
      </c>
      <c r="B198" s="48" t="s">
        <v>549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9" t="s">
        <v>550</v>
      </c>
      <c r="B199" s="49" t="s">
        <v>551</v>
      </c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8" t="s">
        <v>552</v>
      </c>
      <c r="B200" s="48" t="s">
        <v>553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9" t="s">
        <v>554</v>
      </c>
      <c r="B201" s="49" t="s">
        <v>555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8" t="s">
        <v>556</v>
      </c>
      <c r="B202" s="48" t="s">
        <v>557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9" t="s">
        <v>558</v>
      </c>
      <c r="B203" s="49" t="s">
        <v>559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8" t="s">
        <v>560</v>
      </c>
      <c r="B204" s="48" t="s">
        <v>561</v>
      </c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9" t="s">
        <v>562</v>
      </c>
      <c r="B205" s="49" t="s">
        <v>563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8" t="s">
        <v>564</v>
      </c>
      <c r="B206" s="48" t="s">
        <v>565</v>
      </c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9" t="s">
        <v>566</v>
      </c>
      <c r="B207" s="49" t="s">
        <v>567</v>
      </c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8" t="s">
        <v>568</v>
      </c>
      <c r="B208" s="48" t="s">
        <v>328</v>
      </c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9" t="s">
        <v>569</v>
      </c>
      <c r="B209" s="49" t="s">
        <v>570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8" t="s">
        <v>571</v>
      </c>
      <c r="B210" s="48" t="s">
        <v>572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9" t="s">
        <v>573</v>
      </c>
      <c r="B211" s="49" t="s">
        <v>574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8" t="s">
        <v>575</v>
      </c>
      <c r="B212" s="48" t="s">
        <v>576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9" t="s">
        <v>577</v>
      </c>
      <c r="B213" s="49" t="s">
        <v>578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8" t="s">
        <v>579</v>
      </c>
      <c r="B214" s="48" t="s">
        <v>580</v>
      </c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9" t="s">
        <v>581</v>
      </c>
      <c r="B215" s="49" t="s">
        <v>345</v>
      </c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8" t="s">
        <v>582</v>
      </c>
      <c r="B216" s="48" t="s">
        <v>583</v>
      </c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9" t="s">
        <v>584</v>
      </c>
      <c r="B217" s="49" t="s">
        <v>585</v>
      </c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8" t="s">
        <v>586</v>
      </c>
      <c r="B218" s="48" t="s">
        <v>587</v>
      </c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9" t="s">
        <v>588</v>
      </c>
      <c r="B219" s="49" t="s">
        <v>249</v>
      </c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8" t="s">
        <v>589</v>
      </c>
      <c r="B220" s="48" t="s">
        <v>590</v>
      </c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9" t="s">
        <v>591</v>
      </c>
      <c r="B221" s="49" t="s">
        <v>592</v>
      </c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8" t="s">
        <v>591</v>
      </c>
      <c r="B222" s="48" t="s">
        <v>593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9" t="s">
        <v>594</v>
      </c>
      <c r="B223" s="49" t="s">
        <v>595</v>
      </c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8" t="s">
        <v>596</v>
      </c>
      <c r="B224" s="48" t="s">
        <v>597</v>
      </c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9" t="s">
        <v>598</v>
      </c>
      <c r="B225" s="49" t="s">
        <v>599</v>
      </c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8" t="s">
        <v>600</v>
      </c>
      <c r="B226" s="48" t="s">
        <v>601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9" t="s">
        <v>602</v>
      </c>
      <c r="B227" s="49" t="s">
        <v>603</v>
      </c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8" t="s">
        <v>604</v>
      </c>
      <c r="B228" s="48" t="s">
        <v>605</v>
      </c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9" t="s">
        <v>606</v>
      </c>
      <c r="B229" s="49" t="s">
        <v>607</v>
      </c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8" t="s">
        <v>608</v>
      </c>
      <c r="B230" s="48" t="s">
        <v>605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9" t="s">
        <v>609</v>
      </c>
      <c r="B231" s="49" t="s">
        <v>610</v>
      </c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8" t="s">
        <v>611</v>
      </c>
      <c r="B232" s="48" t="s">
        <v>612</v>
      </c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9" t="s">
        <v>613</v>
      </c>
      <c r="B233" s="49" t="s">
        <v>614</v>
      </c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8" t="s">
        <v>615</v>
      </c>
      <c r="B234" s="48" t="s">
        <v>616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9" t="s">
        <v>617</v>
      </c>
      <c r="B235" s="49" t="s">
        <v>578</v>
      </c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8" t="s">
        <v>618</v>
      </c>
      <c r="B236" s="48" t="s">
        <v>619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9" t="s">
        <v>620</v>
      </c>
      <c r="B237" s="49" t="s">
        <v>621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8" t="s">
        <v>622</v>
      </c>
      <c r="B238" s="48" t="s">
        <v>314</v>
      </c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9" t="s">
        <v>623</v>
      </c>
      <c r="B239" s="49" t="s">
        <v>624</v>
      </c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8" t="s">
        <v>625</v>
      </c>
      <c r="B240" s="48" t="s">
        <v>595</v>
      </c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9" t="s">
        <v>626</v>
      </c>
      <c r="B241" s="49" t="s">
        <v>627</v>
      </c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8" t="s">
        <v>628</v>
      </c>
      <c r="B242" s="48" t="s">
        <v>629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9" t="s">
        <v>630</v>
      </c>
      <c r="B243" s="49" t="s">
        <v>631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8" t="s">
        <v>632</v>
      </c>
      <c r="B244" s="48" t="s">
        <v>253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9" t="s">
        <v>633</v>
      </c>
      <c r="B245" s="49" t="s">
        <v>634</v>
      </c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8" t="s">
        <v>635</v>
      </c>
      <c r="B246" s="48" t="s">
        <v>549</v>
      </c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9" t="s">
        <v>636</v>
      </c>
      <c r="B247" s="49" t="s">
        <v>637</v>
      </c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8" t="s">
        <v>638</v>
      </c>
      <c r="B248" s="48" t="s">
        <v>639</v>
      </c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9" t="s">
        <v>640</v>
      </c>
      <c r="B249" s="49" t="s">
        <v>641</v>
      </c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8" t="s">
        <v>642</v>
      </c>
      <c r="B250" s="48" t="s">
        <v>643</v>
      </c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9" t="s">
        <v>644</v>
      </c>
      <c r="B251" s="49" t="s">
        <v>645</v>
      </c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8" t="s">
        <v>646</v>
      </c>
      <c r="B252" s="48" t="s">
        <v>401</v>
      </c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9" t="s">
        <v>647</v>
      </c>
      <c r="B253" s="49" t="s">
        <v>648</v>
      </c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8" t="s">
        <v>649</v>
      </c>
      <c r="B254" s="48" t="s">
        <v>650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9" t="s">
        <v>651</v>
      </c>
      <c r="B255" s="49" t="s">
        <v>652</v>
      </c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8" t="s">
        <v>653</v>
      </c>
      <c r="B256" s="48" t="s">
        <v>244</v>
      </c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9" t="s">
        <v>654</v>
      </c>
      <c r="B257" s="49" t="s">
        <v>215</v>
      </c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8" t="s">
        <v>655</v>
      </c>
      <c r="B258" s="48" t="s">
        <v>656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9" t="s">
        <v>657</v>
      </c>
      <c r="B259" s="49" t="s">
        <v>658</v>
      </c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8" t="s">
        <v>659</v>
      </c>
      <c r="B260" s="48" t="s">
        <v>650</v>
      </c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9" t="s">
        <v>660</v>
      </c>
      <c r="B261" s="49" t="s">
        <v>661</v>
      </c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8" t="s">
        <v>662</v>
      </c>
      <c r="B262" s="48" t="s">
        <v>663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9" t="s">
        <v>664</v>
      </c>
      <c r="B263" s="49" t="s">
        <v>665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8" t="s">
        <v>666</v>
      </c>
      <c r="B264" s="48" t="s">
        <v>667</v>
      </c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9" t="s">
        <v>668</v>
      </c>
      <c r="B265" s="49" t="s">
        <v>669</v>
      </c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8" t="s">
        <v>670</v>
      </c>
      <c r="B266" s="48" t="s">
        <v>671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9" t="s">
        <v>672</v>
      </c>
      <c r="B267" s="49" t="s">
        <v>673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8" t="s">
        <v>674</v>
      </c>
      <c r="B268" s="48" t="s">
        <v>574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9" t="s">
        <v>675</v>
      </c>
      <c r="B269" s="49" t="s">
        <v>676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8" t="s">
        <v>677</v>
      </c>
      <c r="B270" s="48" t="s">
        <v>676</v>
      </c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9" t="s">
        <v>678</v>
      </c>
      <c r="B271" s="49" t="s">
        <v>679</v>
      </c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8" t="s">
        <v>680</v>
      </c>
      <c r="B272" s="48" t="s">
        <v>681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9" t="s">
        <v>682</v>
      </c>
      <c r="B273" s="49" t="s">
        <v>683</v>
      </c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8" t="s">
        <v>684</v>
      </c>
      <c r="B274" s="48" t="s">
        <v>685</v>
      </c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9" t="s">
        <v>686</v>
      </c>
      <c r="B275" s="49" t="s">
        <v>687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8" t="s">
        <v>688</v>
      </c>
      <c r="B276" s="48" t="s">
        <v>689</v>
      </c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9" t="s">
        <v>690</v>
      </c>
      <c r="B277" s="49" t="s">
        <v>691</v>
      </c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8" t="s">
        <v>692</v>
      </c>
      <c r="B278" s="48" t="s">
        <v>693</v>
      </c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9" t="s">
        <v>694</v>
      </c>
      <c r="B279" s="49" t="s">
        <v>691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8" t="s">
        <v>695</v>
      </c>
      <c r="B280" s="48" t="s">
        <v>555</v>
      </c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9" t="s">
        <v>696</v>
      </c>
      <c r="B281" s="49" t="s">
        <v>697</v>
      </c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8" t="s">
        <v>698</v>
      </c>
      <c r="B282" s="48" t="s">
        <v>691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9" t="s">
        <v>699</v>
      </c>
      <c r="B283" s="49" t="s">
        <v>700</v>
      </c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8" t="s">
        <v>701</v>
      </c>
      <c r="B284" s="48" t="s">
        <v>433</v>
      </c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9" t="s">
        <v>702</v>
      </c>
      <c r="B285" s="49" t="s">
        <v>703</v>
      </c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8" t="s">
        <v>704</v>
      </c>
      <c r="B286" s="48" t="s">
        <v>665</v>
      </c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9" t="s">
        <v>705</v>
      </c>
      <c r="B287" s="49" t="s">
        <v>641</v>
      </c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8" t="s">
        <v>706</v>
      </c>
      <c r="B288" s="48" t="s">
        <v>707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9" t="s">
        <v>708</v>
      </c>
      <c r="B289" s="49" t="s">
        <v>709</v>
      </c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8" t="s">
        <v>710</v>
      </c>
      <c r="B290" s="48" t="s">
        <v>711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9" t="s">
        <v>712</v>
      </c>
      <c r="B291" s="49" t="s">
        <v>713</v>
      </c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8" t="s">
        <v>714</v>
      </c>
      <c r="B292" s="48" t="s">
        <v>715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9" t="s">
        <v>716</v>
      </c>
      <c r="B293" s="49" t="s">
        <v>717</v>
      </c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8" t="s">
        <v>718</v>
      </c>
      <c r="B294" s="48" t="s">
        <v>719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9" t="s">
        <v>720</v>
      </c>
      <c r="B295" s="49" t="s">
        <v>721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8" t="s">
        <v>722</v>
      </c>
      <c r="B296" s="48" t="s">
        <v>723</v>
      </c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9" t="s">
        <v>724</v>
      </c>
      <c r="B297" s="49" t="s">
        <v>725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8" t="s">
        <v>726</v>
      </c>
      <c r="B298" s="48" t="s">
        <v>727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9" t="s">
        <v>728</v>
      </c>
      <c r="B299" s="49" t="s">
        <v>729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8" t="s">
        <v>730</v>
      </c>
      <c r="B300" s="48" t="s">
        <v>731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9" t="s">
        <v>732</v>
      </c>
      <c r="B301" s="49" t="s">
        <v>733</v>
      </c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8" t="s">
        <v>734</v>
      </c>
      <c r="B302" s="48" t="s">
        <v>735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9" t="s">
        <v>736</v>
      </c>
      <c r="B303" s="49" t="s">
        <v>282</v>
      </c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8" t="s">
        <v>737</v>
      </c>
      <c r="B304" s="48" t="s">
        <v>738</v>
      </c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9" t="s">
        <v>739</v>
      </c>
      <c r="B305" s="49" t="s">
        <v>740</v>
      </c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8" t="s">
        <v>741</v>
      </c>
      <c r="B306" s="48" t="s">
        <v>742</v>
      </c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9" t="s">
        <v>743</v>
      </c>
      <c r="B307" s="49" t="s">
        <v>744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8" t="s">
        <v>745</v>
      </c>
      <c r="B308" s="48" t="s">
        <v>746</v>
      </c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9" t="s">
        <v>747</v>
      </c>
      <c r="B309" s="49" t="s">
        <v>463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8" t="s">
        <v>748</v>
      </c>
      <c r="B310" s="48" t="s">
        <v>749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9" t="s">
        <v>750</v>
      </c>
      <c r="B311" s="49" t="s">
        <v>707</v>
      </c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8" t="s">
        <v>751</v>
      </c>
      <c r="B312" s="48" t="s">
        <v>752</v>
      </c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9" t="s">
        <v>753</v>
      </c>
      <c r="B313" s="49" t="s">
        <v>713</v>
      </c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8" t="s">
        <v>754</v>
      </c>
      <c r="B314" s="48" t="s">
        <v>656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9" t="s">
        <v>755</v>
      </c>
      <c r="B315" s="49" t="s">
        <v>756</v>
      </c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8" t="s">
        <v>757</v>
      </c>
      <c r="B316" s="48" t="s">
        <v>758</v>
      </c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9" t="s">
        <v>759</v>
      </c>
      <c r="B317" s="49" t="s">
        <v>760</v>
      </c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8" t="s">
        <v>761</v>
      </c>
      <c r="B318" s="48" t="s">
        <v>762</v>
      </c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9" t="s">
        <v>763</v>
      </c>
      <c r="B319" s="49" t="s">
        <v>764</v>
      </c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8" t="s">
        <v>765</v>
      </c>
      <c r="B320" s="48" t="s">
        <v>766</v>
      </c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9" t="s">
        <v>767</v>
      </c>
      <c r="B321" s="49" t="s">
        <v>700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8" t="s">
        <v>768</v>
      </c>
      <c r="B322" s="48" t="s">
        <v>769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9" t="s">
        <v>770</v>
      </c>
      <c r="B323" s="49" t="s">
        <v>771</v>
      </c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8" t="s">
        <v>772</v>
      </c>
      <c r="B324" s="48" t="s">
        <v>773</v>
      </c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9" t="s">
        <v>774</v>
      </c>
      <c r="B325" s="49" t="s">
        <v>775</v>
      </c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8" t="s">
        <v>776</v>
      </c>
      <c r="B326" s="48" t="s">
        <v>721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9" t="s">
        <v>777</v>
      </c>
      <c r="B327" s="49" t="s">
        <v>479</v>
      </c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8" t="s">
        <v>778</v>
      </c>
      <c r="B328" s="48" t="s">
        <v>779</v>
      </c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9" t="s">
        <v>780</v>
      </c>
      <c r="B329" s="49" t="s">
        <v>681</v>
      </c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8" t="s">
        <v>781</v>
      </c>
      <c r="B330" s="48" t="s">
        <v>782</v>
      </c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9" t="s">
        <v>783</v>
      </c>
      <c r="B331" s="49" t="s">
        <v>784</v>
      </c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8" t="s">
        <v>785</v>
      </c>
      <c r="B332" s="48" t="s">
        <v>786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9" t="s">
        <v>787</v>
      </c>
      <c r="B333" s="49" t="s">
        <v>788</v>
      </c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8" t="s">
        <v>789</v>
      </c>
      <c r="B334" s="48" t="s">
        <v>790</v>
      </c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9" t="s">
        <v>791</v>
      </c>
      <c r="B335" s="49" t="s">
        <v>683</v>
      </c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8" t="s">
        <v>792</v>
      </c>
      <c r="B336" s="48" t="s">
        <v>793</v>
      </c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9" t="s">
        <v>794</v>
      </c>
      <c r="B337" s="49" t="s">
        <v>709</v>
      </c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8" t="s">
        <v>795</v>
      </c>
      <c r="B338" s="48" t="s">
        <v>796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9" t="s">
        <v>797</v>
      </c>
      <c r="B339" s="49" t="s">
        <v>798</v>
      </c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8" t="s">
        <v>799</v>
      </c>
      <c r="B340" s="48" t="s">
        <v>800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9" t="s">
        <v>801</v>
      </c>
      <c r="B341" s="49" t="s">
        <v>769</v>
      </c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8" t="s">
        <v>802</v>
      </c>
      <c r="B342" s="48" t="s">
        <v>637</v>
      </c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9" t="s">
        <v>803</v>
      </c>
      <c r="B343" s="49" t="s">
        <v>740</v>
      </c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8" t="s">
        <v>804</v>
      </c>
      <c r="B344" s="48" t="s">
        <v>796</v>
      </c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9" t="s">
        <v>805</v>
      </c>
      <c r="B345" s="49" t="s">
        <v>806</v>
      </c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8" t="s">
        <v>807</v>
      </c>
      <c r="B346" s="48" t="s">
        <v>808</v>
      </c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9" t="s">
        <v>809</v>
      </c>
      <c r="B347" s="49" t="s">
        <v>810</v>
      </c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8" t="s">
        <v>811</v>
      </c>
      <c r="B348" s="48" t="s">
        <v>685</v>
      </c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9" t="s">
        <v>812</v>
      </c>
      <c r="B349" s="49" t="s">
        <v>756</v>
      </c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8" t="s">
        <v>813</v>
      </c>
      <c r="B350" s="48" t="s">
        <v>790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9" t="s">
        <v>814</v>
      </c>
      <c r="B351" s="49" t="s">
        <v>815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8" t="s">
        <v>816</v>
      </c>
      <c r="B352" s="48" t="s">
        <v>817</v>
      </c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9" t="s">
        <v>818</v>
      </c>
      <c r="B353" s="49" t="s">
        <v>261</v>
      </c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8" t="s">
        <v>819</v>
      </c>
      <c r="B354" s="48" t="s">
        <v>782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9" t="s">
        <v>820</v>
      </c>
      <c r="B355" s="49" t="s">
        <v>614</v>
      </c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8" t="s">
        <v>821</v>
      </c>
      <c r="B356" s="48" t="s">
        <v>587</v>
      </c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9" t="s">
        <v>822</v>
      </c>
      <c r="B357" s="49" t="s">
        <v>292</v>
      </c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8" t="s">
        <v>823</v>
      </c>
      <c r="B358" s="48" t="s">
        <v>824</v>
      </c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9" t="s">
        <v>825</v>
      </c>
      <c r="B359" s="49" t="s">
        <v>826</v>
      </c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8" t="s">
        <v>827</v>
      </c>
      <c r="B360" s="48" t="s">
        <v>828</v>
      </c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9" t="s">
        <v>829</v>
      </c>
      <c r="B361" s="49" t="s">
        <v>830</v>
      </c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8" t="s">
        <v>831</v>
      </c>
      <c r="B362" s="48" t="s">
        <v>775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9" t="s">
        <v>832</v>
      </c>
      <c r="B363" s="49" t="s">
        <v>742</v>
      </c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8" t="s">
        <v>833</v>
      </c>
      <c r="B364" s="48" t="s">
        <v>725</v>
      </c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9" t="s">
        <v>834</v>
      </c>
      <c r="B365" s="49" t="s">
        <v>835</v>
      </c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8" t="s">
        <v>836</v>
      </c>
      <c r="B366" s="48" t="s">
        <v>810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9" t="s">
        <v>837</v>
      </c>
      <c r="B367" s="49" t="s">
        <v>838</v>
      </c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8" t="s">
        <v>839</v>
      </c>
      <c r="B368" s="48" t="s">
        <v>840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9" t="s">
        <v>841</v>
      </c>
      <c r="B369" s="49" t="s">
        <v>842</v>
      </c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8" t="s">
        <v>843</v>
      </c>
      <c r="B370" s="48" t="s">
        <v>844</v>
      </c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9" t="s">
        <v>845</v>
      </c>
      <c r="B371" s="49" t="s">
        <v>838</v>
      </c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8" t="s">
        <v>846</v>
      </c>
      <c r="B372" s="48" t="s">
        <v>847</v>
      </c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9" t="s">
        <v>848</v>
      </c>
      <c r="B373" s="49" t="s">
        <v>746</v>
      </c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8" t="s">
        <v>849</v>
      </c>
      <c r="B374" s="48" t="s">
        <v>850</v>
      </c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9" t="s">
        <v>851</v>
      </c>
      <c r="B375" s="49" t="s">
        <v>852</v>
      </c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8" t="s">
        <v>853</v>
      </c>
      <c r="B376" s="48" t="s">
        <v>854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9" t="s">
        <v>855</v>
      </c>
      <c r="B377" s="49" t="s">
        <v>852</v>
      </c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8" t="s">
        <v>856</v>
      </c>
      <c r="B378" s="48" t="s">
        <v>857</v>
      </c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9" t="s">
        <v>858</v>
      </c>
      <c r="B379" s="49" t="s">
        <v>574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8" t="s">
        <v>859</v>
      </c>
      <c r="B380" s="48" t="s">
        <v>749</v>
      </c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9" t="s">
        <v>860</v>
      </c>
      <c r="B381" s="49" t="s">
        <v>861</v>
      </c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8" t="s">
        <v>862</v>
      </c>
      <c r="B382" s="48" t="s">
        <v>863</v>
      </c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9" t="s">
        <v>864</v>
      </c>
      <c r="B383" s="49" t="s">
        <v>810</v>
      </c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8" t="s">
        <v>865</v>
      </c>
      <c r="B384" s="48" t="s">
        <v>593</v>
      </c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9" t="s">
        <v>865</v>
      </c>
      <c r="B385" s="49" t="s">
        <v>592</v>
      </c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8" t="s">
        <v>866</v>
      </c>
      <c r="B386" s="48" t="s">
        <v>867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9" t="s">
        <v>868</v>
      </c>
      <c r="B387" s="49" t="s">
        <v>817</v>
      </c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8" t="s">
        <v>869</v>
      </c>
      <c r="B388" s="48" t="s">
        <v>725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9" t="s">
        <v>870</v>
      </c>
      <c r="B389" s="49" t="s">
        <v>871</v>
      </c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8" t="s">
        <v>872</v>
      </c>
      <c r="B390" s="48" t="s">
        <v>873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9" t="s">
        <v>874</v>
      </c>
      <c r="B391" s="49" t="s">
        <v>723</v>
      </c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8" t="s">
        <v>875</v>
      </c>
      <c r="B392" s="48" t="s">
        <v>844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9" t="s">
        <v>876</v>
      </c>
      <c r="B393" s="49" t="s">
        <v>723</v>
      </c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8" t="s">
        <v>877</v>
      </c>
      <c r="B394" s="48" t="s">
        <v>878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9" t="s">
        <v>879</v>
      </c>
      <c r="B395" s="49" t="s">
        <v>806</v>
      </c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8" t="s">
        <v>880</v>
      </c>
      <c r="B396" s="48" t="s">
        <v>881</v>
      </c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9" t="s">
        <v>882</v>
      </c>
      <c r="B397" s="49" t="s">
        <v>883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8" t="s">
        <v>884</v>
      </c>
      <c r="B398" s="48" t="s">
        <v>844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9" t="s">
        <v>885</v>
      </c>
      <c r="B399" s="49" t="s">
        <v>873</v>
      </c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8" t="s">
        <v>886</v>
      </c>
      <c r="B400" s="48" t="s">
        <v>723</v>
      </c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9" t="s">
        <v>887</v>
      </c>
      <c r="B401" s="49" t="s">
        <v>854</v>
      </c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8" t="s">
        <v>888</v>
      </c>
      <c r="B402" s="48" t="s">
        <v>889</v>
      </c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9" t="s">
        <v>890</v>
      </c>
      <c r="B403" s="49" t="s">
        <v>779</v>
      </c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8" t="s">
        <v>891</v>
      </c>
      <c r="B404" s="48" t="s">
        <v>867</v>
      </c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9" t="s">
        <v>892</v>
      </c>
      <c r="B405" s="49" t="s">
        <v>893</v>
      </c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8" t="s">
        <v>894</v>
      </c>
      <c r="B406" s="48" t="s">
        <v>895</v>
      </c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9" t="s">
        <v>896</v>
      </c>
      <c r="B407" s="49" t="s">
        <v>272</v>
      </c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8" t="s">
        <v>897</v>
      </c>
      <c r="B408" s="48" t="s">
        <v>810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9" t="s">
        <v>898</v>
      </c>
      <c r="B409" s="49" t="s">
        <v>893</v>
      </c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8" t="s">
        <v>899</v>
      </c>
      <c r="B410" s="48" t="s">
        <v>893</v>
      </c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9" t="s">
        <v>900</v>
      </c>
      <c r="B411" s="49" t="s">
        <v>215</v>
      </c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8" t="s">
        <v>901</v>
      </c>
      <c r="B412" s="48" t="s">
        <v>197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9" t="s">
        <v>902</v>
      </c>
      <c r="B413" s="49" t="s">
        <v>903</v>
      </c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8" t="s">
        <v>904</v>
      </c>
      <c r="B414" s="48" t="s">
        <v>905</v>
      </c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9" t="s">
        <v>906</v>
      </c>
      <c r="B415" s="49" t="s">
        <v>773</v>
      </c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8" t="s">
        <v>907</v>
      </c>
      <c r="B416" s="48" t="s">
        <v>735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9" t="s">
        <v>908</v>
      </c>
      <c r="B417" s="49" t="s">
        <v>786</v>
      </c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8" t="s">
        <v>909</v>
      </c>
      <c r="B418" s="48" t="s">
        <v>905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9" t="s">
        <v>910</v>
      </c>
      <c r="B419" s="49" t="s">
        <v>911</v>
      </c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8" t="s">
        <v>912</v>
      </c>
      <c r="B420" s="48" t="s">
        <v>433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9" t="s">
        <v>913</v>
      </c>
      <c r="B421" s="49" t="s">
        <v>895</v>
      </c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8" t="s">
        <v>914</v>
      </c>
      <c r="B422" s="48" t="s">
        <v>810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9" t="s">
        <v>915</v>
      </c>
      <c r="B423" s="49" t="s">
        <v>916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8" t="s">
        <v>917</v>
      </c>
      <c r="B424" s="48" t="s">
        <v>918</v>
      </c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9" t="s">
        <v>919</v>
      </c>
      <c r="B425" s="49" t="s">
        <v>918</v>
      </c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8" t="s">
        <v>920</v>
      </c>
      <c r="B426" s="48" t="s">
        <v>871</v>
      </c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9" t="s">
        <v>921</v>
      </c>
      <c r="B427" s="49" t="s">
        <v>709</v>
      </c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8" t="s">
        <v>922</v>
      </c>
      <c r="B428" s="48" t="s">
        <v>923</v>
      </c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9" t="s">
        <v>924</v>
      </c>
      <c r="B429" s="49" t="s">
        <v>925</v>
      </c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8" t="s">
        <v>926</v>
      </c>
      <c r="B430" s="48" t="s">
        <v>810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9" t="s">
        <v>927</v>
      </c>
      <c r="B431" s="49" t="s">
        <v>928</v>
      </c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8" t="s">
        <v>929</v>
      </c>
      <c r="B432" s="48" t="s">
        <v>930</v>
      </c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9" t="s">
        <v>931</v>
      </c>
      <c r="B433" s="49" t="s">
        <v>810</v>
      </c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8" t="s">
        <v>932</v>
      </c>
      <c r="B434" s="48" t="s">
        <v>933</v>
      </c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9" t="s">
        <v>934</v>
      </c>
      <c r="B435" s="49" t="s">
        <v>935</v>
      </c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8" t="s">
        <v>936</v>
      </c>
      <c r="B436" s="48" t="s">
        <v>760</v>
      </c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9" t="s">
        <v>937</v>
      </c>
      <c r="B437" s="49" t="s">
        <v>938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8" t="s">
        <v>939</v>
      </c>
      <c r="B438" s="48" t="s">
        <v>938</v>
      </c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9" t="s">
        <v>940</v>
      </c>
      <c r="B439" s="49" t="s">
        <v>871</v>
      </c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8" t="s">
        <v>941</v>
      </c>
      <c r="B440" s="48" t="s">
        <v>941</v>
      </c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9" t="s">
        <v>942</v>
      </c>
      <c r="B441" s="49" t="s">
        <v>883</v>
      </c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8" t="s">
        <v>943</v>
      </c>
      <c r="B442" s="48" t="s">
        <v>788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9" t="s">
        <v>944</v>
      </c>
      <c r="B443" s="49" t="s">
        <v>945</v>
      </c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8" t="s">
        <v>946</v>
      </c>
      <c r="B444" s="48" t="s">
        <v>947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9" t="s">
        <v>948</v>
      </c>
      <c r="B445" s="49" t="s">
        <v>717</v>
      </c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8" t="s">
        <v>949</v>
      </c>
      <c r="B446" s="48" t="s">
        <v>847</v>
      </c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9" t="s">
        <v>950</v>
      </c>
      <c r="B447" s="49" t="s">
        <v>951</v>
      </c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8" t="s">
        <v>952</v>
      </c>
      <c r="B448" s="48" t="s">
        <v>703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9" t="s">
        <v>953</v>
      </c>
      <c r="B449" s="49" t="s">
        <v>954</v>
      </c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8" t="s">
        <v>955</v>
      </c>
      <c r="B450" s="48" t="s">
        <v>955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9" t="s">
        <v>956</v>
      </c>
      <c r="B451" s="49" t="s">
        <v>957</v>
      </c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8" t="s">
        <v>958</v>
      </c>
      <c r="B452" s="48" t="s">
        <v>959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9" t="s">
        <v>960</v>
      </c>
      <c r="B453" s="49" t="s">
        <v>961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8" t="s">
        <v>962</v>
      </c>
      <c r="B454" s="48" t="s">
        <v>963</v>
      </c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9" t="s">
        <v>964</v>
      </c>
      <c r="B455" s="49" t="s">
        <v>965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8" t="s">
        <v>966</v>
      </c>
      <c r="B456" s="48" t="s">
        <v>966</v>
      </c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9" t="s">
        <v>967</v>
      </c>
      <c r="B457" s="49" t="s">
        <v>967</v>
      </c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8" t="s">
        <v>968</v>
      </c>
      <c r="B458" s="48" t="s">
        <v>959</v>
      </c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9" t="s">
        <v>969</v>
      </c>
      <c r="B459" s="49" t="s">
        <v>970</v>
      </c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8" t="s">
        <v>971</v>
      </c>
      <c r="B460" s="48" t="s">
        <v>972</v>
      </c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9" t="s">
        <v>973</v>
      </c>
      <c r="B461" s="49" t="s">
        <v>974</v>
      </c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8" t="s">
        <v>975</v>
      </c>
      <c r="B462" s="48" t="s">
        <v>974</v>
      </c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9" t="s">
        <v>976</v>
      </c>
      <c r="B463" s="49" t="s">
        <v>977</v>
      </c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8" t="s">
        <v>978</v>
      </c>
      <c r="B464" s="48" t="s">
        <v>977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9" t="s">
        <v>979</v>
      </c>
      <c r="B465" s="49" t="s">
        <v>980</v>
      </c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8" t="s">
        <v>981</v>
      </c>
      <c r="B466" s="48" t="s">
        <v>982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9" t="s">
        <v>983</v>
      </c>
      <c r="B467" s="49" t="s">
        <v>982</v>
      </c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8" t="s">
        <v>984</v>
      </c>
      <c r="B468" s="48" t="s">
        <v>980</v>
      </c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9" t="s">
        <v>985</v>
      </c>
      <c r="B469" s="49" t="s">
        <v>985</v>
      </c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8" t="s">
        <v>986</v>
      </c>
      <c r="B470" s="48" t="s">
        <v>987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9" t="s">
        <v>988</v>
      </c>
      <c r="B471" s="49" t="s">
        <v>989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8" t="s">
        <v>990</v>
      </c>
      <c r="B472" s="48" t="s">
        <v>989</v>
      </c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9" t="s">
        <v>991</v>
      </c>
      <c r="B473" s="49" t="s">
        <v>951</v>
      </c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8" t="s">
        <v>992</v>
      </c>
      <c r="B474" s="48" t="s">
        <v>992</v>
      </c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9" t="s">
        <v>993</v>
      </c>
      <c r="B475" s="49" t="s">
        <v>531</v>
      </c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8" t="s">
        <v>994</v>
      </c>
      <c r="B476" s="48" t="s">
        <v>995</v>
      </c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9" t="s">
        <v>996</v>
      </c>
      <c r="B477" s="49" t="s">
        <v>996</v>
      </c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8" t="s">
        <v>997</v>
      </c>
      <c r="B478" s="48" t="s">
        <v>815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9" t="s">
        <v>998</v>
      </c>
      <c r="B479" s="49" t="s">
        <v>826</v>
      </c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8" t="s">
        <v>999</v>
      </c>
      <c r="B480" s="48" t="s">
        <v>1000</v>
      </c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9" t="s">
        <v>1001</v>
      </c>
      <c r="B481" s="49" t="s">
        <v>1002</v>
      </c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8" t="s">
        <v>1003</v>
      </c>
      <c r="B482" s="48" t="s">
        <v>1002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9" t="s">
        <v>1004</v>
      </c>
      <c r="B483" s="49" t="s">
        <v>1005</v>
      </c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8" t="s">
        <v>1006</v>
      </c>
      <c r="B484" s="48" t="s">
        <v>1005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9" t="s">
        <v>1007</v>
      </c>
      <c r="B485" s="49" t="s">
        <v>1007</v>
      </c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8" t="s">
        <v>1008</v>
      </c>
      <c r="B486" s="48" t="s">
        <v>905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9" t="s">
        <v>1009</v>
      </c>
      <c r="B487" s="49" t="s">
        <v>1010</v>
      </c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8" t="s">
        <v>1011</v>
      </c>
      <c r="B488" s="48" t="s">
        <v>1010</v>
      </c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9" t="s">
        <v>1012</v>
      </c>
      <c r="B489" s="49" t="s">
        <v>1010</v>
      </c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8" t="s">
        <v>1013</v>
      </c>
      <c r="B490" s="48" t="s">
        <v>1014</v>
      </c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9" t="s">
        <v>1015</v>
      </c>
      <c r="B491" s="49" t="s">
        <v>1016</v>
      </c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8" t="s">
        <v>1017</v>
      </c>
      <c r="B492" s="48" t="s">
        <v>1018</v>
      </c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9" t="s">
        <v>1019</v>
      </c>
      <c r="B493" s="49" t="s">
        <v>1014</v>
      </c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8" t="s">
        <v>1020</v>
      </c>
      <c r="B494" s="48" t="s">
        <v>1021</v>
      </c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9" t="s">
        <v>1022</v>
      </c>
      <c r="B495" s="49" t="s">
        <v>1023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8" t="s">
        <v>1024</v>
      </c>
      <c r="B496" s="48" t="s">
        <v>1023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9" t="s">
        <v>1025</v>
      </c>
      <c r="B497" s="49" t="s">
        <v>1026</v>
      </c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8" t="s">
        <v>1027</v>
      </c>
      <c r="B498" s="48" t="s">
        <v>1027</v>
      </c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9" t="s">
        <v>1028</v>
      </c>
      <c r="B499" s="49" t="s">
        <v>1028</v>
      </c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8" t="s">
        <v>1029</v>
      </c>
      <c r="B500" s="48" t="s">
        <v>1029</v>
      </c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9" t="s">
        <v>1030</v>
      </c>
      <c r="B501" s="49" t="s">
        <v>1030</v>
      </c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8" t="s">
        <v>1031</v>
      </c>
      <c r="B502" s="48" t="s">
        <v>1031</v>
      </c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9" t="s">
        <v>1032</v>
      </c>
      <c r="B503" s="49" t="s">
        <v>1033</v>
      </c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8" t="s">
        <v>1034</v>
      </c>
      <c r="B504" s="48" t="s">
        <v>1034</v>
      </c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9" t="s">
        <v>1035</v>
      </c>
      <c r="B505" s="49" t="s">
        <v>1035</v>
      </c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8" t="s">
        <v>1036</v>
      </c>
      <c r="B506" s="48" t="s">
        <v>1036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9" t="s">
        <v>1037</v>
      </c>
      <c r="B507" s="49" t="s">
        <v>529</v>
      </c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8" t="s">
        <v>1038</v>
      </c>
      <c r="B508" s="48" t="s">
        <v>634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9" t="s">
        <v>1039</v>
      </c>
      <c r="B509" s="49" t="s">
        <v>1039</v>
      </c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8" t="s">
        <v>1040</v>
      </c>
      <c r="B510" s="48" t="s">
        <v>1041</v>
      </c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9" t="s">
        <v>1042</v>
      </c>
      <c r="B511" s="49" t="s">
        <v>1042</v>
      </c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8" t="s">
        <v>1043</v>
      </c>
      <c r="B512" s="48" t="s">
        <v>1043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9" t="s">
        <v>1044</v>
      </c>
      <c r="B513" s="49" t="s">
        <v>1044</v>
      </c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8" t="s">
        <v>1045</v>
      </c>
      <c r="B514" s="48" t="s">
        <v>1046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9" t="s">
        <v>1047</v>
      </c>
      <c r="B515" s="49" t="s">
        <v>1048</v>
      </c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8" t="s">
        <v>1049</v>
      </c>
      <c r="B516" s="48" t="s">
        <v>1050</v>
      </c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9" t="s">
        <v>1051</v>
      </c>
      <c r="B517" s="49" t="s">
        <v>1051</v>
      </c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8" t="s">
        <v>1052</v>
      </c>
      <c r="B518" s="48" t="s">
        <v>1053</v>
      </c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9" t="s">
        <v>1054</v>
      </c>
      <c r="B519" s="49" t="s">
        <v>1053</v>
      </c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8" t="s">
        <v>1055</v>
      </c>
      <c r="B520" s="48" t="s">
        <v>1056</v>
      </c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9" t="s">
        <v>1057</v>
      </c>
      <c r="B521" s="49" t="s">
        <v>980</v>
      </c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8" t="s">
        <v>1058</v>
      </c>
      <c r="B522" s="48" t="s">
        <v>889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9" t="s">
        <v>1059</v>
      </c>
      <c r="B523" s="49" t="s">
        <v>650</v>
      </c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8" t="s">
        <v>1060</v>
      </c>
      <c r="B524" s="48" t="s">
        <v>965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9" t="s">
        <v>1061</v>
      </c>
      <c r="B525" s="49" t="s">
        <v>758</v>
      </c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8" t="s">
        <v>1062</v>
      </c>
      <c r="B526" s="48" t="s">
        <v>1063</v>
      </c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9" t="s">
        <v>1064</v>
      </c>
      <c r="B527" s="49" t="s">
        <v>1065</v>
      </c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8" t="s">
        <v>1066</v>
      </c>
      <c r="B528" s="48" t="s">
        <v>1067</v>
      </c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9" t="s">
        <v>1068</v>
      </c>
      <c r="B529" s="49" t="s">
        <v>987</v>
      </c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8" t="s">
        <v>1069</v>
      </c>
      <c r="B530" s="48" t="s">
        <v>995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9" t="s">
        <v>1070</v>
      </c>
      <c r="B531" s="49" t="s">
        <v>878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8" t="s">
        <v>1071</v>
      </c>
      <c r="B532" s="48" t="s">
        <v>840</v>
      </c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9" t="s">
        <v>1072</v>
      </c>
      <c r="B533" s="49" t="s">
        <v>717</v>
      </c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8" t="s">
        <v>1073</v>
      </c>
      <c r="B534" s="48" t="s">
        <v>808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9" t="s">
        <v>1074</v>
      </c>
      <c r="B535" s="49" t="s">
        <v>641</v>
      </c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8" t="s">
        <v>1075</v>
      </c>
      <c r="B536" s="48" t="s">
        <v>1076</v>
      </c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2"/>
      <c r="B537" s="42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2"/>
      <c r="B538" s="42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2"/>
      <c r="B539" s="42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2"/>
      <c r="B540" s="42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2"/>
      <c r="B541" s="42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2"/>
      <c r="B542" s="42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2"/>
      <c r="B543" s="42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2"/>
      <c r="B544" s="42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2"/>
      <c r="B545" s="42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2"/>
      <c r="B546" s="42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2"/>
      <c r="B547" s="42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2"/>
      <c r="B548" s="42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2"/>
      <c r="B549" s="42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2"/>
      <c r="B550" s="42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2"/>
      <c r="B551" s="42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2"/>
      <c r="B552" s="42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2"/>
      <c r="B553" s="42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2"/>
      <c r="B554" s="42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2"/>
      <c r="B555" s="42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2"/>
      <c r="B556" s="42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2"/>
      <c r="B557" s="42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2"/>
      <c r="B558" s="42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2"/>
      <c r="B559" s="42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2"/>
      <c r="B560" s="42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2"/>
      <c r="B561" s="42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2"/>
      <c r="B562" s="42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2"/>
      <c r="B563" s="42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2"/>
      <c r="B564" s="42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2"/>
      <c r="B565" s="42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2"/>
      <c r="B566" s="42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2"/>
      <c r="B567" s="42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2"/>
      <c r="B568" s="42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2"/>
      <c r="B569" s="42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2"/>
      <c r="B570" s="42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2"/>
      <c r="B571" s="42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2"/>
      <c r="B572" s="42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2"/>
      <c r="B573" s="42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2"/>
      <c r="B574" s="42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2"/>
      <c r="B575" s="42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2"/>
      <c r="B576" s="42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2"/>
      <c r="B577" s="42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2"/>
      <c r="B578" s="42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2"/>
      <c r="B579" s="42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2"/>
      <c r="B580" s="42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2"/>
      <c r="B581" s="42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2"/>
      <c r="B582" s="42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2"/>
      <c r="B583" s="42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2"/>
      <c r="B584" s="42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2"/>
      <c r="B585" s="42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2"/>
      <c r="B586" s="42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2"/>
      <c r="B587" s="42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2"/>
      <c r="B588" s="42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2"/>
      <c r="B589" s="42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2"/>
      <c r="B590" s="42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2"/>
      <c r="B591" s="42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2"/>
      <c r="B592" s="42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2"/>
      <c r="B593" s="42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2"/>
      <c r="B594" s="42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2"/>
      <c r="B595" s="42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2"/>
      <c r="B596" s="42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2"/>
      <c r="B597" s="42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2"/>
      <c r="B598" s="42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2"/>
      <c r="B599" s="42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2"/>
      <c r="B600" s="42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2"/>
      <c r="B601" s="42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2"/>
      <c r="B602" s="42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2"/>
      <c r="B603" s="42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2"/>
      <c r="B604" s="42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2"/>
      <c r="B605" s="42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2"/>
      <c r="B606" s="42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2"/>
      <c r="B607" s="42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2"/>
      <c r="B608" s="42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2"/>
      <c r="B609" s="42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2"/>
      <c r="B610" s="42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2"/>
      <c r="B611" s="42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2"/>
      <c r="B612" s="42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2"/>
      <c r="B613" s="42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2"/>
      <c r="B614" s="42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2"/>
      <c r="B615" s="42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2"/>
      <c r="B616" s="42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2"/>
      <c r="B617" s="42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2"/>
      <c r="B618" s="42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2"/>
      <c r="B619" s="42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2"/>
      <c r="B620" s="42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2"/>
      <c r="B621" s="42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2"/>
      <c r="B622" s="42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2"/>
      <c r="B623" s="42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2"/>
      <c r="B624" s="42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2"/>
      <c r="B625" s="42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2"/>
      <c r="B626" s="42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2"/>
      <c r="B627" s="42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2"/>
      <c r="B628" s="42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2"/>
      <c r="B629" s="42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2"/>
      <c r="B630" s="42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2"/>
      <c r="B631" s="42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2"/>
      <c r="B632" s="42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2"/>
      <c r="B633" s="42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2"/>
      <c r="B634" s="42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2"/>
      <c r="B635" s="42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2"/>
      <c r="B636" s="42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2"/>
      <c r="B637" s="42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2"/>
      <c r="B638" s="42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2"/>
      <c r="B639" s="42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2"/>
      <c r="B640" s="42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2"/>
      <c r="B641" s="42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2"/>
      <c r="B642" s="42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2"/>
      <c r="B643" s="42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2"/>
      <c r="B644" s="42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2"/>
      <c r="B645" s="42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2"/>
      <c r="B646" s="42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2"/>
      <c r="B647" s="42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2"/>
      <c r="B648" s="42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2"/>
      <c r="B649" s="42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2"/>
      <c r="B650" s="42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2"/>
      <c r="B651" s="42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2"/>
      <c r="B652" s="42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2"/>
      <c r="B653" s="42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2"/>
      <c r="B654" s="42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2"/>
      <c r="B655" s="42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2"/>
      <c r="B656" s="42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2"/>
      <c r="B657" s="42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2"/>
      <c r="B658" s="42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2"/>
      <c r="B659" s="42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2"/>
      <c r="B660" s="42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2"/>
      <c r="B661" s="42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2"/>
      <c r="B662" s="42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2"/>
      <c r="B663" s="42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2"/>
      <c r="B664" s="42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2"/>
      <c r="B665" s="42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2"/>
      <c r="B666" s="42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2"/>
      <c r="B667" s="42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2"/>
      <c r="B668" s="42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2"/>
      <c r="B669" s="42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2"/>
      <c r="B670" s="42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2"/>
      <c r="B671" s="42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2"/>
      <c r="B672" s="42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2"/>
      <c r="B673" s="42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2"/>
      <c r="B674" s="42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2"/>
      <c r="B675" s="42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2"/>
      <c r="B676" s="42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2"/>
      <c r="B677" s="42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2"/>
      <c r="B678" s="42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2"/>
      <c r="B679" s="42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2"/>
      <c r="B680" s="42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2"/>
      <c r="B681" s="42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2"/>
      <c r="B682" s="42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2"/>
      <c r="B683" s="42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2"/>
      <c r="B684" s="42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2"/>
      <c r="B685" s="42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2"/>
      <c r="B686" s="42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2"/>
      <c r="B687" s="42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2"/>
      <c r="B688" s="42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2"/>
      <c r="B689" s="42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2"/>
      <c r="B690" s="42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2"/>
      <c r="B691" s="42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2"/>
      <c r="B692" s="42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2"/>
      <c r="B693" s="42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2"/>
      <c r="B694" s="42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2"/>
      <c r="B695" s="42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2"/>
      <c r="B696" s="42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2"/>
      <c r="B697" s="42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2"/>
      <c r="B698" s="42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2"/>
      <c r="B699" s="42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2"/>
      <c r="B700" s="42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2"/>
      <c r="B701" s="42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2"/>
      <c r="B702" s="42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2"/>
      <c r="B703" s="42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2"/>
      <c r="B704" s="42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2"/>
      <c r="B705" s="42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2"/>
      <c r="B706" s="42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2"/>
      <c r="B707" s="42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2"/>
      <c r="B708" s="42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2"/>
      <c r="B709" s="42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2"/>
      <c r="B710" s="42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2"/>
      <c r="B711" s="42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2"/>
      <c r="B712" s="42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2"/>
      <c r="B713" s="42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2"/>
      <c r="B714" s="42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2"/>
      <c r="B715" s="42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2"/>
      <c r="B716" s="42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2"/>
      <c r="B717" s="42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2"/>
      <c r="B718" s="42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2"/>
      <c r="B719" s="42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2"/>
      <c r="B720" s="42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2"/>
      <c r="B721" s="42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2"/>
      <c r="B722" s="42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2"/>
      <c r="B723" s="42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2"/>
      <c r="B724" s="42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2"/>
      <c r="B725" s="42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2"/>
      <c r="B726" s="42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2"/>
      <c r="B727" s="42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2"/>
      <c r="B728" s="42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2"/>
      <c r="B729" s="42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2"/>
      <c r="B730" s="42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2"/>
      <c r="B731" s="42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2"/>
      <c r="B732" s="42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2"/>
      <c r="B733" s="42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2"/>
      <c r="B734" s="42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2"/>
      <c r="B735" s="42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2"/>
      <c r="B736" s="42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2"/>
      <c r="B737" s="42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2"/>
      <c r="B738" s="42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2"/>
      <c r="B739" s="42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2"/>
      <c r="B740" s="42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2"/>
      <c r="B741" s="42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2"/>
      <c r="B742" s="42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2"/>
      <c r="B743" s="42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2"/>
      <c r="B744" s="42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2"/>
      <c r="B745" s="42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2"/>
      <c r="B746" s="42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2"/>
      <c r="B747" s="42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2"/>
      <c r="B748" s="42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2"/>
      <c r="B749" s="42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2"/>
      <c r="B750" s="42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2"/>
      <c r="B751" s="42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2"/>
      <c r="B752" s="42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2"/>
      <c r="B753" s="42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2"/>
      <c r="B754" s="42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2"/>
      <c r="B755" s="42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2"/>
      <c r="B756" s="42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2"/>
      <c r="B757" s="42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2"/>
      <c r="B758" s="42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2"/>
      <c r="B759" s="42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2"/>
      <c r="B760" s="42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2"/>
      <c r="B761" s="42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2"/>
      <c r="B762" s="42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2"/>
      <c r="B763" s="42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2"/>
      <c r="B764" s="42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2"/>
      <c r="B765" s="42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2"/>
      <c r="B766" s="42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2"/>
      <c r="B767" s="42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2"/>
      <c r="B768" s="42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2"/>
      <c r="B769" s="42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2"/>
      <c r="B770" s="42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2"/>
      <c r="B771" s="42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2"/>
      <c r="B772" s="42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2"/>
      <c r="B773" s="42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2"/>
      <c r="B774" s="42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2"/>
      <c r="B775" s="42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2"/>
      <c r="B776" s="42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2"/>
      <c r="B777" s="42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2"/>
      <c r="B778" s="42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2"/>
      <c r="B779" s="42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2"/>
      <c r="B780" s="42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2"/>
      <c r="B781" s="42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2"/>
      <c r="B782" s="42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2"/>
      <c r="B783" s="42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2"/>
      <c r="B784" s="42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2"/>
      <c r="B785" s="42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2"/>
      <c r="B786" s="42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2"/>
      <c r="B787" s="42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2"/>
      <c r="B788" s="42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2"/>
      <c r="B789" s="42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2"/>
      <c r="B790" s="42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2"/>
      <c r="B791" s="42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2"/>
      <c r="B792" s="42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2"/>
      <c r="B793" s="42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2"/>
      <c r="B794" s="42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2"/>
      <c r="B795" s="42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2"/>
      <c r="B796" s="42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2"/>
      <c r="B797" s="42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2"/>
      <c r="B798" s="42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2"/>
      <c r="B799" s="42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2"/>
      <c r="B800" s="42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2"/>
      <c r="B801" s="42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2"/>
      <c r="B802" s="42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2"/>
      <c r="B803" s="42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2"/>
      <c r="B804" s="42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2"/>
      <c r="B805" s="42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2"/>
      <c r="B806" s="42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2"/>
      <c r="B807" s="42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2"/>
      <c r="B808" s="42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2"/>
      <c r="B809" s="42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2"/>
      <c r="B810" s="42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2"/>
      <c r="B811" s="42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2"/>
      <c r="B812" s="42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2"/>
      <c r="B813" s="42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2"/>
      <c r="B814" s="42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2"/>
      <c r="B815" s="42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2"/>
      <c r="B816" s="42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2"/>
      <c r="B817" s="42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2"/>
      <c r="B818" s="42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2"/>
      <c r="B819" s="42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2"/>
      <c r="B820" s="42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2"/>
      <c r="B821" s="42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2"/>
      <c r="B822" s="42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2"/>
      <c r="B823" s="42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2"/>
      <c r="B824" s="42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2"/>
      <c r="B825" s="42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2"/>
      <c r="B826" s="42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2"/>
      <c r="B827" s="42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2"/>
      <c r="B828" s="42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2"/>
      <c r="B829" s="42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2"/>
      <c r="B830" s="42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2"/>
      <c r="B831" s="42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2"/>
      <c r="B832" s="42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2"/>
      <c r="B833" s="42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2"/>
      <c r="B834" s="42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2"/>
      <c r="B835" s="42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2"/>
      <c r="B836" s="42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2"/>
      <c r="B837" s="42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2"/>
      <c r="B838" s="42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2"/>
      <c r="B839" s="42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2"/>
      <c r="B840" s="42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2"/>
      <c r="B841" s="42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2"/>
      <c r="B842" s="42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2"/>
      <c r="B843" s="42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2"/>
      <c r="B844" s="42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2"/>
      <c r="B845" s="42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2"/>
      <c r="B846" s="42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2"/>
      <c r="B847" s="42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2"/>
      <c r="B848" s="42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2"/>
      <c r="B849" s="42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2"/>
      <c r="B850" s="42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2"/>
      <c r="B851" s="42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2"/>
      <c r="B852" s="42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2"/>
      <c r="B853" s="42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2"/>
      <c r="B854" s="42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2"/>
      <c r="B855" s="42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2"/>
      <c r="B856" s="42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2"/>
      <c r="B857" s="42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2"/>
      <c r="B858" s="42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2"/>
      <c r="B859" s="42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2"/>
      <c r="B860" s="42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2"/>
      <c r="B861" s="42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2"/>
      <c r="B862" s="42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2"/>
      <c r="B863" s="42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2"/>
      <c r="B864" s="42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2"/>
      <c r="B865" s="42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2"/>
      <c r="B866" s="42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2"/>
      <c r="B867" s="42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2"/>
      <c r="B868" s="42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2"/>
      <c r="B869" s="42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2"/>
      <c r="B870" s="42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2"/>
      <c r="B871" s="42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2"/>
      <c r="B872" s="42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2"/>
      <c r="B873" s="42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2"/>
      <c r="B874" s="42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2"/>
      <c r="B875" s="42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2"/>
      <c r="B876" s="42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2"/>
      <c r="B877" s="42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2"/>
      <c r="B878" s="42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2"/>
      <c r="B879" s="42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2"/>
      <c r="B880" s="42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2"/>
      <c r="B881" s="42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2"/>
      <c r="B882" s="42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2"/>
      <c r="B883" s="42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2"/>
      <c r="B884" s="42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2"/>
      <c r="B885" s="42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2"/>
      <c r="B886" s="42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2"/>
      <c r="B887" s="42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2"/>
      <c r="B888" s="42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2"/>
      <c r="B889" s="42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2"/>
      <c r="B890" s="42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2"/>
      <c r="B891" s="42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2"/>
      <c r="B892" s="42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2"/>
      <c r="B893" s="42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2"/>
      <c r="B894" s="42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2"/>
      <c r="B895" s="42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2"/>
      <c r="B896" s="42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2"/>
      <c r="B897" s="42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2"/>
      <c r="B898" s="42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2"/>
      <c r="B899" s="42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2"/>
      <c r="B900" s="42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2"/>
      <c r="B901" s="42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2"/>
      <c r="B902" s="42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2"/>
      <c r="B903" s="42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2"/>
      <c r="B904" s="42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2"/>
      <c r="B905" s="42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2"/>
      <c r="B906" s="42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2"/>
      <c r="B907" s="42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2"/>
      <c r="B908" s="42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2"/>
      <c r="B909" s="42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2"/>
      <c r="B910" s="42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2"/>
      <c r="B911" s="42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2"/>
      <c r="B912" s="42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2"/>
      <c r="B913" s="42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2"/>
      <c r="B914" s="42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2"/>
      <c r="B915" s="42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2"/>
      <c r="B916" s="42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2"/>
      <c r="B917" s="42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2"/>
      <c r="B918" s="42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2"/>
      <c r="B919" s="42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2"/>
      <c r="B920" s="42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2"/>
      <c r="B921" s="42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2"/>
      <c r="B922" s="42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2"/>
      <c r="B923" s="42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2"/>
      <c r="B924" s="42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2"/>
      <c r="B925" s="42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2"/>
      <c r="B926" s="42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2"/>
      <c r="B927" s="42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2"/>
      <c r="B928" s="42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2"/>
      <c r="B929" s="42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2"/>
      <c r="B930" s="42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2"/>
      <c r="B931" s="42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2"/>
      <c r="B932" s="42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2"/>
      <c r="B933" s="42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2"/>
      <c r="B934" s="42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2"/>
      <c r="B935" s="42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2"/>
      <c r="B936" s="42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2"/>
      <c r="B937" s="42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2"/>
      <c r="B938" s="42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2"/>
      <c r="B939" s="42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2"/>
      <c r="B940" s="42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2"/>
      <c r="B941" s="42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2"/>
      <c r="B942" s="42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2"/>
      <c r="B943" s="42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2"/>
      <c r="B944" s="42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2"/>
      <c r="B945" s="42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2"/>
      <c r="B946" s="42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2"/>
      <c r="B947" s="42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2"/>
      <c r="B948" s="42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2"/>
      <c r="B949" s="42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2"/>
      <c r="B950" s="42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2"/>
      <c r="B951" s="42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2"/>
      <c r="B952" s="42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2"/>
      <c r="B953" s="42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2"/>
      <c r="B954" s="42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2"/>
      <c r="B955" s="42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2"/>
      <c r="B956" s="42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2"/>
      <c r="B957" s="42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2"/>
      <c r="B958" s="42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2"/>
      <c r="B959" s="42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2"/>
      <c r="B960" s="42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2"/>
      <c r="B961" s="42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2"/>
      <c r="B962" s="42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2"/>
      <c r="B963" s="42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2"/>
      <c r="B964" s="42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2"/>
      <c r="B965" s="42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2"/>
      <c r="B966" s="42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2"/>
      <c r="B967" s="42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2"/>
      <c r="B968" s="42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2"/>
      <c r="B969" s="42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2"/>
      <c r="B970" s="42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2"/>
      <c r="B971" s="42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2"/>
      <c r="B972" s="42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2"/>
      <c r="B973" s="42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2"/>
      <c r="B974" s="42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2"/>
      <c r="B975" s="42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2"/>
      <c r="B976" s="42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2"/>
      <c r="B977" s="42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2"/>
      <c r="B978" s="42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2"/>
      <c r="B979" s="42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2"/>
      <c r="B980" s="42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2"/>
      <c r="B981" s="42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2"/>
      <c r="B982" s="42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2"/>
      <c r="B983" s="42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2"/>
      <c r="B984" s="42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2"/>
      <c r="B985" s="42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2"/>
      <c r="B986" s="42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2"/>
      <c r="B987" s="42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2"/>
      <c r="B988" s="42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2"/>
      <c r="B989" s="42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2"/>
      <c r="B990" s="42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2"/>
      <c r="B991" s="42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2"/>
      <c r="B992" s="42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2"/>
      <c r="B993" s="42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2"/>
      <c r="B994" s="42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2"/>
      <c r="B995" s="42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2"/>
      <c r="B996" s="42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2"/>
      <c r="B997" s="42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2"/>
      <c r="B998" s="42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2"/>
      <c r="B999" s="42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2"/>
      <c r="B1000" s="42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rawing r:id="rId1"/>
</worksheet>
</file>