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240" yWindow="240" windowWidth="25360" windowHeight="17220" tabRatio="500"/>
  </bookViews>
  <sheets>
    <sheet name="Sheet 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H2" i="1"/>
  <c r="K2" i="1"/>
  <c r="K3" i="1"/>
  <c r="K4" i="1"/>
  <c r="K6" i="1"/>
  <c r="L2" i="1"/>
  <c r="G4" i="1"/>
  <c r="G5" i="1"/>
  <c r="H4" i="1"/>
  <c r="L3" i="1"/>
  <c r="G6" i="1"/>
  <c r="G7" i="1"/>
  <c r="H6" i="1"/>
  <c r="L4" i="1"/>
  <c r="G8" i="1"/>
  <c r="G9" i="1"/>
  <c r="H8" i="1"/>
  <c r="K5" i="1"/>
  <c r="L5" i="1"/>
  <c r="G10" i="1"/>
  <c r="G11" i="1"/>
  <c r="H10" i="1"/>
  <c r="L6" i="1"/>
  <c r="G12" i="1"/>
  <c r="G13" i="1"/>
  <c r="H12" i="1"/>
  <c r="K7" i="1"/>
  <c r="L7" i="1"/>
  <c r="G14" i="1"/>
  <c r="G15" i="1"/>
  <c r="H14" i="1"/>
  <c r="K8" i="1"/>
  <c r="L8" i="1"/>
  <c r="G16" i="1"/>
  <c r="G17" i="1"/>
  <c r="H16" i="1"/>
  <c r="K9" i="1"/>
  <c r="L9" i="1"/>
  <c r="G18" i="1"/>
  <c r="G19" i="1"/>
  <c r="H18" i="1"/>
  <c r="K10" i="1"/>
  <c r="L10" i="1"/>
  <c r="G20" i="1"/>
  <c r="G21" i="1"/>
  <c r="H20" i="1"/>
  <c r="K11" i="1"/>
  <c r="L11" i="1"/>
  <c r="G22" i="1"/>
  <c r="G23" i="1"/>
  <c r="H22" i="1"/>
  <c r="K12" i="1"/>
  <c r="L12" i="1"/>
  <c r="G24" i="1"/>
  <c r="G25" i="1"/>
  <c r="H24" i="1"/>
  <c r="K13" i="1"/>
  <c r="L13" i="1"/>
</calcChain>
</file>

<file path=xl/sharedStrings.xml><?xml version="1.0" encoding="utf-8"?>
<sst xmlns="http://schemas.openxmlformats.org/spreadsheetml/2006/main" count="8" uniqueCount="8">
  <si>
    <t>original</t>
  </si>
  <si>
    <t>reproduced</t>
  </si>
  <si>
    <t xml:space="preserve"> throughput_std</t>
  </si>
  <si>
    <t xml:space="preserve"> throughput_avg</t>
  </si>
  <si>
    <t xml:space="preserve"> repetition</t>
  </si>
  <si>
    <t xml:space="preserve"> size</t>
  </si>
  <si>
    <t xml:space="preserve"> num_osd</t>
  </si>
  <si>
    <t>pgs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</si>
</sst>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058104554692"/>
          <c:y val="0.0300230946882217"/>
          <c:w val="0.819767712893427"/>
          <c:h val="0.837533164689255"/>
        </c:manualLayout>
      </c:layout>
      <c:lineChart>
        <c:grouping val="standard"/>
        <c:varyColors val="0"/>
        <c:ser>
          <c:idx val="0"/>
          <c:order val="0"/>
          <c:tx>
            <c:strRef>
              <c:f>'Sheet 1'!$K$1</c:f>
              <c:strCache>
                <c:ptCount val="1"/>
                <c:pt idx="0">
                  <c:v>reproduced</c:v>
                </c:pt>
              </c:strCache>
            </c:strRef>
          </c:tx>
          <c:spPr>
            <a:ln>
              <a:solidFill>
                <a:srgbClr val="00AC00"/>
              </a:solidFill>
            </a:ln>
            <a:effectLst/>
          </c:spPr>
          <c:marker>
            <c:symbol val="circle"/>
            <c:size val="10"/>
            <c:spPr>
              <a:solidFill>
                <a:srgbClr val="00AC00"/>
              </a:solidFill>
              <a:ln>
                <a:solidFill>
                  <a:srgbClr val="00AC00"/>
                </a:solidFill>
              </a:ln>
              <a:effectLst/>
            </c:spPr>
          </c:marker>
          <c:cat>
            <c:numRef>
              <c:f>'Sheet 1'!$J$2:$J$13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'Sheet 1'!$K$2:$K$13</c:f>
              <c:numCache>
                <c:formatCode>General</c:formatCode>
                <c:ptCount val="12"/>
                <c:pt idx="0">
                  <c:v>0.970305555555556</c:v>
                </c:pt>
                <c:pt idx="1">
                  <c:v>0.972416666666667</c:v>
                </c:pt>
                <c:pt idx="2">
                  <c:v>0.9515</c:v>
                </c:pt>
                <c:pt idx="3">
                  <c:v>0.932930555555555</c:v>
                </c:pt>
                <c:pt idx="4">
                  <c:v>0.911916666666666</c:v>
                </c:pt>
                <c:pt idx="5">
                  <c:v>0.944930555555555</c:v>
                </c:pt>
                <c:pt idx="6">
                  <c:v>0.924234126984127</c:v>
                </c:pt>
                <c:pt idx="7">
                  <c:v>0.707197916666667</c:v>
                </c:pt>
                <c:pt idx="8">
                  <c:v>0.644731481481481</c:v>
                </c:pt>
                <c:pt idx="9">
                  <c:v>0.602538888888889</c:v>
                </c:pt>
                <c:pt idx="10">
                  <c:v>0.530005050505051</c:v>
                </c:pt>
                <c:pt idx="11">
                  <c:v>0.499921296296296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1'!$L$1</c:f>
              <c:strCache>
                <c:ptCount val="1"/>
                <c:pt idx="0">
                  <c:v>original</c:v>
                </c:pt>
              </c:strCache>
            </c:strRef>
          </c:tx>
          <c:spPr>
            <a:ln>
              <a:solidFill>
                <a:srgbClr val="E90000"/>
              </a:solidFill>
            </a:ln>
            <a:effectLst/>
          </c:spPr>
          <c:marker>
            <c:symbol val="circle"/>
            <c:size val="10"/>
            <c:spPr>
              <a:solidFill>
                <a:srgbClr val="E90000"/>
              </a:solidFill>
              <a:ln>
                <a:solidFill>
                  <a:srgbClr val="E90000"/>
                </a:solidFill>
              </a:ln>
              <a:effectLst/>
            </c:spPr>
          </c:marker>
          <c:cat>
            <c:numRef>
              <c:f>'Sheet 1'!$J$2:$J$13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'Sheet 1'!$L$2:$L$13</c:f>
              <c:numCache>
                <c:formatCode>General</c:formatCode>
                <c:ptCount val="12"/>
                <c:pt idx="0">
                  <c:v>0.96551724137931</c:v>
                </c:pt>
                <c:pt idx="1">
                  <c:v>0.931034482758621</c:v>
                </c:pt>
                <c:pt idx="2">
                  <c:v>0.982758620689655</c:v>
                </c:pt>
                <c:pt idx="3">
                  <c:v>0.948275862068965</c:v>
                </c:pt>
                <c:pt idx="4">
                  <c:v>0.956896551724138</c:v>
                </c:pt>
                <c:pt idx="5">
                  <c:v>0.958620689655172</c:v>
                </c:pt>
                <c:pt idx="6">
                  <c:v>0.960344827586207</c:v>
                </c:pt>
                <c:pt idx="7">
                  <c:v>0.96551724137931</c:v>
                </c:pt>
                <c:pt idx="8">
                  <c:v>0.96551724137931</c:v>
                </c:pt>
                <c:pt idx="9">
                  <c:v>0.974137931034483</c:v>
                </c:pt>
                <c:pt idx="10">
                  <c:v>0.970689655172414</c:v>
                </c:pt>
                <c:pt idx="11">
                  <c:v>0.979310344827586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420184"/>
        <c:axId val="-2083565192"/>
      </c:lineChart>
      <c:catAx>
        <c:axId val="207642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800">
                    <a:latin typeface="Arial"/>
                    <a:cs typeface="Arial"/>
                  </a:defRPr>
                </a:pPr>
                <a:r>
                  <a:rPr lang="en-US" sz="2800">
                    <a:latin typeface="Arial"/>
                    <a:cs typeface="Arial"/>
                  </a:rPr>
                  <a:t>OSD Cluster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1800" b="1">
                <a:latin typeface="Arial"/>
                <a:cs typeface="Arial"/>
              </a:defRPr>
            </a:pPr>
            <a:endParaRPr lang="en-US"/>
          </a:p>
        </c:txPr>
        <c:crossAx val="-2083565192"/>
        <c:crosses val="autoZero"/>
        <c:auto val="1"/>
        <c:lblAlgn val="ctr"/>
        <c:lblOffset val="100"/>
        <c:tickMarkSkip val="1"/>
        <c:noMultiLvlLbl val="0"/>
      </c:catAx>
      <c:valAx>
        <c:axId val="-2083565192"/>
        <c:scaling>
          <c:orientation val="minMax"/>
          <c:max val="1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>
                    <a:latin typeface="Arial"/>
                    <a:cs typeface="Arial"/>
                  </a:defRPr>
                </a:pPr>
                <a:r>
                  <a:rPr lang="en-US" sz="2800">
                    <a:latin typeface="Arial"/>
                    <a:cs typeface="Arial"/>
                  </a:rPr>
                  <a:t>Normalized Per-OSD Throughput</a:t>
                </a:r>
              </a:p>
            </c:rich>
          </c:tx>
          <c:layout>
            <c:manualLayout>
              <c:xMode val="edge"/>
              <c:yMode val="edge"/>
              <c:x val="0.0111996765899175"/>
              <c:y val="0.1191600681235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 b="1">
                <a:latin typeface="Arial"/>
                <a:cs typeface="Arial"/>
              </a:defRPr>
            </a:pPr>
            <a:endParaRPr lang="en-US"/>
          </a:p>
        </c:txPr>
        <c:crossAx val="2076420184"/>
        <c:crossesAt val="1.0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138174455980094"/>
          <c:y val="0.621451086614173"/>
          <c:w val="0.145560982370917"/>
          <c:h val="0.18707905511811"/>
        </c:manualLayout>
      </c:layout>
      <c:overlay val="0"/>
      <c:spPr>
        <a:solidFill>
          <a:schemeClr val="bg1"/>
        </a:solidFill>
        <a:effectLst/>
      </c:spPr>
      <c:txPr>
        <a:bodyPr/>
        <a:lstStyle/>
        <a:p>
          <a:pPr>
            <a:defRPr sz="2800" b="0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  <a:effectLst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13</xdr:row>
      <xdr:rowOff>38100</xdr:rowOff>
    </xdr:from>
    <xdr:to>
      <xdr:col>21</xdr:col>
      <xdr:colOff>533400</xdr:colOff>
      <xdr:row>50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D1" workbookViewId="0">
      <selection activeCell="E3" sqref="E3"/>
    </sheetView>
  </sheetViews>
  <sheetFormatPr baseColWidth="10" defaultRowHeight="15" x14ac:dyDescent="0"/>
  <sheetData>
    <row r="1" spans="1:12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K1" t="s">
        <v>1</v>
      </c>
      <c r="L1" t="s">
        <v>0</v>
      </c>
    </row>
    <row r="2" spans="1:12">
      <c r="A2">
        <v>128</v>
      </c>
      <c r="B2">
        <v>1</v>
      </c>
      <c r="C2">
        <v>4194304</v>
      </c>
      <c r="D2">
        <v>1</v>
      </c>
      <c r="E2">
        <v>17.388999999999999</v>
      </c>
      <c r="F2">
        <v>8.5295900000000007</v>
      </c>
      <c r="G2">
        <f>E2/B2</f>
        <v>17.388999999999999</v>
      </c>
      <c r="H2">
        <f>AVERAGE(G2:G3)</f>
        <v>17.465499999999999</v>
      </c>
      <c r="J2">
        <v>1</v>
      </c>
      <c r="K2">
        <f>H2/18</f>
        <v>0.97030555555555553</v>
      </c>
      <c r="L2">
        <f>56/58</f>
        <v>0.96551724137931039</v>
      </c>
    </row>
    <row r="3" spans="1:12">
      <c r="A3">
        <v>128</v>
      </c>
      <c r="B3">
        <v>1</v>
      </c>
      <c r="C3">
        <v>4194304</v>
      </c>
      <c r="D3">
        <v>2</v>
      </c>
      <c r="E3">
        <v>17.542000000000002</v>
      </c>
      <c r="F3">
        <v>8.3815299999999997</v>
      </c>
      <c r="G3">
        <f>E3/B3</f>
        <v>17.542000000000002</v>
      </c>
      <c r="J3">
        <v>2</v>
      </c>
      <c r="K3">
        <f>H4/18</f>
        <v>0.9724166666666666</v>
      </c>
      <c r="L3">
        <f>54/58</f>
        <v>0.93103448275862066</v>
      </c>
    </row>
    <row r="4" spans="1:12">
      <c r="A4">
        <v>128</v>
      </c>
      <c r="B4">
        <v>2</v>
      </c>
      <c r="C4">
        <v>4194304</v>
      </c>
      <c r="D4">
        <v>1</v>
      </c>
      <c r="E4">
        <v>34.848999999999997</v>
      </c>
      <c r="F4">
        <v>13.378299999999999</v>
      </c>
      <c r="G4">
        <f>E4/B4</f>
        <v>17.424499999999998</v>
      </c>
      <c r="H4">
        <f>AVERAGE(G4:G5)</f>
        <v>17.503499999999999</v>
      </c>
      <c r="J4">
        <v>3</v>
      </c>
      <c r="K4">
        <f>H6/18</f>
        <v>0.9514999999999999</v>
      </c>
      <c r="L4">
        <f>57/58</f>
        <v>0.98275862068965514</v>
      </c>
    </row>
    <row r="5" spans="1:12">
      <c r="A5">
        <v>128</v>
      </c>
      <c r="B5">
        <v>2</v>
      </c>
      <c r="C5">
        <v>4194304</v>
      </c>
      <c r="D5">
        <v>2</v>
      </c>
      <c r="E5">
        <v>35.164999999999999</v>
      </c>
      <c r="F5">
        <v>14.360300000000001</v>
      </c>
      <c r="G5">
        <f>E5/B5</f>
        <v>17.5825</v>
      </c>
      <c r="J5">
        <v>4</v>
      </c>
      <c r="K5">
        <f>H8/18</f>
        <v>0.93293055555555549</v>
      </c>
      <c r="L5">
        <f>55/58</f>
        <v>0.94827586206896552</v>
      </c>
    </row>
    <row r="6" spans="1:12">
      <c r="A6">
        <v>128</v>
      </c>
      <c r="B6">
        <v>3</v>
      </c>
      <c r="C6">
        <v>4194304</v>
      </c>
      <c r="D6">
        <v>1</v>
      </c>
      <c r="E6">
        <v>51.805999999999997</v>
      </c>
      <c r="F6">
        <v>17.1892</v>
      </c>
      <c r="G6">
        <f>E6/B6</f>
        <v>17.268666666666665</v>
      </c>
      <c r="H6">
        <f>AVERAGE(G6:G7)</f>
        <v>17.126999999999999</v>
      </c>
      <c r="J6">
        <v>5</v>
      </c>
      <c r="K6">
        <f>H10/18</f>
        <v>0.91191666666666649</v>
      </c>
      <c r="L6">
        <f>55.5/58</f>
        <v>0.9568965517241379</v>
      </c>
    </row>
    <row r="7" spans="1:12">
      <c r="A7">
        <v>128</v>
      </c>
      <c r="B7">
        <v>3</v>
      </c>
      <c r="C7">
        <v>4194304</v>
      </c>
      <c r="D7">
        <v>2</v>
      </c>
      <c r="E7">
        <v>50.956000000000003</v>
      </c>
      <c r="F7">
        <v>19.0318</v>
      </c>
      <c r="G7">
        <f>E7/B7</f>
        <v>16.985333333333333</v>
      </c>
      <c r="J7">
        <v>6</v>
      </c>
      <c r="K7">
        <f>H12/18</f>
        <v>0.9449305555555555</v>
      </c>
      <c r="L7">
        <f>55.6/58</f>
        <v>0.95862068965517244</v>
      </c>
    </row>
    <row r="8" spans="1:12">
      <c r="A8">
        <v>128</v>
      </c>
      <c r="B8">
        <v>4</v>
      </c>
      <c r="C8">
        <v>4194304</v>
      </c>
      <c r="D8">
        <v>1</v>
      </c>
      <c r="E8">
        <v>67.453000000000003</v>
      </c>
      <c r="F8">
        <v>19.412800000000001</v>
      </c>
      <c r="G8">
        <f>E8/B8</f>
        <v>16.863250000000001</v>
      </c>
      <c r="H8">
        <f>AVERAGE(G8:G9)</f>
        <v>16.792749999999998</v>
      </c>
      <c r="J8">
        <v>7</v>
      </c>
      <c r="K8">
        <f>H14/18</f>
        <v>0.92423412698412699</v>
      </c>
      <c r="L8">
        <f>55.7/58</f>
        <v>0.96034482758620698</v>
      </c>
    </row>
    <row r="9" spans="1:12">
      <c r="A9">
        <v>128</v>
      </c>
      <c r="B9">
        <v>4</v>
      </c>
      <c r="C9">
        <v>4194304</v>
      </c>
      <c r="D9">
        <v>2</v>
      </c>
      <c r="E9">
        <v>66.888999999999996</v>
      </c>
      <c r="F9">
        <v>17.145199999999999</v>
      </c>
      <c r="G9">
        <f>E9/B9</f>
        <v>16.722249999999999</v>
      </c>
      <c r="J9">
        <v>8</v>
      </c>
      <c r="K9">
        <f>H16/18</f>
        <v>0.70719791666666665</v>
      </c>
      <c r="L9">
        <f>56/58</f>
        <v>0.96551724137931039</v>
      </c>
    </row>
    <row r="10" spans="1:12">
      <c r="A10">
        <v>128</v>
      </c>
      <c r="B10">
        <v>5</v>
      </c>
      <c r="C10">
        <v>4194304</v>
      </c>
      <c r="D10">
        <v>1</v>
      </c>
      <c r="E10">
        <v>81.533000000000001</v>
      </c>
      <c r="F10">
        <v>21.593399999999999</v>
      </c>
      <c r="G10">
        <f>E10/B10</f>
        <v>16.3066</v>
      </c>
      <c r="H10">
        <f>AVERAGE(G10:G11)</f>
        <v>16.414499999999997</v>
      </c>
      <c r="J10">
        <v>9</v>
      </c>
      <c r="K10">
        <f>H18/18</f>
        <v>0.64473148148148152</v>
      </c>
      <c r="L10">
        <f>56/58</f>
        <v>0.96551724137931039</v>
      </c>
    </row>
    <row r="11" spans="1:12">
      <c r="A11">
        <v>128</v>
      </c>
      <c r="B11">
        <v>5</v>
      </c>
      <c r="C11">
        <v>4194304</v>
      </c>
      <c r="D11">
        <v>2</v>
      </c>
      <c r="E11">
        <v>82.611999999999995</v>
      </c>
      <c r="F11">
        <v>22.978200000000001</v>
      </c>
      <c r="G11">
        <f>E11/B11</f>
        <v>16.522399999999998</v>
      </c>
      <c r="J11">
        <v>10</v>
      </c>
      <c r="K11">
        <f>H20/18</f>
        <v>0.60253888888888896</v>
      </c>
      <c r="L11">
        <f>56.5/58</f>
        <v>0.97413793103448276</v>
      </c>
    </row>
    <row r="12" spans="1:12">
      <c r="A12">
        <v>128</v>
      </c>
      <c r="B12">
        <v>6</v>
      </c>
      <c r="C12">
        <v>4194304</v>
      </c>
      <c r="D12">
        <v>1</v>
      </c>
      <c r="E12">
        <v>102.23399999999999</v>
      </c>
      <c r="F12">
        <v>22.382300000000001</v>
      </c>
      <c r="G12">
        <f>E12/B12</f>
        <v>17.038999999999998</v>
      </c>
      <c r="H12">
        <f>AVERAGE(G12:G13)</f>
        <v>17.008749999999999</v>
      </c>
      <c r="J12">
        <v>11</v>
      </c>
      <c r="K12">
        <f>H22/18</f>
        <v>0.53000505050505053</v>
      </c>
      <c r="L12">
        <f>56.3/58</f>
        <v>0.97068965517241379</v>
      </c>
    </row>
    <row r="13" spans="1:12">
      <c r="A13">
        <v>128</v>
      </c>
      <c r="B13">
        <v>6</v>
      </c>
      <c r="C13">
        <v>4194304</v>
      </c>
      <c r="D13">
        <v>2</v>
      </c>
      <c r="E13">
        <v>101.871</v>
      </c>
      <c r="F13">
        <v>24.0884</v>
      </c>
      <c r="G13">
        <f>E13/B13</f>
        <v>16.9785</v>
      </c>
      <c r="J13">
        <v>12</v>
      </c>
      <c r="K13">
        <f>H24/18</f>
        <v>0.49992129629629622</v>
      </c>
      <c r="L13">
        <f>56.8/58</f>
        <v>0.97931034482758617</v>
      </c>
    </row>
    <row r="14" spans="1:12">
      <c r="A14">
        <v>128</v>
      </c>
      <c r="B14">
        <v>7</v>
      </c>
      <c r="C14">
        <v>4194304</v>
      </c>
      <c r="D14">
        <v>1</v>
      </c>
      <c r="E14">
        <v>116.96899999999999</v>
      </c>
      <c r="F14">
        <v>22.8644</v>
      </c>
      <c r="G14">
        <f>E14/B14</f>
        <v>16.709857142857143</v>
      </c>
      <c r="H14">
        <f>AVERAGE(G14:G15)</f>
        <v>16.636214285714285</v>
      </c>
    </row>
    <row r="15" spans="1:12">
      <c r="A15">
        <v>128</v>
      </c>
      <c r="B15">
        <v>7</v>
      </c>
      <c r="C15">
        <v>4194304</v>
      </c>
      <c r="D15">
        <v>2</v>
      </c>
      <c r="E15">
        <v>115.938</v>
      </c>
      <c r="F15">
        <v>26.406099999999999</v>
      </c>
      <c r="G15">
        <f>E15/B15</f>
        <v>16.562571428571427</v>
      </c>
    </row>
    <row r="16" spans="1:12">
      <c r="A16">
        <v>128</v>
      </c>
      <c r="B16">
        <v>8</v>
      </c>
      <c r="C16">
        <v>4194304</v>
      </c>
      <c r="D16">
        <v>1</v>
      </c>
      <c r="E16">
        <v>101.08199999999999</v>
      </c>
      <c r="F16">
        <v>23.340499999999999</v>
      </c>
      <c r="G16">
        <f>E16/B16</f>
        <v>12.635249999999999</v>
      </c>
      <c r="H16">
        <f>AVERAGE(G16:G17)</f>
        <v>12.7295625</v>
      </c>
    </row>
    <row r="17" spans="1:8">
      <c r="A17">
        <v>128</v>
      </c>
      <c r="B17">
        <v>8</v>
      </c>
      <c r="C17">
        <v>4194304</v>
      </c>
      <c r="D17">
        <v>2</v>
      </c>
      <c r="E17">
        <v>102.59099999999999</v>
      </c>
      <c r="F17">
        <v>22.682200000000002</v>
      </c>
      <c r="G17">
        <f>E17/B17</f>
        <v>12.823874999999999</v>
      </c>
    </row>
    <row r="18" spans="1:8">
      <c r="A18">
        <v>128</v>
      </c>
      <c r="B18">
        <v>9</v>
      </c>
      <c r="C18">
        <v>4194304</v>
      </c>
      <c r="D18">
        <v>1</v>
      </c>
      <c r="E18">
        <v>105.658</v>
      </c>
      <c r="F18">
        <v>22.633099999999999</v>
      </c>
      <c r="G18">
        <f>E18/B18</f>
        <v>11.739777777777778</v>
      </c>
      <c r="H18">
        <f>AVERAGE(G18:G19)</f>
        <v>11.605166666666667</v>
      </c>
    </row>
    <row r="19" spans="1:8">
      <c r="A19">
        <v>128</v>
      </c>
      <c r="B19">
        <v>9</v>
      </c>
      <c r="C19">
        <v>4194304</v>
      </c>
      <c r="D19">
        <v>2</v>
      </c>
      <c r="E19">
        <v>103.235</v>
      </c>
      <c r="F19">
        <v>23.839200000000002</v>
      </c>
      <c r="G19">
        <f>E19/B19</f>
        <v>11.470555555555556</v>
      </c>
    </row>
    <row r="20" spans="1:8">
      <c r="A20">
        <v>128</v>
      </c>
      <c r="B20">
        <v>10</v>
      </c>
      <c r="C20">
        <v>4194304</v>
      </c>
      <c r="D20">
        <v>1</v>
      </c>
      <c r="E20">
        <v>107.23399999999999</v>
      </c>
      <c r="F20">
        <v>21.715299999999999</v>
      </c>
      <c r="G20">
        <f>E20/B20</f>
        <v>10.7234</v>
      </c>
      <c r="H20">
        <f>AVERAGE(G20:G21)</f>
        <v>10.845700000000001</v>
      </c>
    </row>
    <row r="21" spans="1:8">
      <c r="A21">
        <v>128</v>
      </c>
      <c r="B21">
        <v>10</v>
      </c>
      <c r="C21">
        <v>4194304</v>
      </c>
      <c r="D21">
        <v>2</v>
      </c>
      <c r="E21">
        <v>109.68</v>
      </c>
      <c r="F21">
        <v>22.258299999999998</v>
      </c>
      <c r="G21">
        <f>E21/B21</f>
        <v>10.968</v>
      </c>
    </row>
    <row r="22" spans="1:8">
      <c r="A22">
        <v>128</v>
      </c>
      <c r="B22">
        <v>11</v>
      </c>
      <c r="C22">
        <v>4194304</v>
      </c>
      <c r="D22">
        <v>1</v>
      </c>
      <c r="E22">
        <v>110.23</v>
      </c>
      <c r="F22">
        <v>18.961500000000001</v>
      </c>
      <c r="G22">
        <f>E22/B22</f>
        <v>10.020909090909091</v>
      </c>
      <c r="H22">
        <f>AVERAGE(G22:G23)</f>
        <v>9.5400909090909103</v>
      </c>
    </row>
    <row r="23" spans="1:8">
      <c r="A23">
        <v>128</v>
      </c>
      <c r="B23">
        <v>11</v>
      </c>
      <c r="C23">
        <v>4194304</v>
      </c>
      <c r="D23">
        <v>2</v>
      </c>
      <c r="E23">
        <v>99.652000000000001</v>
      </c>
      <c r="F23">
        <v>37.954999999999998</v>
      </c>
      <c r="G23">
        <f>E23/B23</f>
        <v>9.0592727272727274</v>
      </c>
    </row>
    <row r="24" spans="1:8">
      <c r="A24">
        <v>128</v>
      </c>
      <c r="B24">
        <v>12</v>
      </c>
      <c r="C24">
        <v>4194304</v>
      </c>
      <c r="D24">
        <v>1</v>
      </c>
      <c r="E24">
        <v>104.49299999999999</v>
      </c>
      <c r="F24">
        <v>30.7301</v>
      </c>
      <c r="G24">
        <f>E24/B24</f>
        <v>8.707749999999999</v>
      </c>
      <c r="H24">
        <f>AVERAGE(G24:G25)</f>
        <v>8.9985833333333325</v>
      </c>
    </row>
    <row r="25" spans="1:8">
      <c r="A25">
        <v>128</v>
      </c>
      <c r="B25">
        <v>12</v>
      </c>
      <c r="C25">
        <v>4194304</v>
      </c>
      <c r="D25">
        <v>2</v>
      </c>
      <c r="E25">
        <v>111.473</v>
      </c>
      <c r="F25">
        <v>19.2254</v>
      </c>
      <c r="G25">
        <f>E25/B25</f>
        <v>9.289416666666666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Jimenez</dc:creator>
  <cp:lastModifiedBy>Ivo Jimenez</cp:lastModifiedBy>
  <dcterms:created xsi:type="dcterms:W3CDTF">2015-04-16T23:21:01Z</dcterms:created>
  <dcterms:modified xsi:type="dcterms:W3CDTF">2015-04-16T23:25:53Z</dcterms:modified>
</cp:coreProperties>
</file>