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hasvitv/Desktop/"/>
    </mc:Choice>
  </mc:AlternateContent>
  <xr:revisionPtr revIDLastSave="0" documentId="13_ncr:1_{046F41AB-C0D2-1B4B-BBBA-52B472F2A5B6}" xr6:coauthVersionLast="47" xr6:coauthVersionMax="47" xr10:uidLastSave="{00000000-0000-0000-0000-000000000000}"/>
  <bookViews>
    <workbookView xWindow="0" yWindow="600" windowWidth="28800" windowHeight="16320" firstSheet="3" activeTab="8" xr2:uid="{2335F29A-DB22-4FD1-A07F-74DA6ED9C716}"/>
  </bookViews>
  <sheets>
    <sheet name="CVE-2014-016-setup" sheetId="3" r:id="rId1"/>
    <sheet name="CVE-2014-0160- no protection" sheetId="1" r:id="rId2"/>
    <sheet name="CVE-2014-0160-setup-protected" sheetId="5" r:id="rId3"/>
    <sheet name="CVE-2014-0160- C2 protected" sheetId="2" r:id="rId4"/>
    <sheet name="CVE-2017-0144 setup" sheetId="4" r:id="rId5"/>
    <sheet name="CVE-2017-0144- no protection " sheetId="7" r:id="rId6"/>
    <sheet name="CVE-2017-0144-protected setup" sheetId="8" r:id="rId7"/>
    <sheet name="CVE-2017-0144-protected" sheetId="9" r:id="rId8"/>
    <sheet name="CVE_2022-46169" sheetId="12" r:id="rId9"/>
    <sheet name="CVE-2022-46169 no protection" sheetId="10" r:id="rId10"/>
    <sheet name="CVE-2022-46169-protected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72" i="9" l="1"/>
  <c r="S74" i="9"/>
  <c r="L74" i="7"/>
  <c r="V74" i="1"/>
  <c r="V75" i="1"/>
  <c r="S74" i="11"/>
  <c r="S74" i="1"/>
  <c r="T15" i="9"/>
  <c r="S15" i="9"/>
  <c r="R15" i="9"/>
  <c r="Q15" i="9"/>
  <c r="T14" i="9"/>
  <c r="S14" i="9"/>
  <c r="R14" i="9"/>
  <c r="Q14" i="9"/>
  <c r="T13" i="9"/>
  <c r="S13" i="9"/>
  <c r="R13" i="9"/>
  <c r="Q13" i="9"/>
  <c r="Q22" i="9" s="1"/>
  <c r="T15" i="7"/>
  <c r="S15" i="7"/>
  <c r="R15" i="7"/>
  <c r="Q15" i="7"/>
  <c r="T14" i="7"/>
  <c r="T23" i="7" s="1"/>
  <c r="S14" i="7"/>
  <c r="R14" i="7"/>
  <c r="Q14" i="7"/>
  <c r="S13" i="7"/>
  <c r="T13" i="7"/>
  <c r="R13" i="7"/>
  <c r="Q13" i="7"/>
  <c r="S13" i="2"/>
  <c r="T13" i="2"/>
  <c r="L74" i="2"/>
  <c r="T15" i="2"/>
  <c r="S15" i="2"/>
  <c r="R15" i="2"/>
  <c r="Q15" i="2"/>
  <c r="T14" i="2"/>
  <c r="S14" i="2"/>
  <c r="S23" i="2"/>
  <c r="R14" i="2"/>
  <c r="Q14" i="2"/>
  <c r="T22" i="2"/>
  <c r="S22" i="2"/>
  <c r="R13" i="2"/>
  <c r="Q23" i="2"/>
  <c r="Q13" i="2"/>
  <c r="Q12" i="2"/>
  <c r="T15" i="1"/>
  <c r="S15" i="1"/>
  <c r="R15" i="1"/>
  <c r="Q15" i="1"/>
  <c r="T14" i="1"/>
  <c r="S14" i="1"/>
  <c r="R14" i="1"/>
  <c r="Q14" i="1"/>
  <c r="Q23" i="1" s="1"/>
  <c r="T13" i="1"/>
  <c r="S13" i="1"/>
  <c r="R13" i="1"/>
  <c r="Q13" i="1"/>
  <c r="Q22" i="1" s="1"/>
  <c r="Q12" i="1"/>
  <c r="S13" i="10"/>
  <c r="Q13" i="10"/>
  <c r="T12" i="10"/>
  <c r="R12" i="10"/>
  <c r="Q12" i="10"/>
  <c r="T49" i="10"/>
  <c r="D50" i="10"/>
  <c r="L74" i="1"/>
  <c r="L50" i="1"/>
  <c r="L75" i="1"/>
  <c r="L68" i="1"/>
  <c r="Q21" i="7"/>
  <c r="T24" i="2"/>
  <c r="T23" i="2"/>
  <c r="T21" i="2"/>
  <c r="S24" i="2"/>
  <c r="S21" i="2"/>
  <c r="R24" i="2"/>
  <c r="R23" i="2"/>
  <c r="R22" i="2"/>
  <c r="R21" i="2"/>
  <c r="Q24" i="2"/>
  <c r="Q22" i="2"/>
  <c r="Q21" i="2"/>
  <c r="T24" i="1"/>
  <c r="T23" i="1"/>
  <c r="T22" i="1"/>
  <c r="T21" i="1"/>
  <c r="S24" i="1"/>
  <c r="S23" i="1"/>
  <c r="S22" i="1"/>
  <c r="S21" i="1"/>
  <c r="R24" i="1"/>
  <c r="R23" i="1"/>
  <c r="R22" i="1"/>
  <c r="R21" i="1"/>
  <c r="Q24" i="1"/>
  <c r="Q21" i="1"/>
  <c r="T24" i="9"/>
  <c r="T23" i="9"/>
  <c r="T22" i="9"/>
  <c r="T21" i="9"/>
  <c r="S24" i="9"/>
  <c r="S23" i="9"/>
  <c r="S22" i="9"/>
  <c r="S21" i="9"/>
  <c r="R24" i="9"/>
  <c r="R23" i="9"/>
  <c r="R22" i="9"/>
  <c r="R21" i="9"/>
  <c r="Q24" i="9"/>
  <c r="Q23" i="9"/>
  <c r="Q21" i="9"/>
  <c r="W49" i="7"/>
  <c r="V49" i="7"/>
  <c r="U49" i="7"/>
  <c r="T49" i="7"/>
  <c r="T22" i="7"/>
  <c r="T24" i="7"/>
  <c r="T21" i="7"/>
  <c r="S24" i="7"/>
  <c r="S23" i="7"/>
  <c r="S22" i="7"/>
  <c r="S21" i="7"/>
  <c r="R24" i="7"/>
  <c r="R23" i="7"/>
  <c r="R22" i="7"/>
  <c r="R21" i="7"/>
  <c r="Q24" i="7"/>
  <c r="Q23" i="7"/>
  <c r="Q22" i="7"/>
  <c r="AM23" i="7"/>
  <c r="K81" i="7"/>
  <c r="E50" i="11"/>
  <c r="M50" i="11" s="1"/>
  <c r="H15" i="11"/>
  <c r="H14" i="11"/>
  <c r="H13" i="11"/>
  <c r="H12" i="11"/>
  <c r="G70" i="11"/>
  <c r="O70" i="11" s="1"/>
  <c r="F70" i="11"/>
  <c r="N70" i="11" s="1"/>
  <c r="E70" i="11"/>
  <c r="M70" i="11" s="1"/>
  <c r="D70" i="11"/>
  <c r="L70" i="11" s="1"/>
  <c r="G69" i="11"/>
  <c r="O69" i="11" s="1"/>
  <c r="F69" i="11"/>
  <c r="N69" i="11" s="1"/>
  <c r="G68" i="11"/>
  <c r="O68" i="11" s="1"/>
  <c r="F68" i="11"/>
  <c r="N68" i="11" s="1"/>
  <c r="E68" i="11"/>
  <c r="M68" i="11" s="1"/>
  <c r="D68" i="11"/>
  <c r="L68" i="11" s="1"/>
  <c r="G67" i="11"/>
  <c r="O67" i="11" s="1"/>
  <c r="F67" i="11"/>
  <c r="N67" i="11" s="1"/>
  <c r="E67" i="11"/>
  <c r="M67" i="11" s="1"/>
  <c r="D67" i="11"/>
  <c r="L67" i="11" s="1"/>
  <c r="AL38" i="11"/>
  <c r="AK38" i="11"/>
  <c r="AJ38" i="11"/>
  <c r="AI38" i="11"/>
  <c r="AH38" i="11"/>
  <c r="AG38" i="11"/>
  <c r="AF38" i="11"/>
  <c r="AL37" i="11"/>
  <c r="AK37" i="11"/>
  <c r="AJ37" i="11"/>
  <c r="AI37" i="11"/>
  <c r="AH37" i="11"/>
  <c r="AG37" i="11"/>
  <c r="AF37" i="11"/>
  <c r="AL36" i="11"/>
  <c r="AK36" i="11"/>
  <c r="AJ36" i="11"/>
  <c r="AI36" i="11"/>
  <c r="AH36" i="11"/>
  <c r="AG36" i="11"/>
  <c r="AF36" i="11"/>
  <c r="AL35" i="11"/>
  <c r="AK35" i="11"/>
  <c r="AJ35" i="11"/>
  <c r="AI35" i="11"/>
  <c r="AH35" i="11"/>
  <c r="AG35" i="11"/>
  <c r="AF35" i="11"/>
  <c r="AL34" i="11"/>
  <c r="AK34" i="11"/>
  <c r="AJ34" i="11"/>
  <c r="AI34" i="11"/>
  <c r="AH34" i="11"/>
  <c r="AG34" i="11"/>
  <c r="AF34" i="11"/>
  <c r="G34" i="11"/>
  <c r="G61" i="11" s="1"/>
  <c r="O61" i="11" s="1"/>
  <c r="F34" i="11"/>
  <c r="F61" i="11" s="1"/>
  <c r="N61" i="11" s="1"/>
  <c r="E34" i="11"/>
  <c r="E61" i="11" s="1"/>
  <c r="M61" i="11" s="1"/>
  <c r="D34" i="11"/>
  <c r="D61" i="11" s="1"/>
  <c r="L61" i="11" s="1"/>
  <c r="AL33" i="11"/>
  <c r="AK33" i="11"/>
  <c r="AJ33" i="11"/>
  <c r="AI33" i="11"/>
  <c r="AH33" i="11"/>
  <c r="AG33" i="11"/>
  <c r="AF33" i="11"/>
  <c r="G33" i="11"/>
  <c r="G60" i="11" s="1"/>
  <c r="O60" i="11" s="1"/>
  <c r="F33" i="11"/>
  <c r="F60" i="11" s="1"/>
  <c r="N60" i="11" s="1"/>
  <c r="E33" i="11"/>
  <c r="D33" i="11"/>
  <c r="D60" i="11" s="1"/>
  <c r="L60" i="11" s="1"/>
  <c r="AL32" i="11"/>
  <c r="AK32" i="11"/>
  <c r="AJ32" i="11"/>
  <c r="AI32" i="11"/>
  <c r="AH32" i="11"/>
  <c r="AG32" i="11"/>
  <c r="AF32" i="11"/>
  <c r="G32" i="11"/>
  <c r="G59" i="11" s="1"/>
  <c r="O59" i="11" s="1"/>
  <c r="F32" i="11"/>
  <c r="F59" i="11" s="1"/>
  <c r="N59" i="11" s="1"/>
  <c r="E32" i="11"/>
  <c r="E59" i="11" s="1"/>
  <c r="M59" i="11" s="1"/>
  <c r="D32" i="11"/>
  <c r="D59" i="11" s="1"/>
  <c r="L59" i="11" s="1"/>
  <c r="AL31" i="11"/>
  <c r="AK31" i="11"/>
  <c r="AJ31" i="11"/>
  <c r="AI31" i="11"/>
  <c r="AH31" i="11"/>
  <c r="AG31" i="11"/>
  <c r="AF31" i="11"/>
  <c r="G31" i="11"/>
  <c r="G58" i="11" s="1"/>
  <c r="O58" i="11" s="1"/>
  <c r="F31" i="11"/>
  <c r="F58" i="11" s="1"/>
  <c r="N58" i="11" s="1"/>
  <c r="E31" i="11"/>
  <c r="E58" i="11" s="1"/>
  <c r="M58" i="11" s="1"/>
  <c r="D31" i="11"/>
  <c r="D58" i="11" s="1"/>
  <c r="L58" i="11" s="1"/>
  <c r="AL30" i="11"/>
  <c r="AK30" i="11"/>
  <c r="AJ30" i="11"/>
  <c r="AI30" i="11"/>
  <c r="AH30" i="11"/>
  <c r="AG30" i="11"/>
  <c r="AF30" i="11"/>
  <c r="AL29" i="11"/>
  <c r="AK29" i="11"/>
  <c r="AJ29" i="11"/>
  <c r="AI29" i="11"/>
  <c r="AH29" i="11"/>
  <c r="AG29" i="11"/>
  <c r="AF29" i="11"/>
  <c r="AL28" i="11"/>
  <c r="AK28" i="11"/>
  <c r="AJ28" i="11"/>
  <c r="AI28" i="11"/>
  <c r="AH28" i="11"/>
  <c r="AG28" i="11"/>
  <c r="AF28" i="11"/>
  <c r="AL27" i="11"/>
  <c r="AK27" i="11"/>
  <c r="AJ27" i="11"/>
  <c r="AI27" i="11"/>
  <c r="AH27" i="11"/>
  <c r="AG27" i="11"/>
  <c r="AF27" i="11"/>
  <c r="AL26" i="11"/>
  <c r="AK26" i="11"/>
  <c r="AJ26" i="11"/>
  <c r="AI26" i="11"/>
  <c r="AH26" i="11"/>
  <c r="AG26" i="11"/>
  <c r="AF26" i="11"/>
  <c r="AL25" i="11"/>
  <c r="AK25" i="11"/>
  <c r="AJ25" i="11"/>
  <c r="AI25" i="11"/>
  <c r="AH25" i="11"/>
  <c r="AG25" i="11"/>
  <c r="AF25" i="11"/>
  <c r="G52" i="11"/>
  <c r="O52" i="11" s="1"/>
  <c r="F52" i="11"/>
  <c r="N52" i="11" s="1"/>
  <c r="E52" i="11"/>
  <c r="M52" i="11" s="1"/>
  <c r="D52" i="11"/>
  <c r="L52" i="11" s="1"/>
  <c r="AL24" i="11"/>
  <c r="AK24" i="11"/>
  <c r="AJ24" i="11"/>
  <c r="AI24" i="11"/>
  <c r="AH24" i="11"/>
  <c r="AG24" i="11"/>
  <c r="AF24" i="11"/>
  <c r="G51" i="11"/>
  <c r="O51" i="11" s="1"/>
  <c r="F51" i="11"/>
  <c r="N51" i="11" s="1"/>
  <c r="E51" i="11"/>
  <c r="M51" i="11" s="1"/>
  <c r="D51" i="11"/>
  <c r="L51" i="11" s="1"/>
  <c r="AL23" i="11"/>
  <c r="AK23" i="11"/>
  <c r="AJ23" i="11"/>
  <c r="AI23" i="11"/>
  <c r="AH23" i="11"/>
  <c r="AG23" i="11"/>
  <c r="AF23" i="11"/>
  <c r="G50" i="11"/>
  <c r="O50" i="11" s="1"/>
  <c r="F50" i="11"/>
  <c r="N50" i="11" s="1"/>
  <c r="D50" i="11"/>
  <c r="L50" i="11" s="1"/>
  <c r="G49" i="11"/>
  <c r="O49" i="11" s="1"/>
  <c r="F49" i="11"/>
  <c r="N49" i="11" s="1"/>
  <c r="E49" i="11"/>
  <c r="M49" i="11" s="1"/>
  <c r="D49" i="11"/>
  <c r="L49" i="11" s="1"/>
  <c r="Y15" i="11"/>
  <c r="X15" i="11"/>
  <c r="W15" i="11"/>
  <c r="V15" i="11"/>
  <c r="T15" i="11"/>
  <c r="S15" i="11"/>
  <c r="R15" i="11"/>
  <c r="Q15" i="11"/>
  <c r="Y14" i="11"/>
  <c r="T23" i="11" s="1"/>
  <c r="X14" i="11"/>
  <c r="S23" i="11" s="1"/>
  <c r="W14" i="11"/>
  <c r="V14" i="11"/>
  <c r="Q23" i="11" s="1"/>
  <c r="T14" i="11"/>
  <c r="S14" i="11"/>
  <c r="R14" i="11"/>
  <c r="Q14" i="11"/>
  <c r="Y13" i="11"/>
  <c r="X13" i="11"/>
  <c r="S22" i="11" s="1"/>
  <c r="W13" i="11"/>
  <c r="V13" i="11"/>
  <c r="Q22" i="11" s="1"/>
  <c r="T13" i="11"/>
  <c r="S13" i="11"/>
  <c r="R13" i="11"/>
  <c r="Q13" i="11"/>
  <c r="Y12" i="11"/>
  <c r="X12" i="11"/>
  <c r="W12" i="11"/>
  <c r="V12" i="11"/>
  <c r="E6" i="11"/>
  <c r="T13" i="10"/>
  <c r="V13" i="10"/>
  <c r="T21" i="10"/>
  <c r="S21" i="10"/>
  <c r="R21" i="10"/>
  <c r="Q21" i="10"/>
  <c r="R14" i="10"/>
  <c r="R12" i="7"/>
  <c r="W13" i="10"/>
  <c r="W12" i="10"/>
  <c r="R24" i="10"/>
  <c r="F23" i="10"/>
  <c r="F50" i="10" s="1"/>
  <c r="N50" i="10" s="1"/>
  <c r="G43" i="10"/>
  <c r="F43" i="10"/>
  <c r="E43" i="10"/>
  <c r="D43" i="10"/>
  <c r="D70" i="10" s="1"/>
  <c r="L70" i="10" s="1"/>
  <c r="G42" i="10"/>
  <c r="G69" i="10" s="1"/>
  <c r="O69" i="10" s="1"/>
  <c r="F42" i="10"/>
  <c r="F69" i="10" s="1"/>
  <c r="N69" i="10" s="1"/>
  <c r="E42" i="10"/>
  <c r="D42" i="10"/>
  <c r="G41" i="10"/>
  <c r="G68" i="10" s="1"/>
  <c r="O68" i="10" s="1"/>
  <c r="F41" i="10"/>
  <c r="F68" i="10" s="1"/>
  <c r="N68" i="10" s="1"/>
  <c r="E41" i="10"/>
  <c r="D41" i="10"/>
  <c r="G40" i="10"/>
  <c r="G67" i="10" s="1"/>
  <c r="O67" i="10" s="1"/>
  <c r="F40" i="10"/>
  <c r="F67" i="10" s="1"/>
  <c r="N67" i="10" s="1"/>
  <c r="E40" i="10"/>
  <c r="E67" i="10" s="1"/>
  <c r="M67" i="10" s="1"/>
  <c r="D40" i="10"/>
  <c r="D67" i="10" s="1"/>
  <c r="L67" i="10" s="1"/>
  <c r="AL38" i="10"/>
  <c r="AK38" i="10"/>
  <c r="AJ38" i="10"/>
  <c r="AI38" i="10"/>
  <c r="AH38" i="10"/>
  <c r="AG38" i="10"/>
  <c r="AF38" i="10"/>
  <c r="AL37" i="10"/>
  <c r="AK37" i="10"/>
  <c r="AJ37" i="10"/>
  <c r="AI37" i="10"/>
  <c r="AH37" i="10"/>
  <c r="AG37" i="10"/>
  <c r="AF37" i="10"/>
  <c r="AL36" i="10"/>
  <c r="AK36" i="10"/>
  <c r="AJ36" i="10"/>
  <c r="AI36" i="10"/>
  <c r="AH36" i="10"/>
  <c r="AG36" i="10"/>
  <c r="AF36" i="10"/>
  <c r="AL35" i="10"/>
  <c r="AK35" i="10"/>
  <c r="AJ35" i="10"/>
  <c r="AI35" i="10"/>
  <c r="AH35" i="10"/>
  <c r="AG35" i="10"/>
  <c r="AF35" i="10"/>
  <c r="AL34" i="10"/>
  <c r="AK34" i="10"/>
  <c r="AJ34" i="10"/>
  <c r="AI34" i="10"/>
  <c r="AH34" i="10"/>
  <c r="AG34" i="10"/>
  <c r="AF34" i="10"/>
  <c r="G34" i="10"/>
  <c r="G61" i="10" s="1"/>
  <c r="O61" i="10" s="1"/>
  <c r="F34" i="10"/>
  <c r="F61" i="10" s="1"/>
  <c r="N61" i="10" s="1"/>
  <c r="E34" i="10"/>
  <c r="E61" i="10" s="1"/>
  <c r="M61" i="10" s="1"/>
  <c r="D34" i="10"/>
  <c r="D61" i="10" s="1"/>
  <c r="L61" i="10" s="1"/>
  <c r="AL33" i="10"/>
  <c r="AK33" i="10"/>
  <c r="AJ33" i="10"/>
  <c r="AI33" i="10"/>
  <c r="AH33" i="10"/>
  <c r="AG33" i="10"/>
  <c r="AF33" i="10"/>
  <c r="G33" i="10"/>
  <c r="G60" i="10" s="1"/>
  <c r="O60" i="10" s="1"/>
  <c r="F33" i="10"/>
  <c r="F60" i="10" s="1"/>
  <c r="N60" i="10" s="1"/>
  <c r="E33" i="10"/>
  <c r="D33" i="10"/>
  <c r="AL32" i="10"/>
  <c r="AK32" i="10"/>
  <c r="AJ32" i="10"/>
  <c r="AI32" i="10"/>
  <c r="AH32" i="10"/>
  <c r="AG32" i="10"/>
  <c r="AF32" i="10"/>
  <c r="G32" i="10"/>
  <c r="G59" i="10" s="1"/>
  <c r="O59" i="10" s="1"/>
  <c r="F32" i="10"/>
  <c r="F59" i="10" s="1"/>
  <c r="N59" i="10" s="1"/>
  <c r="E32" i="10"/>
  <c r="E59" i="10" s="1"/>
  <c r="M59" i="10" s="1"/>
  <c r="D32" i="10"/>
  <c r="D59" i="10" s="1"/>
  <c r="L59" i="10" s="1"/>
  <c r="AL31" i="10"/>
  <c r="AK31" i="10"/>
  <c r="AJ31" i="10"/>
  <c r="AI31" i="10"/>
  <c r="AH31" i="10"/>
  <c r="AG31" i="10"/>
  <c r="AF31" i="10"/>
  <c r="G31" i="10"/>
  <c r="G58" i="10" s="1"/>
  <c r="O58" i="10" s="1"/>
  <c r="F31" i="10"/>
  <c r="F58" i="10" s="1"/>
  <c r="N58" i="10" s="1"/>
  <c r="E31" i="10"/>
  <c r="E58" i="10" s="1"/>
  <c r="M58" i="10" s="1"/>
  <c r="D31" i="10"/>
  <c r="D58" i="10" s="1"/>
  <c r="L58" i="10" s="1"/>
  <c r="AL30" i="10"/>
  <c r="AK30" i="10"/>
  <c r="AJ30" i="10"/>
  <c r="AI30" i="10"/>
  <c r="AH30" i="10"/>
  <c r="AG30" i="10"/>
  <c r="AF30" i="10"/>
  <c r="AL29" i="10"/>
  <c r="AK29" i="10"/>
  <c r="AJ29" i="10"/>
  <c r="AI29" i="10"/>
  <c r="AH29" i="10"/>
  <c r="AG29" i="10"/>
  <c r="AF29" i="10"/>
  <c r="AL28" i="10"/>
  <c r="AK28" i="10"/>
  <c r="AJ28" i="10"/>
  <c r="AI28" i="10"/>
  <c r="AH28" i="10"/>
  <c r="AG28" i="10"/>
  <c r="AF28" i="10"/>
  <c r="AL27" i="10"/>
  <c r="AK27" i="10"/>
  <c r="AJ27" i="10"/>
  <c r="AI27" i="10"/>
  <c r="AH27" i="10"/>
  <c r="AG27" i="10"/>
  <c r="AF27" i="10"/>
  <c r="AL26" i="10"/>
  <c r="AK26" i="10"/>
  <c r="AJ26" i="10"/>
  <c r="AI26" i="10"/>
  <c r="AH26" i="10"/>
  <c r="AG26" i="10"/>
  <c r="AF26" i="10"/>
  <c r="AL25" i="10"/>
  <c r="AK25" i="10"/>
  <c r="AJ25" i="10"/>
  <c r="AI25" i="10"/>
  <c r="AH25" i="10"/>
  <c r="AG25" i="10"/>
  <c r="AF25" i="10"/>
  <c r="G25" i="10"/>
  <c r="F25" i="10"/>
  <c r="E25" i="10"/>
  <c r="E52" i="10" s="1"/>
  <c r="M52" i="10" s="1"/>
  <c r="D25" i="10"/>
  <c r="D52" i="10" s="1"/>
  <c r="L52" i="10" s="1"/>
  <c r="AL24" i="10"/>
  <c r="AK24" i="10"/>
  <c r="AJ24" i="10"/>
  <c r="AI24" i="10"/>
  <c r="AH24" i="10"/>
  <c r="AG24" i="10"/>
  <c r="AF24" i="10"/>
  <c r="G24" i="10"/>
  <c r="G51" i="10" s="1"/>
  <c r="O51" i="10" s="1"/>
  <c r="F24" i="10"/>
  <c r="F51" i="10" s="1"/>
  <c r="N51" i="10" s="1"/>
  <c r="E24" i="10"/>
  <c r="D24" i="10"/>
  <c r="AL23" i="10"/>
  <c r="AK23" i="10"/>
  <c r="AJ23" i="10"/>
  <c r="AI23" i="10"/>
  <c r="AH23" i="10"/>
  <c r="AG23" i="10"/>
  <c r="AF23" i="10"/>
  <c r="G23" i="10"/>
  <c r="G50" i="10" s="1"/>
  <c r="O50" i="10" s="1"/>
  <c r="E23" i="10"/>
  <c r="D23" i="10"/>
  <c r="G22" i="10"/>
  <c r="G49" i="10" s="1"/>
  <c r="O49" i="10" s="1"/>
  <c r="F22" i="10"/>
  <c r="F49" i="10" s="1"/>
  <c r="N49" i="10" s="1"/>
  <c r="E22" i="10"/>
  <c r="E49" i="10" s="1"/>
  <c r="M49" i="10" s="1"/>
  <c r="D22" i="10"/>
  <c r="D49" i="10" s="1"/>
  <c r="L49" i="10" s="1"/>
  <c r="Y15" i="10"/>
  <c r="X15" i="10"/>
  <c r="W15" i="10"/>
  <c r="V15" i="10"/>
  <c r="T15" i="10"/>
  <c r="T24" i="10" s="1"/>
  <c r="S15" i="10"/>
  <c r="S24" i="10" s="1"/>
  <c r="R15" i="10"/>
  <c r="Q15" i="10"/>
  <c r="N15" i="10"/>
  <c r="H15" i="10"/>
  <c r="Y14" i="10"/>
  <c r="X14" i="10"/>
  <c r="W14" i="10"/>
  <c r="V14" i="10"/>
  <c r="T14" i="10"/>
  <c r="T23" i="10" s="1"/>
  <c r="S14" i="10"/>
  <c r="Q14" i="10"/>
  <c r="N14" i="10"/>
  <c r="H14" i="10"/>
  <c r="Y13" i="10"/>
  <c r="X13" i="10"/>
  <c r="R13" i="10"/>
  <c r="N13" i="10"/>
  <c r="H13" i="10"/>
  <c r="Y12" i="10"/>
  <c r="X12" i="10"/>
  <c r="V12" i="10"/>
  <c r="N12" i="10"/>
  <c r="H12" i="10"/>
  <c r="E6" i="10"/>
  <c r="E51" i="10" s="1"/>
  <c r="M51" i="10" s="1"/>
  <c r="L75" i="2"/>
  <c r="L76" i="2"/>
  <c r="L77" i="2"/>
  <c r="D41" i="2"/>
  <c r="E41" i="2"/>
  <c r="F41" i="2"/>
  <c r="G41" i="2"/>
  <c r="D42" i="2"/>
  <c r="E42" i="2"/>
  <c r="E69" i="2" s="1"/>
  <c r="M69" i="2" s="1"/>
  <c r="F42" i="2"/>
  <c r="G42" i="2"/>
  <c r="D43" i="2"/>
  <c r="E43" i="2"/>
  <c r="F43" i="2"/>
  <c r="G43" i="2"/>
  <c r="E40" i="2"/>
  <c r="F40" i="2"/>
  <c r="G40" i="2"/>
  <c r="D40" i="2"/>
  <c r="D67" i="2" s="1"/>
  <c r="L67" i="2" s="1"/>
  <c r="D32" i="2"/>
  <c r="D59" i="2" s="1"/>
  <c r="L59" i="2" s="1"/>
  <c r="E32" i="2"/>
  <c r="E59" i="2" s="1"/>
  <c r="M59" i="2" s="1"/>
  <c r="F32" i="2"/>
  <c r="F59" i="2" s="1"/>
  <c r="N59" i="2" s="1"/>
  <c r="G32" i="2"/>
  <c r="G59" i="2" s="1"/>
  <c r="O59" i="2" s="1"/>
  <c r="D33" i="2"/>
  <c r="E33" i="2"/>
  <c r="F33" i="2"/>
  <c r="G33" i="2"/>
  <c r="G60" i="2" s="1"/>
  <c r="O60" i="2" s="1"/>
  <c r="D34" i="2"/>
  <c r="D61" i="2" s="1"/>
  <c r="L61" i="2" s="1"/>
  <c r="E34" i="2"/>
  <c r="F34" i="2"/>
  <c r="G34" i="2"/>
  <c r="E31" i="2"/>
  <c r="F31" i="2"/>
  <c r="F58" i="2" s="1"/>
  <c r="N58" i="2" s="1"/>
  <c r="G31" i="2"/>
  <c r="D31" i="2"/>
  <c r="D23" i="2"/>
  <c r="D50" i="2" s="1"/>
  <c r="L50" i="2" s="1"/>
  <c r="E23" i="2"/>
  <c r="F23" i="2"/>
  <c r="G23" i="2"/>
  <c r="D24" i="2"/>
  <c r="D51" i="2" s="1"/>
  <c r="L51" i="2" s="1"/>
  <c r="E24" i="2"/>
  <c r="F24" i="2"/>
  <c r="G24" i="2"/>
  <c r="G51" i="2" s="1"/>
  <c r="O51" i="2" s="1"/>
  <c r="W51" i="2" s="1"/>
  <c r="D25" i="2"/>
  <c r="E25" i="2"/>
  <c r="F25" i="2"/>
  <c r="G25" i="2"/>
  <c r="E22" i="2"/>
  <c r="F22" i="2"/>
  <c r="G22" i="2"/>
  <c r="D22" i="2"/>
  <c r="D41" i="1"/>
  <c r="E41" i="1"/>
  <c r="F41" i="1"/>
  <c r="G41" i="1"/>
  <c r="D42" i="1"/>
  <c r="D69" i="1" s="1"/>
  <c r="L69" i="1" s="1"/>
  <c r="E42" i="1"/>
  <c r="E69" i="1" s="1"/>
  <c r="M69" i="1" s="1"/>
  <c r="F42" i="1"/>
  <c r="F69" i="1" s="1"/>
  <c r="N69" i="1" s="1"/>
  <c r="G42" i="1"/>
  <c r="G69" i="1" s="1"/>
  <c r="O69" i="1" s="1"/>
  <c r="D43" i="1"/>
  <c r="E43" i="1"/>
  <c r="F43" i="1"/>
  <c r="G43" i="1"/>
  <c r="E40" i="1"/>
  <c r="F40" i="1"/>
  <c r="G40" i="1"/>
  <c r="D40" i="1"/>
  <c r="D32" i="1"/>
  <c r="E32" i="1"/>
  <c r="F32" i="1"/>
  <c r="G32" i="1"/>
  <c r="D33" i="1"/>
  <c r="E33" i="1"/>
  <c r="E60" i="1" s="1"/>
  <c r="M60" i="1" s="1"/>
  <c r="F33" i="1"/>
  <c r="F60" i="1" s="1"/>
  <c r="N60" i="1" s="1"/>
  <c r="G33" i="1"/>
  <c r="G60" i="1" s="1"/>
  <c r="O60" i="1" s="1"/>
  <c r="D34" i="1"/>
  <c r="D61" i="1" s="1"/>
  <c r="L61" i="1" s="1"/>
  <c r="E34" i="1"/>
  <c r="E61" i="1" s="1"/>
  <c r="M61" i="1" s="1"/>
  <c r="F34" i="1"/>
  <c r="F61" i="1" s="1"/>
  <c r="N61" i="1" s="1"/>
  <c r="G34" i="1"/>
  <c r="G61" i="1" s="1"/>
  <c r="O61" i="1" s="1"/>
  <c r="E31" i="1"/>
  <c r="E58" i="1" s="1"/>
  <c r="M58" i="1" s="1"/>
  <c r="F31" i="1"/>
  <c r="F58" i="1" s="1"/>
  <c r="N58" i="1" s="1"/>
  <c r="G31" i="1"/>
  <c r="G58" i="1" s="1"/>
  <c r="O58" i="1" s="1"/>
  <c r="D31" i="1"/>
  <c r="D58" i="1" s="1"/>
  <c r="L58" i="1" s="1"/>
  <c r="D23" i="1"/>
  <c r="E23" i="1"/>
  <c r="F23" i="1"/>
  <c r="G23" i="1"/>
  <c r="D24" i="1"/>
  <c r="E24" i="1"/>
  <c r="F24" i="1"/>
  <c r="G24" i="1"/>
  <c r="D25" i="1"/>
  <c r="E25" i="1"/>
  <c r="F25" i="1"/>
  <c r="G25" i="1"/>
  <c r="E22" i="1"/>
  <c r="F22" i="1"/>
  <c r="G22" i="1"/>
  <c r="D22" i="1"/>
  <c r="N67" i="9"/>
  <c r="F67" i="9"/>
  <c r="L61" i="9"/>
  <c r="T61" i="9" s="1"/>
  <c r="G61" i="9"/>
  <c r="O61" i="9" s="1"/>
  <c r="F61" i="9"/>
  <c r="N61" i="9" s="1"/>
  <c r="D61" i="9"/>
  <c r="N59" i="9"/>
  <c r="M59" i="9"/>
  <c r="U59" i="9" s="1"/>
  <c r="F59" i="9"/>
  <c r="E59" i="9"/>
  <c r="D59" i="9"/>
  <c r="L59" i="9" s="1"/>
  <c r="G52" i="9"/>
  <c r="O52" i="9" s="1"/>
  <c r="E51" i="9"/>
  <c r="M51" i="9" s="1"/>
  <c r="U51" i="9" s="1"/>
  <c r="D51" i="9"/>
  <c r="L51" i="9" s="1"/>
  <c r="G49" i="9"/>
  <c r="O49" i="9" s="1"/>
  <c r="F49" i="9"/>
  <c r="N49" i="9" s="1"/>
  <c r="G43" i="9"/>
  <c r="G70" i="9" s="1"/>
  <c r="O70" i="9" s="1"/>
  <c r="F43" i="9"/>
  <c r="F70" i="9" s="1"/>
  <c r="N70" i="9" s="1"/>
  <c r="V70" i="9" s="1"/>
  <c r="E43" i="9"/>
  <c r="E70" i="9" s="1"/>
  <c r="M70" i="9" s="1"/>
  <c r="U70" i="9" s="1"/>
  <c r="D43" i="9"/>
  <c r="D70" i="9" s="1"/>
  <c r="L70" i="9" s="1"/>
  <c r="T70" i="9" s="1"/>
  <c r="G42" i="9"/>
  <c r="G69" i="9" s="1"/>
  <c r="O69" i="9" s="1"/>
  <c r="F42" i="9"/>
  <c r="F69" i="9" s="1"/>
  <c r="N69" i="9" s="1"/>
  <c r="V69" i="9" s="1"/>
  <c r="E42" i="9"/>
  <c r="E69" i="9" s="1"/>
  <c r="M69" i="9" s="1"/>
  <c r="U69" i="9" s="1"/>
  <c r="D42" i="9"/>
  <c r="D69" i="9" s="1"/>
  <c r="L69" i="9" s="1"/>
  <c r="T69" i="9" s="1"/>
  <c r="G41" i="9"/>
  <c r="G68" i="9" s="1"/>
  <c r="O68" i="9" s="1"/>
  <c r="W68" i="9" s="1"/>
  <c r="F41" i="9"/>
  <c r="F68" i="9" s="1"/>
  <c r="N68" i="9" s="1"/>
  <c r="V68" i="9" s="1"/>
  <c r="E41" i="9"/>
  <c r="E68" i="9" s="1"/>
  <c r="M68" i="9" s="1"/>
  <c r="U68" i="9" s="1"/>
  <c r="D41" i="9"/>
  <c r="D68" i="9" s="1"/>
  <c r="L68" i="9" s="1"/>
  <c r="G40" i="9"/>
  <c r="G67" i="9" s="1"/>
  <c r="O67" i="9" s="1"/>
  <c r="W67" i="9" s="1"/>
  <c r="F40" i="9"/>
  <c r="E40" i="9"/>
  <c r="E67" i="9" s="1"/>
  <c r="M67" i="9" s="1"/>
  <c r="U67" i="9" s="1"/>
  <c r="D40" i="9"/>
  <c r="D67" i="9" s="1"/>
  <c r="L67" i="9" s="1"/>
  <c r="AL38" i="9"/>
  <c r="AK38" i="9"/>
  <c r="AJ38" i="9"/>
  <c r="AI38" i="9"/>
  <c r="AH38" i="9"/>
  <c r="AG38" i="9"/>
  <c r="AF38" i="9"/>
  <c r="AM38" i="9" s="1"/>
  <c r="AL37" i="9"/>
  <c r="AK37" i="9"/>
  <c r="AJ37" i="9"/>
  <c r="AI37" i="9"/>
  <c r="AH37" i="9"/>
  <c r="AG37" i="9"/>
  <c r="AF37" i="9"/>
  <c r="AM37" i="9" s="1"/>
  <c r="AL36" i="9"/>
  <c r="AK36" i="9"/>
  <c r="AJ36" i="9"/>
  <c r="AI36" i="9"/>
  <c r="AH36" i="9"/>
  <c r="AG36" i="9"/>
  <c r="AF36" i="9"/>
  <c r="AM36" i="9" s="1"/>
  <c r="AL35" i="9"/>
  <c r="AK35" i="9"/>
  <c r="AJ35" i="9"/>
  <c r="AI35" i="9"/>
  <c r="AH35" i="9"/>
  <c r="AM35" i="9" s="1"/>
  <c r="AG35" i="9"/>
  <c r="AF35" i="9"/>
  <c r="AL34" i="9"/>
  <c r="AK34" i="9"/>
  <c r="AJ34" i="9"/>
  <c r="AM34" i="9" s="1"/>
  <c r="AI34" i="9"/>
  <c r="AH34" i="9"/>
  <c r="AG34" i="9"/>
  <c r="AF34" i="9"/>
  <c r="G34" i="9"/>
  <c r="F34" i="9"/>
  <c r="E34" i="9"/>
  <c r="E61" i="9" s="1"/>
  <c r="M61" i="9" s="1"/>
  <c r="D34" i="9"/>
  <c r="AL33" i="9"/>
  <c r="AK33" i="9"/>
  <c r="AJ33" i="9"/>
  <c r="AI33" i="9"/>
  <c r="AH33" i="9"/>
  <c r="AG33" i="9"/>
  <c r="AF33" i="9"/>
  <c r="AM33" i="9" s="1"/>
  <c r="G33" i="9"/>
  <c r="G60" i="9" s="1"/>
  <c r="O60" i="9" s="1"/>
  <c r="F33" i="9"/>
  <c r="F60" i="9" s="1"/>
  <c r="N60" i="9" s="1"/>
  <c r="V60" i="9" s="1"/>
  <c r="E33" i="9"/>
  <c r="E60" i="9" s="1"/>
  <c r="M60" i="9" s="1"/>
  <c r="D33" i="9"/>
  <c r="D60" i="9" s="1"/>
  <c r="L60" i="9" s="1"/>
  <c r="AL32" i="9"/>
  <c r="AM32" i="9" s="1"/>
  <c r="AK32" i="9"/>
  <c r="AJ32" i="9"/>
  <c r="AI32" i="9"/>
  <c r="AH32" i="9"/>
  <c r="AG32" i="9"/>
  <c r="AF32" i="9"/>
  <c r="G32" i="9"/>
  <c r="G59" i="9" s="1"/>
  <c r="O59" i="9" s="1"/>
  <c r="W59" i="9" s="1"/>
  <c r="F32" i="9"/>
  <c r="E32" i="9"/>
  <c r="D32" i="9"/>
  <c r="AL31" i="9"/>
  <c r="AK31" i="9"/>
  <c r="AJ31" i="9"/>
  <c r="AI31" i="9"/>
  <c r="AH31" i="9"/>
  <c r="AM31" i="9" s="1"/>
  <c r="AG31" i="9"/>
  <c r="AF31" i="9"/>
  <c r="G31" i="9"/>
  <c r="G58" i="9" s="1"/>
  <c r="O58" i="9" s="1"/>
  <c r="F31" i="9"/>
  <c r="F58" i="9" s="1"/>
  <c r="N58" i="9" s="1"/>
  <c r="E31" i="9"/>
  <c r="E58" i="9" s="1"/>
  <c r="M58" i="9" s="1"/>
  <c r="D31" i="9"/>
  <c r="D58" i="9" s="1"/>
  <c r="L58" i="9" s="1"/>
  <c r="AL30" i="9"/>
  <c r="AK30" i="9"/>
  <c r="AJ30" i="9"/>
  <c r="AI30" i="9"/>
  <c r="AH30" i="9"/>
  <c r="AG30" i="9"/>
  <c r="AF30" i="9"/>
  <c r="AM30" i="9" s="1"/>
  <c r="AL29" i="9"/>
  <c r="AK29" i="9"/>
  <c r="AJ29" i="9"/>
  <c r="AI29" i="9"/>
  <c r="AH29" i="9"/>
  <c r="AG29" i="9"/>
  <c r="AF29" i="9"/>
  <c r="AM29" i="9" s="1"/>
  <c r="AL28" i="9"/>
  <c r="AK28" i="9"/>
  <c r="AJ28" i="9"/>
  <c r="AI28" i="9"/>
  <c r="AH28" i="9"/>
  <c r="AM28" i="9" s="1"/>
  <c r="AG28" i="9"/>
  <c r="AF28" i="9"/>
  <c r="AL27" i="9"/>
  <c r="AK27" i="9"/>
  <c r="AJ27" i="9"/>
  <c r="AI27" i="9"/>
  <c r="AH27" i="9"/>
  <c r="AG27" i="9"/>
  <c r="AF27" i="9"/>
  <c r="AM27" i="9" s="1"/>
  <c r="AL26" i="9"/>
  <c r="AK26" i="9"/>
  <c r="AJ26" i="9"/>
  <c r="AI26" i="9"/>
  <c r="AH26" i="9"/>
  <c r="AM26" i="9" s="1"/>
  <c r="T12" i="9" s="1"/>
  <c r="AG26" i="9"/>
  <c r="AF26" i="9"/>
  <c r="AL25" i="9"/>
  <c r="AK25" i="9"/>
  <c r="AJ25" i="9"/>
  <c r="AM25" i="9" s="1"/>
  <c r="S12" i="9" s="1"/>
  <c r="AI25" i="9"/>
  <c r="AH25" i="9"/>
  <c r="AG25" i="9"/>
  <c r="AF25" i="9"/>
  <c r="G25" i="9"/>
  <c r="F25" i="9"/>
  <c r="F52" i="9" s="1"/>
  <c r="N52" i="9" s="1"/>
  <c r="E25" i="9"/>
  <c r="E52" i="9" s="1"/>
  <c r="M52" i="9" s="1"/>
  <c r="D25" i="9"/>
  <c r="D52" i="9" s="1"/>
  <c r="L52" i="9" s="1"/>
  <c r="T52" i="9" s="1"/>
  <c r="AL24" i="9"/>
  <c r="AK24" i="9"/>
  <c r="AJ24" i="9"/>
  <c r="AI24" i="9"/>
  <c r="AH24" i="9"/>
  <c r="AG24" i="9"/>
  <c r="AF24" i="9"/>
  <c r="AM24" i="9" s="1"/>
  <c r="R12" i="9" s="1"/>
  <c r="G24" i="9"/>
  <c r="G51" i="9" s="1"/>
  <c r="O51" i="9" s="1"/>
  <c r="W51" i="9" s="1"/>
  <c r="F24" i="9"/>
  <c r="F51" i="9" s="1"/>
  <c r="N51" i="9" s="1"/>
  <c r="V51" i="9" s="1"/>
  <c r="E24" i="9"/>
  <c r="D24" i="9"/>
  <c r="AL23" i="9"/>
  <c r="AK23" i="9"/>
  <c r="AJ23" i="9"/>
  <c r="AI23" i="9"/>
  <c r="AH23" i="9"/>
  <c r="AG23" i="9"/>
  <c r="AF23" i="9"/>
  <c r="AM23" i="9" s="1"/>
  <c r="Q12" i="9" s="1"/>
  <c r="G23" i="9"/>
  <c r="G50" i="9" s="1"/>
  <c r="O50" i="9" s="1"/>
  <c r="W50" i="9" s="1"/>
  <c r="F23" i="9"/>
  <c r="F50" i="9" s="1"/>
  <c r="N50" i="9" s="1"/>
  <c r="V50" i="9" s="1"/>
  <c r="E23" i="9"/>
  <c r="E50" i="9" s="1"/>
  <c r="M50" i="9" s="1"/>
  <c r="U50" i="9" s="1"/>
  <c r="D23" i="9"/>
  <c r="D50" i="9" s="1"/>
  <c r="L50" i="9" s="1"/>
  <c r="G22" i="9"/>
  <c r="F22" i="9"/>
  <c r="E22" i="9"/>
  <c r="E49" i="9" s="1"/>
  <c r="M49" i="9" s="1"/>
  <c r="D22" i="9"/>
  <c r="D49" i="9" s="1"/>
  <c r="L49" i="9" s="1"/>
  <c r="Y15" i="9"/>
  <c r="X15" i="9"/>
  <c r="W15" i="9"/>
  <c r="V15" i="9"/>
  <c r="N15" i="9"/>
  <c r="H15" i="9"/>
  <c r="Y14" i="9"/>
  <c r="X14" i="9"/>
  <c r="W14" i="9"/>
  <c r="V14" i="9"/>
  <c r="N14" i="9"/>
  <c r="H14" i="9"/>
  <c r="Y13" i="9"/>
  <c r="X13" i="9"/>
  <c r="W13" i="9"/>
  <c r="V13" i="9"/>
  <c r="N13" i="9"/>
  <c r="H13" i="9"/>
  <c r="Y12" i="9"/>
  <c r="X12" i="9"/>
  <c r="W12" i="9"/>
  <c r="V12" i="9"/>
  <c r="N12" i="9"/>
  <c r="H12" i="9"/>
  <c r="E6" i="9"/>
  <c r="D41" i="7"/>
  <c r="E41" i="7"/>
  <c r="F41" i="7"/>
  <c r="G41" i="7"/>
  <c r="D42" i="7"/>
  <c r="E42" i="7"/>
  <c r="E69" i="7" s="1"/>
  <c r="M69" i="7" s="1"/>
  <c r="F42" i="7"/>
  <c r="F69" i="7" s="1"/>
  <c r="N69" i="7" s="1"/>
  <c r="G42" i="7"/>
  <c r="G69" i="7" s="1"/>
  <c r="O69" i="7" s="1"/>
  <c r="D43" i="7"/>
  <c r="E43" i="7"/>
  <c r="F43" i="7"/>
  <c r="G43" i="7"/>
  <c r="E40" i="7"/>
  <c r="F40" i="7"/>
  <c r="G40" i="7"/>
  <c r="D40" i="7"/>
  <c r="D67" i="7" s="1"/>
  <c r="L67" i="7" s="1"/>
  <c r="D32" i="7"/>
  <c r="D59" i="7" s="1"/>
  <c r="L59" i="7" s="1"/>
  <c r="E32" i="7"/>
  <c r="F32" i="7"/>
  <c r="G32" i="7"/>
  <c r="D33" i="7"/>
  <c r="D60" i="7" s="1"/>
  <c r="L60" i="7" s="1"/>
  <c r="E33" i="7"/>
  <c r="E60" i="7" s="1"/>
  <c r="M60" i="7" s="1"/>
  <c r="U60" i="7" s="1"/>
  <c r="F33" i="7"/>
  <c r="F60" i="7" s="1"/>
  <c r="N60" i="7" s="1"/>
  <c r="G33" i="7"/>
  <c r="G60" i="7" s="1"/>
  <c r="O60" i="7" s="1"/>
  <c r="D34" i="7"/>
  <c r="D61" i="7" s="1"/>
  <c r="L61" i="7" s="1"/>
  <c r="E34" i="7"/>
  <c r="F34" i="7"/>
  <c r="F61" i="7" s="1"/>
  <c r="N61" i="7" s="1"/>
  <c r="G34" i="7"/>
  <c r="E31" i="7"/>
  <c r="F31" i="7"/>
  <c r="F58" i="7" s="1"/>
  <c r="N58" i="7" s="1"/>
  <c r="G31" i="7"/>
  <c r="G58" i="7" s="1"/>
  <c r="O58" i="7" s="1"/>
  <c r="D31" i="7"/>
  <c r="D23" i="7"/>
  <c r="E23" i="7"/>
  <c r="F23" i="7"/>
  <c r="G23" i="7"/>
  <c r="D24" i="7"/>
  <c r="D51" i="7" s="1"/>
  <c r="L51" i="7" s="1"/>
  <c r="E24" i="7"/>
  <c r="E51" i="7" s="1"/>
  <c r="M51" i="7" s="1"/>
  <c r="F24" i="7"/>
  <c r="F51" i="7" s="1"/>
  <c r="N51" i="7" s="1"/>
  <c r="G24" i="7"/>
  <c r="G51" i="7" s="1"/>
  <c r="O51" i="7" s="1"/>
  <c r="D25" i="7"/>
  <c r="E25" i="7"/>
  <c r="F25" i="7"/>
  <c r="G25" i="7"/>
  <c r="E22" i="7"/>
  <c r="E49" i="7" s="1"/>
  <c r="M49" i="7" s="1"/>
  <c r="F22" i="7"/>
  <c r="F49" i="7" s="1"/>
  <c r="N49" i="7" s="1"/>
  <c r="G22" i="7"/>
  <c r="G49" i="7" s="1"/>
  <c r="O49" i="7" s="1"/>
  <c r="D22" i="7"/>
  <c r="D69" i="7"/>
  <c r="L69" i="7" s="1"/>
  <c r="G67" i="7"/>
  <c r="O67" i="7" s="1"/>
  <c r="F67" i="7"/>
  <c r="N67" i="7" s="1"/>
  <c r="E67" i="7"/>
  <c r="M67" i="7" s="1"/>
  <c r="U67" i="7" s="1"/>
  <c r="G61" i="7"/>
  <c r="O61" i="7" s="1"/>
  <c r="E61" i="7"/>
  <c r="M61" i="7" s="1"/>
  <c r="G59" i="7"/>
  <c r="O59" i="7" s="1"/>
  <c r="F59" i="7"/>
  <c r="N59" i="7" s="1"/>
  <c r="E59" i="7"/>
  <c r="M59" i="7" s="1"/>
  <c r="E58" i="7"/>
  <c r="M58" i="7" s="1"/>
  <c r="U58" i="7" s="1"/>
  <c r="D58" i="7"/>
  <c r="L58" i="7" s="1"/>
  <c r="D49" i="7"/>
  <c r="L49" i="7" s="1"/>
  <c r="AL38" i="7"/>
  <c r="AK38" i="7"/>
  <c r="AJ38" i="7"/>
  <c r="AI38" i="7"/>
  <c r="AH38" i="7"/>
  <c r="AG38" i="7"/>
  <c r="AF38" i="7"/>
  <c r="AM38" i="7" s="1"/>
  <c r="AL37" i="7"/>
  <c r="AK37" i="7"/>
  <c r="AJ37" i="7"/>
  <c r="AI37" i="7"/>
  <c r="AH37" i="7"/>
  <c r="AG37" i="7"/>
  <c r="AF37" i="7"/>
  <c r="AM37" i="7" s="1"/>
  <c r="AL36" i="7"/>
  <c r="AK36" i="7"/>
  <c r="AJ36" i="7"/>
  <c r="AI36" i="7"/>
  <c r="AH36" i="7"/>
  <c r="AG36" i="7"/>
  <c r="AF36" i="7"/>
  <c r="AM36" i="7" s="1"/>
  <c r="AL35" i="7"/>
  <c r="AK35" i="7"/>
  <c r="AJ35" i="7"/>
  <c r="AI35" i="7"/>
  <c r="AH35" i="7"/>
  <c r="AG35" i="7"/>
  <c r="AF35" i="7"/>
  <c r="AM35" i="7" s="1"/>
  <c r="AL34" i="7"/>
  <c r="AK34" i="7"/>
  <c r="AJ34" i="7"/>
  <c r="AM34" i="7" s="1"/>
  <c r="AI34" i="7"/>
  <c r="AH34" i="7"/>
  <c r="AG34" i="7"/>
  <c r="AF34" i="7"/>
  <c r="AL33" i="7"/>
  <c r="AK33" i="7"/>
  <c r="AJ33" i="7"/>
  <c r="AI33" i="7"/>
  <c r="AH33" i="7"/>
  <c r="AG33" i="7"/>
  <c r="AF33" i="7"/>
  <c r="AM33" i="7" s="1"/>
  <c r="AL32" i="7"/>
  <c r="AK32" i="7"/>
  <c r="AJ32" i="7"/>
  <c r="AI32" i="7"/>
  <c r="AH32" i="7"/>
  <c r="AG32" i="7"/>
  <c r="AF32" i="7"/>
  <c r="AM32" i="7" s="1"/>
  <c r="AL31" i="7"/>
  <c r="AM31" i="7" s="1"/>
  <c r="AK31" i="7"/>
  <c r="AJ31" i="7"/>
  <c r="AI31" i="7"/>
  <c r="AH31" i="7"/>
  <c r="AG31" i="7"/>
  <c r="AF31" i="7"/>
  <c r="AL30" i="7"/>
  <c r="AK30" i="7"/>
  <c r="AJ30" i="7"/>
  <c r="AI30" i="7"/>
  <c r="AH30" i="7"/>
  <c r="AG30" i="7"/>
  <c r="AF30" i="7"/>
  <c r="AM30" i="7" s="1"/>
  <c r="AL29" i="7"/>
  <c r="AK29" i="7"/>
  <c r="AJ29" i="7"/>
  <c r="AI29" i="7"/>
  <c r="AH29" i="7"/>
  <c r="AG29" i="7"/>
  <c r="AF29" i="7"/>
  <c r="AM29" i="7" s="1"/>
  <c r="AM28" i="7"/>
  <c r="AL28" i="7"/>
  <c r="AK28" i="7"/>
  <c r="AJ28" i="7"/>
  <c r="AI28" i="7"/>
  <c r="AH28" i="7"/>
  <c r="AG28" i="7"/>
  <c r="AF28" i="7"/>
  <c r="AL27" i="7"/>
  <c r="AK27" i="7"/>
  <c r="AJ27" i="7"/>
  <c r="AI27" i="7"/>
  <c r="AH27" i="7"/>
  <c r="AG27" i="7"/>
  <c r="AF27" i="7"/>
  <c r="AM27" i="7" s="1"/>
  <c r="AL26" i="7"/>
  <c r="AK26" i="7"/>
  <c r="AJ26" i="7"/>
  <c r="AI26" i="7"/>
  <c r="AH26" i="7"/>
  <c r="AG26" i="7"/>
  <c r="AF26" i="7"/>
  <c r="AM26" i="7" s="1"/>
  <c r="T12" i="7" s="1"/>
  <c r="AL25" i="7"/>
  <c r="AK25" i="7"/>
  <c r="AJ25" i="7"/>
  <c r="AI25" i="7"/>
  <c r="AH25" i="7"/>
  <c r="AG25" i="7"/>
  <c r="AF25" i="7"/>
  <c r="AM25" i="7" s="1"/>
  <c r="S12" i="7" s="1"/>
  <c r="AL24" i="7"/>
  <c r="AK24" i="7"/>
  <c r="AJ24" i="7"/>
  <c r="AI24" i="7"/>
  <c r="AH24" i="7"/>
  <c r="AG24" i="7"/>
  <c r="AF24" i="7"/>
  <c r="AM24" i="7" s="1"/>
  <c r="Q12" i="7"/>
  <c r="AL23" i="7"/>
  <c r="AK23" i="7"/>
  <c r="AJ23" i="7"/>
  <c r="AI23" i="7"/>
  <c r="AH23" i="7"/>
  <c r="AG23" i="7"/>
  <c r="AF23" i="7"/>
  <c r="Y15" i="7"/>
  <c r="X15" i="7"/>
  <c r="W15" i="7"/>
  <c r="V15" i="7"/>
  <c r="N15" i="7"/>
  <c r="H15" i="7"/>
  <c r="Y14" i="7"/>
  <c r="X14" i="7"/>
  <c r="W14" i="7"/>
  <c r="V14" i="7"/>
  <c r="N14" i="7"/>
  <c r="H14" i="7"/>
  <c r="Y13" i="7"/>
  <c r="X13" i="7"/>
  <c r="W13" i="7"/>
  <c r="V13" i="7"/>
  <c r="N13" i="7"/>
  <c r="H13" i="7"/>
  <c r="Y12" i="7"/>
  <c r="X12" i="7"/>
  <c r="W12" i="7"/>
  <c r="V12" i="7"/>
  <c r="N12" i="7"/>
  <c r="H12" i="7"/>
  <c r="E6" i="7"/>
  <c r="AF24" i="2"/>
  <c r="AG24" i="2"/>
  <c r="AH24" i="2"/>
  <c r="AI24" i="2"/>
  <c r="AM24" i="2" s="1"/>
  <c r="R12" i="2" s="1"/>
  <c r="AJ24" i="2"/>
  <c r="AK24" i="2"/>
  <c r="AL24" i="2"/>
  <c r="AF25" i="2"/>
  <c r="AM25" i="2" s="1"/>
  <c r="S12" i="2" s="1"/>
  <c r="AG25" i="2"/>
  <c r="AH25" i="2"/>
  <c r="AI25" i="2"/>
  <c r="AJ25" i="2"/>
  <c r="AK25" i="2"/>
  <c r="AL25" i="2"/>
  <c r="AF26" i="2"/>
  <c r="AM26" i="2" s="1"/>
  <c r="T12" i="2" s="1"/>
  <c r="AG26" i="2"/>
  <c r="AH26" i="2"/>
  <c r="AI26" i="2"/>
  <c r="AJ26" i="2"/>
  <c r="AK26" i="2"/>
  <c r="AL26" i="2"/>
  <c r="AF27" i="2"/>
  <c r="AG27" i="2"/>
  <c r="AH27" i="2"/>
  <c r="AI27" i="2"/>
  <c r="AJ27" i="2"/>
  <c r="AK27" i="2"/>
  <c r="AL27" i="2"/>
  <c r="AF28" i="2"/>
  <c r="AM28" i="2" s="1"/>
  <c r="AG28" i="2"/>
  <c r="AH28" i="2"/>
  <c r="AI28" i="2"/>
  <c r="AJ28" i="2"/>
  <c r="AK28" i="2"/>
  <c r="AL28" i="2"/>
  <c r="AF29" i="2"/>
  <c r="AM29" i="2" s="1"/>
  <c r="AG29" i="2"/>
  <c r="AH29" i="2"/>
  <c r="AI29" i="2"/>
  <c r="AJ29" i="2"/>
  <c r="AK29" i="2"/>
  <c r="AL29" i="2"/>
  <c r="AF30" i="2"/>
  <c r="AM30" i="2" s="1"/>
  <c r="AG30" i="2"/>
  <c r="AH30" i="2"/>
  <c r="AI30" i="2"/>
  <c r="AJ30" i="2"/>
  <c r="AK30" i="2"/>
  <c r="AL30" i="2"/>
  <c r="AF31" i="2"/>
  <c r="AM31" i="2" s="1"/>
  <c r="AG31" i="2"/>
  <c r="AH31" i="2"/>
  <c r="AI31" i="2"/>
  <c r="AJ31" i="2"/>
  <c r="AK31" i="2"/>
  <c r="AL31" i="2"/>
  <c r="AF32" i="2"/>
  <c r="AM32" i="2" s="1"/>
  <c r="AG32" i="2"/>
  <c r="AH32" i="2"/>
  <c r="AI32" i="2"/>
  <c r="AJ32" i="2"/>
  <c r="AK32" i="2"/>
  <c r="AL32" i="2"/>
  <c r="AF33" i="2"/>
  <c r="AM33" i="2" s="1"/>
  <c r="AG33" i="2"/>
  <c r="AH33" i="2"/>
  <c r="AI33" i="2"/>
  <c r="AJ33" i="2"/>
  <c r="AK33" i="2"/>
  <c r="AL33" i="2"/>
  <c r="AF34" i="2"/>
  <c r="AG34" i="2"/>
  <c r="AH34" i="2"/>
  <c r="AI34" i="2"/>
  <c r="AJ34" i="2"/>
  <c r="AK34" i="2"/>
  <c r="AL34" i="2"/>
  <c r="AF35" i="2"/>
  <c r="AG35" i="2"/>
  <c r="AH35" i="2"/>
  <c r="AI35" i="2"/>
  <c r="AM35" i="2" s="1"/>
  <c r="AJ35" i="2"/>
  <c r="AK35" i="2"/>
  <c r="AL35" i="2"/>
  <c r="AF36" i="2"/>
  <c r="AG36" i="2"/>
  <c r="AH36" i="2"/>
  <c r="AI36" i="2"/>
  <c r="AJ36" i="2"/>
  <c r="AK36" i="2"/>
  <c r="AL36" i="2"/>
  <c r="AF37" i="2"/>
  <c r="AG37" i="2"/>
  <c r="AH37" i="2"/>
  <c r="AI37" i="2"/>
  <c r="AJ37" i="2"/>
  <c r="AK37" i="2"/>
  <c r="AL37" i="2"/>
  <c r="AM37" i="2" s="1"/>
  <c r="AF38" i="2"/>
  <c r="AG38" i="2"/>
  <c r="AM38" i="2" s="1"/>
  <c r="AH38" i="2"/>
  <c r="AI38" i="2"/>
  <c r="AJ38" i="2"/>
  <c r="AK38" i="2"/>
  <c r="AL38" i="2"/>
  <c r="AL23" i="2"/>
  <c r="AK23" i="2"/>
  <c r="AJ23" i="2"/>
  <c r="AI23" i="2"/>
  <c r="AH23" i="2"/>
  <c r="AG23" i="2"/>
  <c r="AF23" i="2"/>
  <c r="AF24" i="1"/>
  <c r="AM24" i="1" s="1"/>
  <c r="R12" i="1" s="1"/>
  <c r="AG24" i="1"/>
  <c r="AH24" i="1"/>
  <c r="AI24" i="1"/>
  <c r="AJ24" i="1"/>
  <c r="AK24" i="1"/>
  <c r="AL24" i="1"/>
  <c r="AF25" i="1"/>
  <c r="AM25" i="1" s="1"/>
  <c r="S12" i="1" s="1"/>
  <c r="AG25" i="1"/>
  <c r="AH25" i="1"/>
  <c r="AI25" i="1"/>
  <c r="AJ25" i="1"/>
  <c r="AK25" i="1"/>
  <c r="AL25" i="1"/>
  <c r="AF26" i="1"/>
  <c r="AG26" i="1"/>
  <c r="AH26" i="1"/>
  <c r="AI26" i="1"/>
  <c r="AJ26" i="1"/>
  <c r="AK26" i="1"/>
  <c r="AL26" i="1"/>
  <c r="AF27" i="1"/>
  <c r="AG27" i="1"/>
  <c r="AH27" i="1"/>
  <c r="AI27" i="1"/>
  <c r="AJ27" i="1"/>
  <c r="AK27" i="1"/>
  <c r="AL27" i="1"/>
  <c r="AF28" i="1"/>
  <c r="AM28" i="1" s="1"/>
  <c r="AG28" i="1"/>
  <c r="AH28" i="1"/>
  <c r="AI28" i="1"/>
  <c r="AJ28" i="1"/>
  <c r="AK28" i="1"/>
  <c r="AL28" i="1"/>
  <c r="AF29" i="1"/>
  <c r="AG29" i="1"/>
  <c r="AH29" i="1"/>
  <c r="AI29" i="1"/>
  <c r="AJ29" i="1"/>
  <c r="AK29" i="1"/>
  <c r="AL29" i="1"/>
  <c r="AF30" i="1"/>
  <c r="AG30" i="1"/>
  <c r="AM30" i="1" s="1"/>
  <c r="AH30" i="1"/>
  <c r="AI30" i="1"/>
  <c r="AJ30" i="1"/>
  <c r="AK30" i="1"/>
  <c r="AL30" i="1"/>
  <c r="AF31" i="1"/>
  <c r="AG31" i="1"/>
  <c r="AH31" i="1"/>
  <c r="AI31" i="1"/>
  <c r="AJ31" i="1"/>
  <c r="AK31" i="1"/>
  <c r="AL31" i="1"/>
  <c r="AF32" i="1"/>
  <c r="AG32" i="1"/>
  <c r="AH32" i="1"/>
  <c r="AI32" i="1"/>
  <c r="AJ32" i="1"/>
  <c r="AK32" i="1"/>
  <c r="AL32" i="1"/>
  <c r="AF33" i="1"/>
  <c r="AG33" i="1"/>
  <c r="AH33" i="1"/>
  <c r="AI33" i="1"/>
  <c r="AJ33" i="1"/>
  <c r="AK33" i="1"/>
  <c r="AL33" i="1"/>
  <c r="AF34" i="1"/>
  <c r="AG34" i="1"/>
  <c r="AH34" i="1"/>
  <c r="AI34" i="1"/>
  <c r="AJ34" i="1"/>
  <c r="AK34" i="1"/>
  <c r="AL34" i="1"/>
  <c r="AF35" i="1"/>
  <c r="AG35" i="1"/>
  <c r="AH35" i="1"/>
  <c r="AI35" i="1"/>
  <c r="AJ35" i="1"/>
  <c r="AK35" i="1"/>
  <c r="AL35" i="1"/>
  <c r="AF36" i="1"/>
  <c r="AG36" i="1"/>
  <c r="AH36" i="1"/>
  <c r="AI36" i="1"/>
  <c r="AJ36" i="1"/>
  <c r="AK36" i="1"/>
  <c r="AL36" i="1"/>
  <c r="AF37" i="1"/>
  <c r="AG37" i="1"/>
  <c r="AH37" i="1"/>
  <c r="AI37" i="1"/>
  <c r="AJ37" i="1"/>
  <c r="AK37" i="1"/>
  <c r="AL37" i="1"/>
  <c r="AF38" i="1"/>
  <c r="AG38" i="1"/>
  <c r="AH38" i="1"/>
  <c r="AI38" i="1"/>
  <c r="AJ38" i="1"/>
  <c r="AK38" i="1"/>
  <c r="AL38" i="1"/>
  <c r="AH23" i="1"/>
  <c r="AM26" i="1"/>
  <c r="T12" i="1" s="1"/>
  <c r="AM38" i="1"/>
  <c r="AL23" i="1"/>
  <c r="AK23" i="1"/>
  <c r="AI23" i="1"/>
  <c r="AJ23" i="1"/>
  <c r="AG23" i="1"/>
  <c r="AF23" i="1"/>
  <c r="G69" i="2"/>
  <c r="O69" i="2" s="1"/>
  <c r="F69" i="2"/>
  <c r="N69" i="2" s="1"/>
  <c r="D69" i="2"/>
  <c r="L69" i="2" s="1"/>
  <c r="G67" i="2"/>
  <c r="O67" i="2" s="1"/>
  <c r="F67" i="2"/>
  <c r="N67" i="2" s="1"/>
  <c r="E67" i="2"/>
  <c r="M67" i="2" s="1"/>
  <c r="G61" i="2"/>
  <c r="O61" i="2" s="1"/>
  <c r="W61" i="2" s="1"/>
  <c r="F61" i="2"/>
  <c r="N61" i="2" s="1"/>
  <c r="V61" i="2" s="1"/>
  <c r="E61" i="2"/>
  <c r="M61" i="2" s="1"/>
  <c r="U61" i="2" s="1"/>
  <c r="F60" i="2"/>
  <c r="N60" i="2" s="1"/>
  <c r="E60" i="2"/>
  <c r="M60" i="2" s="1"/>
  <c r="D60" i="2"/>
  <c r="L60" i="2" s="1"/>
  <c r="G58" i="2"/>
  <c r="O58" i="2" s="1"/>
  <c r="E58" i="2"/>
  <c r="M58" i="2" s="1"/>
  <c r="D58" i="2"/>
  <c r="L58" i="2" s="1"/>
  <c r="F51" i="2"/>
  <c r="N51" i="2" s="1"/>
  <c r="E51" i="2"/>
  <c r="M51" i="2" s="1"/>
  <c r="U51" i="2" s="1"/>
  <c r="G49" i="2"/>
  <c r="O49" i="2" s="1"/>
  <c r="F49" i="2"/>
  <c r="N49" i="2" s="1"/>
  <c r="E49" i="2"/>
  <c r="M49" i="2" s="1"/>
  <c r="D49" i="2"/>
  <c r="L49" i="2" s="1"/>
  <c r="AM36" i="2"/>
  <c r="AM34" i="2"/>
  <c r="AM27" i="2"/>
  <c r="Y15" i="2"/>
  <c r="X15" i="2"/>
  <c r="W15" i="2"/>
  <c r="V15" i="2"/>
  <c r="N15" i="2"/>
  <c r="H15" i="2"/>
  <c r="Y14" i="2"/>
  <c r="X14" i="2"/>
  <c r="W14" i="2"/>
  <c r="V14" i="2"/>
  <c r="N14" i="2"/>
  <c r="H14" i="2"/>
  <c r="Y13" i="2"/>
  <c r="X13" i="2"/>
  <c r="W13" i="2"/>
  <c r="V13" i="2"/>
  <c r="N13" i="2"/>
  <c r="H13" i="2"/>
  <c r="Y12" i="2"/>
  <c r="X12" i="2"/>
  <c r="W12" i="2"/>
  <c r="V12" i="2"/>
  <c r="N12" i="2"/>
  <c r="H12" i="2"/>
  <c r="E6" i="2"/>
  <c r="N13" i="1"/>
  <c r="N14" i="1"/>
  <c r="N15" i="1"/>
  <c r="N12" i="1"/>
  <c r="H13" i="1"/>
  <c r="H14" i="1"/>
  <c r="H15" i="1"/>
  <c r="H12" i="1"/>
  <c r="V13" i="1"/>
  <c r="W13" i="1"/>
  <c r="X13" i="1"/>
  <c r="Y13" i="1"/>
  <c r="V14" i="1"/>
  <c r="W14" i="1"/>
  <c r="X14" i="1"/>
  <c r="Y14" i="1"/>
  <c r="V15" i="1"/>
  <c r="W15" i="1"/>
  <c r="X15" i="1"/>
  <c r="Y15" i="1"/>
  <c r="W12" i="1"/>
  <c r="X12" i="1"/>
  <c r="Y12" i="1"/>
  <c r="V12" i="1"/>
  <c r="E67" i="1"/>
  <c r="M67" i="1" s="1"/>
  <c r="F67" i="1"/>
  <c r="N67" i="1" s="1"/>
  <c r="G67" i="1"/>
  <c r="O67" i="1" s="1"/>
  <c r="D67" i="1"/>
  <c r="L67" i="1" s="1"/>
  <c r="D59" i="1"/>
  <c r="L59" i="1" s="1"/>
  <c r="E59" i="1"/>
  <c r="M59" i="1" s="1"/>
  <c r="F59" i="1"/>
  <c r="N59" i="1" s="1"/>
  <c r="G59" i="1"/>
  <c r="O59" i="1" s="1"/>
  <c r="D60" i="1"/>
  <c r="L60" i="1" s="1"/>
  <c r="D51" i="1"/>
  <c r="L51" i="1" s="1"/>
  <c r="E51" i="1"/>
  <c r="M51" i="1" s="1"/>
  <c r="F51" i="1"/>
  <c r="N51" i="1" s="1"/>
  <c r="G51" i="1"/>
  <c r="O51" i="1" s="1"/>
  <c r="E49" i="1"/>
  <c r="M49" i="1" s="1"/>
  <c r="F49" i="1"/>
  <c r="N49" i="1" s="1"/>
  <c r="G49" i="1"/>
  <c r="O49" i="1" s="1"/>
  <c r="D49" i="1"/>
  <c r="L49" i="1" s="1"/>
  <c r="E6" i="1"/>
  <c r="D52" i="1" s="1"/>
  <c r="L52" i="1" s="1"/>
  <c r="V61" i="9" l="1"/>
  <c r="V52" i="9"/>
  <c r="U61" i="9"/>
  <c r="U52" i="9"/>
  <c r="U60" i="9"/>
  <c r="T60" i="9"/>
  <c r="V59" i="9"/>
  <c r="T68" i="9"/>
  <c r="T59" i="9"/>
  <c r="W61" i="7"/>
  <c r="U61" i="7"/>
  <c r="W51" i="7"/>
  <c r="V51" i="7"/>
  <c r="V60" i="7"/>
  <c r="V69" i="2"/>
  <c r="V60" i="2"/>
  <c r="V51" i="2"/>
  <c r="T61" i="2"/>
  <c r="T59" i="2"/>
  <c r="T67" i="9"/>
  <c r="T58" i="9"/>
  <c r="T49" i="9"/>
  <c r="T61" i="7"/>
  <c r="T58" i="7"/>
  <c r="T67" i="7"/>
  <c r="AM32" i="11"/>
  <c r="R23" i="11"/>
  <c r="U60" i="11" s="1"/>
  <c r="S24" i="11"/>
  <c r="Q24" i="11"/>
  <c r="T52" i="11" s="1"/>
  <c r="R22" i="11"/>
  <c r="U50" i="11" s="1"/>
  <c r="R24" i="11"/>
  <c r="U52" i="11" s="1"/>
  <c r="T24" i="11"/>
  <c r="W61" i="11" s="1"/>
  <c r="V51" i="11"/>
  <c r="T50" i="11"/>
  <c r="W51" i="11"/>
  <c r="AM29" i="11"/>
  <c r="AM31" i="11"/>
  <c r="U61" i="11"/>
  <c r="AM38" i="11"/>
  <c r="AM28" i="11"/>
  <c r="T59" i="11"/>
  <c r="AM36" i="11"/>
  <c r="AM37" i="11"/>
  <c r="AM27" i="11"/>
  <c r="AM35" i="11"/>
  <c r="T68" i="11"/>
  <c r="T22" i="11"/>
  <c r="W50" i="11" s="1"/>
  <c r="AM26" i="11"/>
  <c r="T12" i="11" s="1"/>
  <c r="T21" i="11" s="1"/>
  <c r="W49" i="11" s="1"/>
  <c r="AM34" i="11"/>
  <c r="AM23" i="11"/>
  <c r="Q12" i="11" s="1"/>
  <c r="Q21" i="11" s="1"/>
  <c r="T58" i="11" s="1"/>
  <c r="AM25" i="11"/>
  <c r="S12" i="11" s="1"/>
  <c r="S21" i="11" s="1"/>
  <c r="V58" i="11" s="1"/>
  <c r="V49" i="11"/>
  <c r="U51" i="11"/>
  <c r="V60" i="11"/>
  <c r="AM33" i="11"/>
  <c r="V69" i="11"/>
  <c r="AM24" i="11"/>
  <c r="R12" i="11" s="1"/>
  <c r="R21" i="11" s="1"/>
  <c r="U58" i="11" s="1"/>
  <c r="AM30" i="11"/>
  <c r="W60" i="11"/>
  <c r="W69" i="11"/>
  <c r="D69" i="11"/>
  <c r="L69" i="11" s="1"/>
  <c r="E69" i="11"/>
  <c r="M69" i="11" s="1"/>
  <c r="U69" i="11" s="1"/>
  <c r="E60" i="11"/>
  <c r="M60" i="11" s="1"/>
  <c r="V52" i="11"/>
  <c r="U59" i="11"/>
  <c r="U67" i="11"/>
  <c r="L74" i="11"/>
  <c r="V59" i="11"/>
  <c r="T69" i="11"/>
  <c r="V61" i="11"/>
  <c r="T60" i="11"/>
  <c r="V68" i="11"/>
  <c r="V70" i="11"/>
  <c r="V50" i="11"/>
  <c r="U49" i="11"/>
  <c r="T51" i="11"/>
  <c r="L75" i="11"/>
  <c r="L76" i="11"/>
  <c r="L77" i="11"/>
  <c r="U52" i="10"/>
  <c r="E68" i="10"/>
  <c r="M68" i="10" s="1"/>
  <c r="V61" i="10"/>
  <c r="F52" i="10"/>
  <c r="N52" i="10" s="1"/>
  <c r="V52" i="10" s="1"/>
  <c r="D68" i="10"/>
  <c r="L68" i="10" s="1"/>
  <c r="G52" i="10"/>
  <c r="O52" i="10" s="1"/>
  <c r="W52" i="10" s="1"/>
  <c r="AM26" i="10"/>
  <c r="W58" i="10" s="1"/>
  <c r="E70" i="10"/>
  <c r="M70" i="10" s="1"/>
  <c r="U70" i="10" s="1"/>
  <c r="E50" i="10"/>
  <c r="M50" i="10" s="1"/>
  <c r="AM25" i="10"/>
  <c r="S12" i="10" s="1"/>
  <c r="V67" i="10" s="1"/>
  <c r="D60" i="10"/>
  <c r="L60" i="10" s="1"/>
  <c r="Q23" i="10"/>
  <c r="D51" i="10"/>
  <c r="L51" i="10" s="1"/>
  <c r="E60" i="10"/>
  <c r="M60" i="10" s="1"/>
  <c r="G70" i="10"/>
  <c r="O70" i="10" s="1"/>
  <c r="R23" i="10"/>
  <c r="U60" i="10" s="1"/>
  <c r="L50" i="10"/>
  <c r="L75" i="10" s="1"/>
  <c r="F70" i="10"/>
  <c r="N70" i="10" s="1"/>
  <c r="V70" i="10" s="1"/>
  <c r="S23" i="10"/>
  <c r="V69" i="10" s="1"/>
  <c r="Q24" i="10"/>
  <c r="T52" i="10" s="1"/>
  <c r="W51" i="10"/>
  <c r="W69" i="10"/>
  <c r="T22" i="10"/>
  <c r="W59" i="10" s="1"/>
  <c r="W61" i="10"/>
  <c r="S22" i="10"/>
  <c r="V50" i="10" s="1"/>
  <c r="U61" i="10"/>
  <c r="AM32" i="10"/>
  <c r="AM29" i="10"/>
  <c r="AM37" i="10"/>
  <c r="AM28" i="10"/>
  <c r="AM36" i="10"/>
  <c r="AM30" i="10"/>
  <c r="AM23" i="10"/>
  <c r="AM27" i="10"/>
  <c r="AM35" i="10"/>
  <c r="Q22" i="10"/>
  <c r="AM34" i="10"/>
  <c r="T60" i="10"/>
  <c r="R22" i="10"/>
  <c r="U68" i="10" s="1"/>
  <c r="AM38" i="10"/>
  <c r="AM33" i="10"/>
  <c r="AM24" i="10"/>
  <c r="U49" i="10" s="1"/>
  <c r="AM31" i="10"/>
  <c r="L74" i="10"/>
  <c r="D69" i="10"/>
  <c r="L69" i="10" s="1"/>
  <c r="E69" i="10"/>
  <c r="M69" i="10" s="1"/>
  <c r="W70" i="10"/>
  <c r="W60" i="10"/>
  <c r="T61" i="10"/>
  <c r="G52" i="2"/>
  <c r="O52" i="2" s="1"/>
  <c r="W52" i="2" s="1"/>
  <c r="L76" i="1"/>
  <c r="L77" i="1"/>
  <c r="W52" i="9"/>
  <c r="V77" i="9" s="1"/>
  <c r="L74" i="9"/>
  <c r="T50" i="9"/>
  <c r="L75" i="9"/>
  <c r="W61" i="9"/>
  <c r="L76" i="9"/>
  <c r="T51" i="9"/>
  <c r="W69" i="9"/>
  <c r="W70" i="9"/>
  <c r="L77" i="9"/>
  <c r="U58" i="9"/>
  <c r="U49" i="9"/>
  <c r="V67" i="9"/>
  <c r="V58" i="9"/>
  <c r="V49" i="9"/>
  <c r="W58" i="9"/>
  <c r="W60" i="9"/>
  <c r="W49" i="9"/>
  <c r="F70" i="7"/>
  <c r="N70" i="7" s="1"/>
  <c r="T51" i="7"/>
  <c r="D50" i="7"/>
  <c r="L50" i="7" s="1"/>
  <c r="T50" i="7" s="1"/>
  <c r="U51" i="7"/>
  <c r="V67" i="7"/>
  <c r="W67" i="7"/>
  <c r="T69" i="7"/>
  <c r="U69" i="7"/>
  <c r="V58" i="7"/>
  <c r="V69" i="7"/>
  <c r="V70" i="7"/>
  <c r="W58" i="7"/>
  <c r="W69" i="7"/>
  <c r="T59" i="7"/>
  <c r="U59" i="7"/>
  <c r="V59" i="7"/>
  <c r="W59" i="7"/>
  <c r="W60" i="7"/>
  <c r="T60" i="7"/>
  <c r="V61" i="7"/>
  <c r="E50" i="7"/>
  <c r="M50" i="7" s="1"/>
  <c r="U50" i="7" s="1"/>
  <c r="D52" i="7"/>
  <c r="L52" i="7" s="1"/>
  <c r="G50" i="7"/>
  <c r="O50" i="7" s="1"/>
  <c r="W50" i="7" s="1"/>
  <c r="F52" i="7"/>
  <c r="N52" i="7" s="1"/>
  <c r="V52" i="7" s="1"/>
  <c r="E68" i="7"/>
  <c r="M68" i="7" s="1"/>
  <c r="U68" i="7" s="1"/>
  <c r="F68" i="7"/>
  <c r="N68" i="7" s="1"/>
  <c r="V68" i="7" s="1"/>
  <c r="D70" i="7"/>
  <c r="L70" i="7" s="1"/>
  <c r="T70" i="7" s="1"/>
  <c r="G68" i="7"/>
  <c r="O68" i="7" s="1"/>
  <c r="W68" i="7" s="1"/>
  <c r="E70" i="7"/>
  <c r="M70" i="7" s="1"/>
  <c r="U70" i="7" s="1"/>
  <c r="D68" i="7"/>
  <c r="L68" i="7" s="1"/>
  <c r="T68" i="7" s="1"/>
  <c r="G70" i="7"/>
  <c r="O70" i="7" s="1"/>
  <c r="W70" i="7" s="1"/>
  <c r="F50" i="7"/>
  <c r="N50" i="7" s="1"/>
  <c r="V50" i="7" s="1"/>
  <c r="E52" i="7"/>
  <c r="M52" i="7" s="1"/>
  <c r="U52" i="7" s="1"/>
  <c r="G52" i="7"/>
  <c r="O52" i="7" s="1"/>
  <c r="W52" i="7" s="1"/>
  <c r="L76" i="7"/>
  <c r="W67" i="2"/>
  <c r="W58" i="2"/>
  <c r="W49" i="2"/>
  <c r="AM23" i="2"/>
  <c r="T49" i="2" s="1"/>
  <c r="W58" i="1"/>
  <c r="AM32" i="1"/>
  <c r="V49" i="2"/>
  <c r="U59" i="2"/>
  <c r="W59" i="2"/>
  <c r="T50" i="2"/>
  <c r="U60" i="2"/>
  <c r="U49" i="2"/>
  <c r="T51" i="2"/>
  <c r="W60" i="2"/>
  <c r="V59" i="2"/>
  <c r="T60" i="2"/>
  <c r="U58" i="2"/>
  <c r="U69" i="2"/>
  <c r="V67" i="2"/>
  <c r="V58" i="2"/>
  <c r="U67" i="2"/>
  <c r="T69" i="2"/>
  <c r="W69" i="2"/>
  <c r="E68" i="2"/>
  <c r="M68" i="2" s="1"/>
  <c r="U68" i="2" s="1"/>
  <c r="F68" i="2"/>
  <c r="N68" i="2" s="1"/>
  <c r="V68" i="2" s="1"/>
  <c r="D70" i="2"/>
  <c r="L70" i="2" s="1"/>
  <c r="T70" i="2" s="1"/>
  <c r="G68" i="2"/>
  <c r="O68" i="2" s="1"/>
  <c r="W68" i="2" s="1"/>
  <c r="E70" i="2"/>
  <c r="M70" i="2" s="1"/>
  <c r="U70" i="2" s="1"/>
  <c r="F70" i="2"/>
  <c r="N70" i="2" s="1"/>
  <c r="V70" i="2" s="1"/>
  <c r="D68" i="2"/>
  <c r="L68" i="2" s="1"/>
  <c r="T68" i="2" s="1"/>
  <c r="G70" i="2"/>
  <c r="O70" i="2" s="1"/>
  <c r="W70" i="2" s="1"/>
  <c r="E50" i="2"/>
  <c r="M50" i="2" s="1"/>
  <c r="U50" i="2" s="1"/>
  <c r="D52" i="2"/>
  <c r="L52" i="2" s="1"/>
  <c r="T52" i="2" s="1"/>
  <c r="G50" i="2"/>
  <c r="O50" i="2" s="1"/>
  <c r="W50" i="2" s="1"/>
  <c r="E52" i="2"/>
  <c r="M52" i="2" s="1"/>
  <c r="U52" i="2" s="1"/>
  <c r="F52" i="2"/>
  <c r="N52" i="2" s="1"/>
  <c r="V52" i="2" s="1"/>
  <c r="F50" i="2"/>
  <c r="N50" i="2" s="1"/>
  <c r="V50" i="2" s="1"/>
  <c r="AM37" i="1"/>
  <c r="AM36" i="1"/>
  <c r="AM35" i="1"/>
  <c r="AM34" i="1"/>
  <c r="AM33" i="1"/>
  <c r="AM31" i="1"/>
  <c r="AM29" i="1"/>
  <c r="AM27" i="1"/>
  <c r="AM23" i="1"/>
  <c r="U69" i="1"/>
  <c r="T60" i="1"/>
  <c r="U59" i="1"/>
  <c r="T59" i="1"/>
  <c r="V59" i="1"/>
  <c r="W51" i="1"/>
  <c r="W59" i="1"/>
  <c r="W49" i="1"/>
  <c r="V58" i="1"/>
  <c r="V61" i="1"/>
  <c r="U61" i="1"/>
  <c r="U60" i="1"/>
  <c r="U51" i="1"/>
  <c r="T61" i="1"/>
  <c r="W69" i="1"/>
  <c r="G50" i="1"/>
  <c r="O50" i="1" s="1"/>
  <c r="W50" i="1" s="1"/>
  <c r="F50" i="1"/>
  <c r="N50" i="1" s="1"/>
  <c r="E50" i="1"/>
  <c r="M50" i="1" s="1"/>
  <c r="G70" i="1"/>
  <c r="O70" i="1" s="1"/>
  <c r="W70" i="1" s="1"/>
  <c r="F70" i="1"/>
  <c r="N70" i="1" s="1"/>
  <c r="E70" i="1"/>
  <c r="M70" i="1" s="1"/>
  <c r="U49" i="1"/>
  <c r="D70" i="1"/>
  <c r="L70" i="1" s="1"/>
  <c r="V51" i="1"/>
  <c r="V67" i="1"/>
  <c r="D50" i="1"/>
  <c r="T52" i="1"/>
  <c r="W61" i="1"/>
  <c r="W60" i="1"/>
  <c r="V49" i="1"/>
  <c r="F68" i="1"/>
  <c r="N68" i="1" s="1"/>
  <c r="E52" i="1"/>
  <c r="M52" i="1" s="1"/>
  <c r="G68" i="1"/>
  <c r="O68" i="1" s="1"/>
  <c r="W68" i="1" s="1"/>
  <c r="E68" i="1"/>
  <c r="M68" i="1" s="1"/>
  <c r="U68" i="1" s="1"/>
  <c r="D68" i="1"/>
  <c r="T68" i="1" s="1"/>
  <c r="G52" i="1"/>
  <c r="O52" i="1" s="1"/>
  <c r="W52" i="1" s="1"/>
  <c r="F52" i="1"/>
  <c r="N52" i="1" s="1"/>
  <c r="V52" i="1" s="1"/>
  <c r="V75" i="9" l="1"/>
  <c r="V75" i="7"/>
  <c r="S74" i="7"/>
  <c r="T77" i="2"/>
  <c r="T76" i="2"/>
  <c r="T75" i="2"/>
  <c r="V67" i="11"/>
  <c r="W59" i="11"/>
  <c r="T61" i="11"/>
  <c r="U70" i="11"/>
  <c r="U68" i="11"/>
  <c r="T70" i="11"/>
  <c r="W70" i="11"/>
  <c r="W52" i="11"/>
  <c r="W68" i="11"/>
  <c r="V75" i="11" s="1"/>
  <c r="W67" i="11"/>
  <c r="T67" i="11"/>
  <c r="T49" i="11"/>
  <c r="W58" i="11"/>
  <c r="V74" i="11"/>
  <c r="V76" i="11"/>
  <c r="V77" i="11"/>
  <c r="K81" i="11"/>
  <c r="V58" i="10"/>
  <c r="T51" i="10"/>
  <c r="T68" i="10"/>
  <c r="V51" i="10"/>
  <c r="W49" i="10"/>
  <c r="U69" i="10"/>
  <c r="W67" i="10"/>
  <c r="U51" i="10"/>
  <c r="W50" i="10"/>
  <c r="W68" i="10"/>
  <c r="V49" i="10"/>
  <c r="L77" i="10"/>
  <c r="T50" i="10"/>
  <c r="T70" i="10"/>
  <c r="V77" i="10" s="1"/>
  <c r="V68" i="10"/>
  <c r="V59" i="10"/>
  <c r="U59" i="10"/>
  <c r="T69" i="10"/>
  <c r="V60" i="10"/>
  <c r="T67" i="10"/>
  <c r="U67" i="10"/>
  <c r="T58" i="10"/>
  <c r="U50" i="10"/>
  <c r="T59" i="10"/>
  <c r="U58" i="10"/>
  <c r="L76" i="10"/>
  <c r="V76" i="9"/>
  <c r="V74" i="9"/>
  <c r="K81" i="9"/>
  <c r="V76" i="7"/>
  <c r="L75" i="7"/>
  <c r="L77" i="7"/>
  <c r="T52" i="7"/>
  <c r="V77" i="7" s="1"/>
  <c r="V74" i="7"/>
  <c r="T67" i="2"/>
  <c r="T58" i="2"/>
  <c r="T74" i="2" s="1"/>
  <c r="W67" i="1"/>
  <c r="T50" i="1"/>
  <c r="T69" i="1"/>
  <c r="T51" i="1"/>
  <c r="U50" i="1"/>
  <c r="V50" i="1"/>
  <c r="T70" i="1"/>
  <c r="U52" i="1"/>
  <c r="U70" i="1"/>
  <c r="V68" i="1"/>
  <c r="V70" i="1"/>
  <c r="V60" i="1"/>
  <c r="T49" i="1"/>
  <c r="T67" i="1"/>
  <c r="U58" i="1"/>
  <c r="U67" i="1"/>
  <c r="V69" i="1"/>
  <c r="T58" i="1"/>
  <c r="S74" i="10" l="1"/>
  <c r="V76" i="10"/>
  <c r="V75" i="10"/>
  <c r="K81" i="10"/>
  <c r="V74" i="10"/>
  <c r="V77" i="1"/>
  <c r="V76" i="1"/>
  <c r="S80" i="2"/>
  <c r="K81" i="2"/>
  <c r="K81" i="1"/>
</calcChain>
</file>

<file path=xl/sharedStrings.xml><?xml version="1.0" encoding="utf-8"?>
<sst xmlns="http://schemas.openxmlformats.org/spreadsheetml/2006/main" count="1714" uniqueCount="93">
  <si>
    <t>ANT</t>
  </si>
  <si>
    <t>WITH</t>
  </si>
  <si>
    <t>REC</t>
  </si>
  <si>
    <t>ADPT</t>
  </si>
  <si>
    <t>Comp 1</t>
  </si>
  <si>
    <t>HW</t>
  </si>
  <si>
    <t>FW</t>
  </si>
  <si>
    <t>NET</t>
  </si>
  <si>
    <t>APPL</t>
  </si>
  <si>
    <t>Initial resilience</t>
  </si>
  <si>
    <t>R0</t>
  </si>
  <si>
    <t>Weights</t>
  </si>
  <si>
    <t>Comp 2</t>
  </si>
  <si>
    <t>Comp 3</t>
  </si>
  <si>
    <t>Resilience formation (no weights)</t>
  </si>
  <si>
    <t>Resilience formation (with weights)</t>
  </si>
  <si>
    <t>Resilience participation (no weights)</t>
  </si>
  <si>
    <t>CVSS Score</t>
  </si>
  <si>
    <t>Normalized CVSS</t>
  </si>
  <si>
    <t>Layers</t>
  </si>
  <si>
    <t>MSF</t>
  </si>
  <si>
    <t>Mission goal</t>
  </si>
  <si>
    <t>Criticality</t>
  </si>
  <si>
    <t>C2</t>
  </si>
  <si>
    <t>Comm</t>
  </si>
  <si>
    <t>Nav</t>
  </si>
  <si>
    <t>targeting</t>
  </si>
  <si>
    <t>sensor fusion</t>
  </si>
  <si>
    <t>power/energy</t>
  </si>
  <si>
    <t>logging</t>
  </si>
  <si>
    <t>UI</t>
  </si>
  <si>
    <t>Non-critical</t>
  </si>
  <si>
    <t>attack on C1</t>
  </si>
  <si>
    <t>attack on C2</t>
  </si>
  <si>
    <t>Mission stage</t>
  </si>
  <si>
    <t>training</t>
  </si>
  <si>
    <t>standby</t>
  </si>
  <si>
    <t>deployment</t>
  </si>
  <si>
    <t>active operation</t>
  </si>
  <si>
    <t>contested environment</t>
  </si>
  <si>
    <t>Selected</t>
  </si>
  <si>
    <t>Military (system)</t>
  </si>
  <si>
    <t>Civilian (system)</t>
  </si>
  <si>
    <t>C2 system</t>
  </si>
  <si>
    <t>LAN</t>
  </si>
  <si>
    <t>a. confidentiality</t>
  </si>
  <si>
    <t>b. integrity</t>
  </si>
  <si>
    <t>c. availability</t>
  </si>
  <si>
    <t>d. survivability</t>
  </si>
  <si>
    <t>e. recoverability</t>
  </si>
  <si>
    <t>f. degraded operation</t>
  </si>
  <si>
    <t>g. mission continuity</t>
  </si>
  <si>
    <t>a</t>
  </si>
  <si>
    <t>b</t>
  </si>
  <si>
    <t>c</t>
  </si>
  <si>
    <t>d</t>
  </si>
  <si>
    <t>e</t>
  </si>
  <si>
    <t>f</t>
  </si>
  <si>
    <t>g</t>
  </si>
  <si>
    <t>HW-ANT</t>
  </si>
  <si>
    <t>HW-WITH</t>
  </si>
  <si>
    <t>HW-REC</t>
  </si>
  <si>
    <t>HW-ADPT</t>
  </si>
  <si>
    <t>FW-ANT</t>
  </si>
  <si>
    <t>FW-WITH</t>
  </si>
  <si>
    <t>FW-REC</t>
  </si>
  <si>
    <t>FW-ADPT</t>
  </si>
  <si>
    <t>NET-ANT</t>
  </si>
  <si>
    <t>NET-WITH</t>
  </si>
  <si>
    <t>NET-REC</t>
  </si>
  <si>
    <t>NET-ADPT</t>
  </si>
  <si>
    <t>APPL-ANT</t>
  </si>
  <si>
    <t>APPL-WITH</t>
  </si>
  <si>
    <t>APPL-REC</t>
  </si>
  <si>
    <t>APPL-ADPT</t>
  </si>
  <si>
    <t>selected mission goal for resilience nodes (top 3 for each node)</t>
  </si>
  <si>
    <t>Mission goals participation to node</t>
  </si>
  <si>
    <t>Mission values for node</t>
  </si>
  <si>
    <t>Civilian</t>
  </si>
  <si>
    <t>Military</t>
  </si>
  <si>
    <t>no attack on C2 posible (OS upgraded, SSL library upgraded)</t>
  </si>
  <si>
    <t>CVSS-2017-0144</t>
  </si>
  <si>
    <t>CVSS-2014-0160</t>
  </si>
  <si>
    <t xml:space="preserve">attack targeting C1 </t>
  </si>
  <si>
    <t>attack targeting C3</t>
  </si>
  <si>
    <t>Attack targeting C1</t>
  </si>
  <si>
    <t>Attack targeting C3</t>
  </si>
  <si>
    <t>CVSS-2022-46169</t>
  </si>
  <si>
    <t>patched</t>
  </si>
  <si>
    <t>No attack is propagated as C3 is patched</t>
  </si>
  <si>
    <t>No attcak as the C3 is patched-&gt; attack does not propagate</t>
  </si>
  <si>
    <t>Forward attack propagation</t>
  </si>
  <si>
    <t>Reverse attack propagation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</si>
</sst>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0" xfId="0" applyFill="1"/>
    <xf numFmtId="0" fontId="0" fillId="0" borderId="0" xfId="0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5" borderId="4" xfId="0" applyFill="1" applyBorder="1"/>
    <xf numFmtId="0" fontId="0" fillId="5" borderId="1" xfId="0" applyFill="1" applyBorder="1"/>
    <xf numFmtId="0" fontId="0" fillId="2" borderId="2" xfId="0" applyFill="1" applyBorder="1"/>
    <xf numFmtId="0" fontId="0" fillId="5" borderId="0" xfId="0" applyFill="1"/>
    <xf numFmtId="0" fontId="0" fillId="2" borderId="10" xfId="0" applyFill="1" applyBorder="1"/>
    <xf numFmtId="0" fontId="0" fillId="0" borderId="11" xfId="0" applyBorder="1"/>
    <xf numFmtId="0" fontId="0" fillId="2" borderId="12" xfId="0" applyFill="1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0" xfId="0" applyBorder="1"/>
    <xf numFmtId="0" fontId="0" fillId="0" borderId="1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2" fontId="0" fillId="0" borderId="22" xfId="0" applyNumberFormat="1" applyBorder="1"/>
    <xf numFmtId="2" fontId="0" fillId="0" borderId="10" xfId="0" applyNumberFormat="1" applyBorder="1"/>
    <xf numFmtId="2" fontId="0" fillId="0" borderId="12" xfId="0" applyNumberFormat="1" applyBorder="1"/>
    <xf numFmtId="2" fontId="0" fillId="0" borderId="23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0" fontId="0" fillId="4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11" xfId="0" applyFill="1" applyBorder="1"/>
    <xf numFmtId="0" fontId="0" fillId="4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5" xfId="0" applyFill="1" applyBorder="1"/>
    <xf numFmtId="0" fontId="0" fillId="4" borderId="16" xfId="0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10" xfId="0" applyFill="1" applyBorder="1"/>
    <xf numFmtId="0" fontId="0" fillId="3" borderId="12" xfId="0" applyFill="1" applyBorder="1"/>
    <xf numFmtId="0" fontId="0" fillId="3" borderId="16" xfId="0" applyFill="1" applyBorder="1" applyAlignment="1">
      <alignment horizontal="center"/>
    </xf>
    <xf numFmtId="0" fontId="0" fillId="3" borderId="16" xfId="0" applyFill="1" applyBorder="1"/>
    <xf numFmtId="0" fontId="0" fillId="2" borderId="16" xfId="0" applyFill="1" applyBorder="1"/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12</xdr:row>
      <xdr:rowOff>12700</xdr:rowOff>
    </xdr:from>
    <xdr:to>
      <xdr:col>18</xdr:col>
      <xdr:colOff>248831</xdr:colOff>
      <xdr:row>35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59212-05B4-E878-04EE-20DDA669E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4200" y="1993900"/>
          <a:ext cx="9367431" cy="3870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121596</xdr:colOff>
      <xdr:row>47</xdr:row>
      <xdr:rowOff>77955</xdr:rowOff>
    </xdr:from>
    <xdr:to>
      <xdr:col>12</xdr:col>
      <xdr:colOff>181427</xdr:colOff>
      <xdr:row>57</xdr:row>
      <xdr:rowOff>17642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53558E-7DF2-DCDE-1B64-B898DBF0E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0319" y="7697955"/>
          <a:ext cx="3437491" cy="1560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263457</xdr:colOff>
      <xdr:row>40</xdr:row>
      <xdr:rowOff>20267</xdr:rowOff>
    </xdr:from>
    <xdr:to>
      <xdr:col>22</xdr:col>
      <xdr:colOff>505555</xdr:colOff>
      <xdr:row>54</xdr:row>
      <xdr:rowOff>141861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553FEA-0386-0713-F779-57AC1750B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0904" y="6505373"/>
          <a:ext cx="5646353" cy="2391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70484</xdr:colOff>
      <xdr:row>5</xdr:row>
      <xdr:rowOff>144779</xdr:rowOff>
    </xdr:from>
    <xdr:to>
      <xdr:col>17</xdr:col>
      <xdr:colOff>328997</xdr:colOff>
      <xdr:row>29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1B25C4-B389-40DB-309D-1C5C08C9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8884" y="944879"/>
          <a:ext cx="8183313" cy="3794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17</xdr:col>
      <xdr:colOff>197500</xdr:colOff>
      <xdr:row>28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53DD46-4EFF-F851-3837-6C75C60E8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"/>
          <a:ext cx="7512700" cy="3787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162441</xdr:colOff>
      <xdr:row>31</xdr:row>
      <xdr:rowOff>147675</xdr:rowOff>
    </xdr:from>
    <xdr:to>
      <xdr:col>20</xdr:col>
      <xdr:colOff>215169</xdr:colOff>
      <xdr:row>57</xdr:row>
      <xdr:rowOff>59070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6A7ACD-236E-A619-418E-2C85F5676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0348" y="5183373"/>
          <a:ext cx="11600868" cy="4134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205630</xdr:colOff>
      <xdr:row>32</xdr:row>
      <xdr:rowOff>92030</xdr:rowOff>
    </xdr:from>
    <xdr:to>
      <xdr:col>39</xdr:col>
      <xdr:colOff>27425</xdr:colOff>
      <xdr:row>55</xdr:row>
      <xdr:rowOff>162524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395EEB-D27D-5F16-6790-8C81DFA2B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68963" y="5392900"/>
          <a:ext cx="10718027" cy="3880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15</xdr:col>
      <xdr:colOff>137036</xdr:colOff>
      <xdr:row>26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0B1090-5D55-5C71-F409-1041517B1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0060"/>
          <a:ext cx="7452236" cy="3756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622548</xdr:colOff>
      <xdr:row>12</xdr:row>
      <xdr:rowOff>37352</xdr:rowOff>
    </xdr:from>
    <xdr:to>
      <xdr:col>27</xdr:col>
      <xdr:colOff>319676</xdr:colOff>
      <xdr:row>29</xdr:row>
      <xdr:rowOff>74704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B2D1F0-4ABC-F70A-9E28-64A26A903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14313" y="1979705"/>
          <a:ext cx="7093010" cy="2789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473138</xdr:colOff>
      <xdr:row>11</xdr:row>
      <xdr:rowOff>0</xdr:rowOff>
    </xdr:from>
    <xdr:to>
      <xdr:col>38</xdr:col>
      <xdr:colOff>87157</xdr:colOff>
      <xdr:row>30</xdr:row>
      <xdr:rowOff>95404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4492E6-544D-F380-EA34-77679D03C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04314" y="1780490"/>
          <a:ext cx="7009902" cy="3170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393700</xdr:colOff>
      <xdr:row>36</xdr:row>
      <xdr:rowOff>135466</xdr:rowOff>
    </xdr:from>
    <xdr:to>
      <xdr:col>41</xdr:col>
      <xdr:colOff>167892</xdr:colOff>
      <xdr:row>65</xdr:row>
      <xdr:rowOff>21167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BB8424-9252-A74F-2FA6-F74FAD423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48700" y="6536266"/>
          <a:ext cx="13185392" cy="5041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253520</xdr:colOff>
      <xdr:row>38</xdr:row>
      <xdr:rowOff>152399</xdr:rowOff>
    </xdr:from>
    <xdr:to>
      <xdr:col>21</xdr:col>
      <xdr:colOff>317500</xdr:colOff>
      <xdr:row>64</xdr:row>
      <xdr:rowOff>38099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056D39-81B0-86C7-BFEF-32A0950AA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0920" y="6908799"/>
          <a:ext cx="11798780" cy="450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06B4-6720-4AF1-AD3A-B12F0E9948F7}">
  <dimension ref="I57:S58"/>
  <sheetViews>
    <sheetView topLeftCell="B43" zoomScale="125" workbookViewId="0">
      <selection activeCell="J66" sqref="J66"/>
    </sheetView>
  </sheetViews>
  <sheetFormatPr baseColWidth="10" defaultColWidth="8.83203125" defaultRowHeight="13" x14ac:dyDescent="0.15"/>
  <sheetData>
    <row r="57" spans="9:19" x14ac:dyDescent="0.15">
      <c r="S57" t="s">
        <v>92</v>
      </c>
    </row>
    <row r="58" spans="9:19" x14ac:dyDescent="0.15">
      <c r="I58" t="s">
        <v>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D1A9-28E9-4B45-815E-B654F5CBFE1E}">
  <dimension ref="B1:AN110"/>
  <sheetViews>
    <sheetView showGridLines="0" topLeftCell="A4" zoomScale="67" workbookViewId="0">
      <selection activeCell="V77" sqref="V77"/>
    </sheetView>
  </sheetViews>
  <sheetFormatPr baseColWidth="10" defaultColWidth="8.83203125" defaultRowHeight="13" x14ac:dyDescent="0.15"/>
  <cols>
    <col min="23" max="23" width="12.6640625" customWidth="1"/>
    <col min="24" max="26" width="5.33203125" customWidth="1"/>
    <col min="27" max="27" width="4.6640625" customWidth="1"/>
    <col min="28" max="29" width="4.5" customWidth="1"/>
    <col min="30" max="30" width="5.1640625" customWidth="1"/>
    <col min="31" max="31" width="5.6640625" customWidth="1"/>
    <col min="32" max="33" width="4.5" customWidth="1"/>
    <col min="34" max="34" width="4.6640625" customWidth="1"/>
    <col min="35" max="35" width="4.33203125" customWidth="1"/>
    <col min="36" max="36" width="5.33203125" customWidth="1"/>
    <col min="37" max="37" width="5" customWidth="1"/>
    <col min="38" max="38" width="5.33203125" customWidth="1"/>
    <col min="39" max="39" width="11.83203125" customWidth="1"/>
  </cols>
  <sheetData>
    <row r="1" spans="2:40" x14ac:dyDescent="0.15">
      <c r="P1" s="2"/>
      <c r="Q1" s="3"/>
      <c r="R1" s="29" t="s">
        <v>45</v>
      </c>
      <c r="S1" s="30"/>
      <c r="T1" s="31">
        <v>0.6</v>
      </c>
      <c r="U1" s="3"/>
      <c r="V1" s="3"/>
      <c r="W1" s="29" t="s">
        <v>23</v>
      </c>
      <c r="X1" s="32">
        <v>0.9</v>
      </c>
      <c r="Y1" s="3"/>
      <c r="Z1" s="3"/>
      <c r="AA1" s="3"/>
      <c r="AB1" s="29" t="s">
        <v>35</v>
      </c>
      <c r="AC1" s="30"/>
      <c r="AD1" s="32">
        <v>0.95</v>
      </c>
      <c r="AE1" s="3"/>
      <c r="AF1" s="3"/>
      <c r="AG1" s="3"/>
      <c r="AH1" s="3"/>
      <c r="AI1" s="3"/>
      <c r="AJ1" s="3"/>
      <c r="AK1" s="3"/>
      <c r="AL1" s="3"/>
      <c r="AM1" s="3"/>
      <c r="AN1" s="4"/>
    </row>
    <row r="2" spans="2:40" x14ac:dyDescent="0.15">
      <c r="B2" t="s">
        <v>82</v>
      </c>
      <c r="P2" s="5"/>
      <c r="R2" s="27" t="s">
        <v>46</v>
      </c>
      <c r="T2" s="25">
        <v>0.8</v>
      </c>
      <c r="W2" s="27" t="s">
        <v>24</v>
      </c>
      <c r="X2" s="19">
        <v>0.8</v>
      </c>
      <c r="AB2" s="27" t="s">
        <v>36</v>
      </c>
      <c r="AD2" s="19">
        <v>0.9</v>
      </c>
      <c r="AN2" s="6"/>
    </row>
    <row r="3" spans="2:40" x14ac:dyDescent="0.15">
      <c r="P3" s="12" t="s">
        <v>20</v>
      </c>
      <c r="R3" s="27" t="s">
        <v>47</v>
      </c>
      <c r="T3" s="25">
        <v>0.6</v>
      </c>
      <c r="W3" s="27" t="s">
        <v>25</v>
      </c>
      <c r="X3" s="19">
        <v>0.7</v>
      </c>
      <c r="AB3" s="27" t="s">
        <v>37</v>
      </c>
      <c r="AD3" s="19">
        <v>0.85</v>
      </c>
      <c r="AN3" s="6"/>
    </row>
    <row r="4" spans="2:40" x14ac:dyDescent="0.15">
      <c r="B4" t="s">
        <v>9</v>
      </c>
      <c r="D4" t="s">
        <v>10</v>
      </c>
      <c r="E4">
        <v>1</v>
      </c>
      <c r="P4" s="5"/>
      <c r="R4" s="27" t="s">
        <v>48</v>
      </c>
      <c r="T4" s="25">
        <v>0.5</v>
      </c>
      <c r="W4" s="27" t="s">
        <v>26</v>
      </c>
      <c r="X4" s="19">
        <v>0.6</v>
      </c>
      <c r="AB4" s="27" t="s">
        <v>38</v>
      </c>
      <c r="AD4" s="19">
        <v>0.75</v>
      </c>
      <c r="AN4" s="6"/>
    </row>
    <row r="5" spans="2:40" x14ac:dyDescent="0.15">
      <c r="B5" t="s">
        <v>17</v>
      </c>
      <c r="E5">
        <v>7.5</v>
      </c>
      <c r="P5" s="5"/>
      <c r="R5" s="27" t="s">
        <v>49</v>
      </c>
      <c r="T5" s="25">
        <v>0.9</v>
      </c>
      <c r="W5" s="27" t="s">
        <v>27</v>
      </c>
      <c r="X5" s="19">
        <v>0.5</v>
      </c>
      <c r="AB5" s="28" t="s">
        <v>39</v>
      </c>
      <c r="AC5" s="17"/>
      <c r="AD5" s="20">
        <v>0.6</v>
      </c>
      <c r="AN5" s="6"/>
    </row>
    <row r="6" spans="2:40" x14ac:dyDescent="0.15">
      <c r="B6" t="s">
        <v>18</v>
      </c>
      <c r="E6">
        <f>E5/10</f>
        <v>0.75</v>
      </c>
      <c r="P6" s="5" t="s">
        <v>21</v>
      </c>
      <c r="R6" s="27" t="s">
        <v>50</v>
      </c>
      <c r="T6" s="25">
        <v>0.7</v>
      </c>
      <c r="V6" t="s">
        <v>22</v>
      </c>
      <c r="W6" s="27" t="s">
        <v>28</v>
      </c>
      <c r="X6" s="19">
        <v>0.4</v>
      </c>
      <c r="AA6" t="s">
        <v>34</v>
      </c>
      <c r="AN6" s="6"/>
    </row>
    <row r="7" spans="2:40" ht="14" thickBot="1" x14ac:dyDescent="0.2">
      <c r="P7" s="5"/>
      <c r="R7" s="28" t="s">
        <v>51</v>
      </c>
      <c r="S7" s="17"/>
      <c r="T7" s="26">
        <v>0.5</v>
      </c>
      <c r="W7" s="27" t="s">
        <v>29</v>
      </c>
      <c r="X7" s="19">
        <v>0.35</v>
      </c>
      <c r="AN7" s="6"/>
    </row>
    <row r="8" spans="2:40" x14ac:dyDescent="0.15">
      <c r="B8" s="13" t="s">
        <v>78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W8" s="27" t="s">
        <v>30</v>
      </c>
      <c r="X8" s="19">
        <v>0.3</v>
      </c>
      <c r="AN8" s="6"/>
    </row>
    <row r="9" spans="2:40" x14ac:dyDescent="0.15">
      <c r="B9" s="5"/>
      <c r="E9" t="s">
        <v>43</v>
      </c>
      <c r="K9" t="s">
        <v>44</v>
      </c>
      <c r="O9" s="6"/>
      <c r="W9" s="28" t="s">
        <v>31</v>
      </c>
      <c r="X9" s="20">
        <v>0.25</v>
      </c>
      <c r="AN9" s="6"/>
    </row>
    <row r="10" spans="2:40" x14ac:dyDescent="0.15">
      <c r="B10" s="5" t="s">
        <v>11</v>
      </c>
      <c r="O10" s="6"/>
      <c r="AB10" t="s">
        <v>40</v>
      </c>
      <c r="AN10" s="6"/>
    </row>
    <row r="11" spans="2:40" x14ac:dyDescent="0.15">
      <c r="B11" s="5"/>
      <c r="C11" s="21"/>
      <c r="D11" s="21" t="s">
        <v>0</v>
      </c>
      <c r="E11" s="21" t="s">
        <v>1</v>
      </c>
      <c r="F11" s="21" t="s">
        <v>2</v>
      </c>
      <c r="G11" s="21" t="s">
        <v>3</v>
      </c>
      <c r="H11" s="23"/>
      <c r="J11" s="21" t="s">
        <v>0</v>
      </c>
      <c r="K11" s="21" t="s">
        <v>1</v>
      </c>
      <c r="L11" s="21" t="s">
        <v>2</v>
      </c>
      <c r="M11" s="21" t="s">
        <v>3</v>
      </c>
      <c r="N11" s="23"/>
      <c r="P11" s="24"/>
      <c r="Q11" s="21" t="s">
        <v>0</v>
      </c>
      <c r="R11" s="22" t="s">
        <v>1</v>
      </c>
      <c r="S11" s="21" t="s">
        <v>2</v>
      </c>
      <c r="T11" s="23" t="s">
        <v>3</v>
      </c>
      <c r="V11" s="24" t="s">
        <v>0</v>
      </c>
      <c r="W11" s="21" t="s">
        <v>1</v>
      </c>
      <c r="X11" s="22" t="s">
        <v>2</v>
      </c>
      <c r="Y11" s="21" t="s">
        <v>3</v>
      </c>
      <c r="AC11">
        <v>0.6</v>
      </c>
      <c r="AN11" s="6"/>
    </row>
    <row r="12" spans="2:40" x14ac:dyDescent="0.15">
      <c r="B12" s="5"/>
      <c r="C12" s="19" t="s">
        <v>5</v>
      </c>
      <c r="D12" s="19">
        <v>0.25</v>
      </c>
      <c r="E12" s="19">
        <v>0.35</v>
      </c>
      <c r="F12" s="19">
        <v>0.2</v>
      </c>
      <c r="G12" s="19">
        <v>0.2</v>
      </c>
      <c r="H12" s="25">
        <f>SUM(D12:G12)</f>
        <v>1</v>
      </c>
      <c r="J12" s="19">
        <v>0.25</v>
      </c>
      <c r="K12" s="19">
        <v>0.35</v>
      </c>
      <c r="L12" s="19">
        <v>0.2</v>
      </c>
      <c r="M12" s="19">
        <v>0.2</v>
      </c>
      <c r="N12" s="25">
        <f>SUM(J12:M12)</f>
        <v>1</v>
      </c>
      <c r="P12" s="27" t="s">
        <v>5</v>
      </c>
      <c r="Q12" s="19">
        <f>AM23</f>
        <v>0.6</v>
      </c>
      <c r="R12">
        <f>AM24</f>
        <v>0.6</v>
      </c>
      <c r="S12" s="19">
        <f>AM25</f>
        <v>0.6</v>
      </c>
      <c r="T12" s="25">
        <f>AM26</f>
        <v>0.6</v>
      </c>
      <c r="V12" s="27">
        <f>$X$1</f>
        <v>0.9</v>
      </c>
      <c r="W12" s="19">
        <f t="shared" ref="W12:Y15" si="0">$X$1</f>
        <v>0.9</v>
      </c>
      <c r="X12">
        <f t="shared" si="0"/>
        <v>0.9</v>
      </c>
      <c r="Y12" s="19">
        <f t="shared" si="0"/>
        <v>0.9</v>
      </c>
      <c r="AN12" s="6"/>
    </row>
    <row r="13" spans="2:40" x14ac:dyDescent="0.15">
      <c r="B13" s="5"/>
      <c r="C13" s="19" t="s">
        <v>6</v>
      </c>
      <c r="D13" s="19">
        <v>0.25</v>
      </c>
      <c r="E13" s="19">
        <v>0.35</v>
      </c>
      <c r="F13" s="19">
        <v>0.2</v>
      </c>
      <c r="G13" s="19">
        <v>0.2</v>
      </c>
      <c r="H13" s="25">
        <f t="shared" ref="H13:H15" si="1">SUM(D13:G13)</f>
        <v>1</v>
      </c>
      <c r="J13" s="19">
        <v>0.25</v>
      </c>
      <c r="K13" s="19">
        <v>0.4</v>
      </c>
      <c r="L13" s="19">
        <v>0.25</v>
      </c>
      <c r="M13" s="19">
        <v>0.1</v>
      </c>
      <c r="N13" s="25">
        <f t="shared" ref="N13:N15" si="2">SUM(J13:M13)</f>
        <v>1</v>
      </c>
      <c r="P13" s="27" t="s">
        <v>6</v>
      </c>
      <c r="Q13" s="19">
        <f>AM27</f>
        <v>0.6</v>
      </c>
      <c r="R13">
        <f>AM28</f>
        <v>0.6</v>
      </c>
      <c r="S13" s="19">
        <f>AM29</f>
        <v>0.5</v>
      </c>
      <c r="T13" s="25">
        <f>AM30</f>
        <v>0.5</v>
      </c>
      <c r="V13" s="27">
        <f t="shared" ref="V13:V15" si="3">$X$1</f>
        <v>0.9</v>
      </c>
      <c r="W13" s="19">
        <f t="shared" si="0"/>
        <v>0.9</v>
      </c>
      <c r="X13">
        <f t="shared" si="0"/>
        <v>0.9</v>
      </c>
      <c r="Y13" s="19">
        <f t="shared" si="0"/>
        <v>0.9</v>
      </c>
      <c r="AN13" s="6"/>
    </row>
    <row r="14" spans="2:40" x14ac:dyDescent="0.15">
      <c r="B14" s="5"/>
      <c r="C14" s="19" t="s">
        <v>7</v>
      </c>
      <c r="D14" s="19">
        <v>0.25</v>
      </c>
      <c r="E14" s="19">
        <v>0.35</v>
      </c>
      <c r="F14" s="19">
        <v>0.3</v>
      </c>
      <c r="G14" s="19">
        <v>0.1</v>
      </c>
      <c r="H14" s="25">
        <f t="shared" si="1"/>
        <v>0.99999999999999989</v>
      </c>
      <c r="J14" s="19">
        <v>0.25</v>
      </c>
      <c r="K14" s="19">
        <v>0.4</v>
      </c>
      <c r="L14" s="19">
        <v>0.25</v>
      </c>
      <c r="M14" s="19">
        <v>0.1</v>
      </c>
      <c r="N14" s="25">
        <f t="shared" si="2"/>
        <v>1</v>
      </c>
      <c r="P14" s="27" t="s">
        <v>7</v>
      </c>
      <c r="Q14" s="19">
        <f>AM31</f>
        <v>0.5</v>
      </c>
      <c r="R14">
        <f>AM32</f>
        <v>0.5</v>
      </c>
      <c r="S14" s="19">
        <f>AM33</f>
        <v>0.5</v>
      </c>
      <c r="T14" s="25">
        <f>AM34</f>
        <v>0.5</v>
      </c>
      <c r="V14" s="27">
        <f t="shared" si="3"/>
        <v>0.9</v>
      </c>
      <c r="W14" s="19">
        <f t="shared" si="0"/>
        <v>0.9</v>
      </c>
      <c r="X14">
        <f t="shared" si="0"/>
        <v>0.9</v>
      </c>
      <c r="Y14" s="19">
        <f t="shared" si="0"/>
        <v>0.9</v>
      </c>
      <c r="AN14" s="6"/>
    </row>
    <row r="15" spans="2:40" x14ac:dyDescent="0.15">
      <c r="B15" s="5"/>
      <c r="C15" s="20" t="s">
        <v>8</v>
      </c>
      <c r="D15" s="20">
        <v>0.25</v>
      </c>
      <c r="E15" s="20">
        <v>0.25</v>
      </c>
      <c r="F15" s="20">
        <v>0.1</v>
      </c>
      <c r="G15" s="20">
        <v>0.4</v>
      </c>
      <c r="H15" s="26">
        <f t="shared" si="1"/>
        <v>1</v>
      </c>
      <c r="J15" s="20">
        <v>0.25</v>
      </c>
      <c r="K15" s="20">
        <v>0.25</v>
      </c>
      <c r="L15" s="20">
        <v>0.1</v>
      </c>
      <c r="M15" s="20">
        <v>0.4</v>
      </c>
      <c r="N15" s="26">
        <f t="shared" si="2"/>
        <v>1</v>
      </c>
      <c r="P15" s="28" t="s">
        <v>8</v>
      </c>
      <c r="Q15" s="20">
        <f>AM35</f>
        <v>0.5</v>
      </c>
      <c r="R15" s="17">
        <f>AM36</f>
        <v>0.6</v>
      </c>
      <c r="S15" s="20">
        <f>AM37</f>
        <v>0.5</v>
      </c>
      <c r="T15" s="26">
        <f>AM38</f>
        <v>0.5</v>
      </c>
      <c r="V15" s="28">
        <f t="shared" si="3"/>
        <v>0.9</v>
      </c>
      <c r="W15" s="20">
        <f t="shared" si="0"/>
        <v>0.9</v>
      </c>
      <c r="X15" s="17">
        <f t="shared" si="0"/>
        <v>0.9</v>
      </c>
      <c r="Y15" s="20">
        <f t="shared" si="0"/>
        <v>0.9</v>
      </c>
      <c r="AN15" s="6"/>
    </row>
    <row r="16" spans="2:40" x14ac:dyDescent="0.15">
      <c r="B16" s="5"/>
      <c r="O16" s="6"/>
      <c r="AN16" s="6"/>
    </row>
    <row r="17" spans="2:40" x14ac:dyDescent="0.15">
      <c r="B17" s="5"/>
      <c r="O17" s="6"/>
      <c r="AN17" s="6"/>
    </row>
    <row r="18" spans="2:40" x14ac:dyDescent="0.15">
      <c r="B18" s="5" t="s">
        <v>16</v>
      </c>
      <c r="O18" s="6"/>
      <c r="X18" t="s">
        <v>21</v>
      </c>
      <c r="AN18" s="6"/>
    </row>
    <row r="19" spans="2:40" ht="14" customHeight="1" x14ac:dyDescent="0.15">
      <c r="B19" s="5"/>
      <c r="O19" s="6"/>
      <c r="P19" t="s">
        <v>20</v>
      </c>
      <c r="X19" t="s">
        <v>75</v>
      </c>
      <c r="AN19" s="6"/>
    </row>
    <row r="20" spans="2:40" x14ac:dyDescent="0.15">
      <c r="B20" s="5" t="s">
        <v>4</v>
      </c>
      <c r="P20" s="24"/>
      <c r="Q20" s="21" t="s">
        <v>0</v>
      </c>
      <c r="R20" s="22" t="s">
        <v>1</v>
      </c>
      <c r="S20" s="21" t="s">
        <v>2</v>
      </c>
      <c r="T20" s="23" t="s">
        <v>3</v>
      </c>
      <c r="AN20" s="6"/>
    </row>
    <row r="21" spans="2:40" x14ac:dyDescent="0.15">
      <c r="B21" s="5"/>
      <c r="C21" s="21"/>
      <c r="D21" s="21" t="s">
        <v>0</v>
      </c>
      <c r="E21" s="21" t="s">
        <v>1</v>
      </c>
      <c r="F21" s="21" t="s">
        <v>2</v>
      </c>
      <c r="G21" s="23" t="s">
        <v>3</v>
      </c>
      <c r="P21" s="27" t="s">
        <v>5</v>
      </c>
      <c r="Q21" s="19">
        <f t="shared" ref="Q21:T24" si="4">Q12*V12</f>
        <v>0.54</v>
      </c>
      <c r="R21">
        <f t="shared" si="4"/>
        <v>0.54</v>
      </c>
      <c r="S21" s="19">
        <f t="shared" si="4"/>
        <v>0.54</v>
      </c>
      <c r="T21" s="25">
        <f t="shared" si="4"/>
        <v>0.54</v>
      </c>
      <c r="X21" t="s">
        <v>76</v>
      </c>
      <c r="AF21" t="s">
        <v>77</v>
      </c>
      <c r="AN21" s="6"/>
    </row>
    <row r="22" spans="2:40" x14ac:dyDescent="0.15">
      <c r="B22" s="5"/>
      <c r="C22" s="19" t="s">
        <v>5</v>
      </c>
      <c r="D22" s="19">
        <f>MAX(D89,L89)</f>
        <v>0</v>
      </c>
      <c r="E22" s="19">
        <f t="shared" ref="E22:G22" si="5">MAX(E89,M89)</f>
        <v>0</v>
      </c>
      <c r="F22" s="19">
        <f t="shared" si="5"/>
        <v>0</v>
      </c>
      <c r="G22" s="25">
        <f t="shared" si="5"/>
        <v>0</v>
      </c>
      <c r="P22" s="27" t="s">
        <v>6</v>
      </c>
      <c r="Q22" s="19">
        <f t="shared" si="4"/>
        <v>0.54</v>
      </c>
      <c r="R22">
        <f t="shared" si="4"/>
        <v>0.54</v>
      </c>
      <c r="S22" s="19">
        <f t="shared" si="4"/>
        <v>0.45</v>
      </c>
      <c r="T22" s="25">
        <f t="shared" si="4"/>
        <v>0.45</v>
      </c>
      <c r="W22" s="24"/>
      <c r="X22" s="45" t="s">
        <v>52</v>
      </c>
      <c r="Y22" s="46" t="s">
        <v>53</v>
      </c>
      <c r="Z22" s="45" t="s">
        <v>54</v>
      </c>
      <c r="AA22" s="46" t="s">
        <v>55</v>
      </c>
      <c r="AB22" s="45" t="s">
        <v>56</v>
      </c>
      <c r="AC22" s="46" t="s">
        <v>57</v>
      </c>
      <c r="AD22" s="45" t="s">
        <v>58</v>
      </c>
      <c r="AE22" s="47"/>
      <c r="AF22" s="45" t="s">
        <v>52</v>
      </c>
      <c r="AG22" s="46" t="s">
        <v>53</v>
      </c>
      <c r="AH22" s="45" t="s">
        <v>54</v>
      </c>
      <c r="AI22" s="46" t="s">
        <v>55</v>
      </c>
      <c r="AJ22" s="45" t="s">
        <v>56</v>
      </c>
      <c r="AK22" s="46" t="s">
        <v>57</v>
      </c>
      <c r="AL22" s="45" t="s">
        <v>58</v>
      </c>
      <c r="AM22" s="48" t="s">
        <v>21</v>
      </c>
      <c r="AN22" s="6"/>
    </row>
    <row r="23" spans="2:40" x14ac:dyDescent="0.15">
      <c r="B23" s="5"/>
      <c r="C23" s="19" t="s">
        <v>6</v>
      </c>
      <c r="D23" s="19">
        <f t="shared" ref="D23:D25" si="6">MAX(D90,L90)</f>
        <v>1</v>
      </c>
      <c r="E23" s="19">
        <f t="shared" ref="E23:E25" si="7">MAX(E90,M90)</f>
        <v>1</v>
      </c>
      <c r="F23" s="19">
        <f t="shared" ref="F23:F25" si="8">MAX(F90,N90)</f>
        <v>1</v>
      </c>
      <c r="G23" s="25">
        <f t="shared" ref="G23:G25" si="9">MAX(G90,O90)</f>
        <v>1</v>
      </c>
      <c r="I23" t="s">
        <v>32</v>
      </c>
      <c r="P23" s="27" t="s">
        <v>7</v>
      </c>
      <c r="Q23" s="19">
        <f t="shared" si="4"/>
        <v>0.45</v>
      </c>
      <c r="R23">
        <f t="shared" si="4"/>
        <v>0.45</v>
      </c>
      <c r="S23" s="19">
        <f t="shared" si="4"/>
        <v>0.45</v>
      </c>
      <c r="T23" s="25">
        <f t="shared" si="4"/>
        <v>0.45</v>
      </c>
      <c r="W23" s="27" t="s">
        <v>59</v>
      </c>
      <c r="X23" s="43">
        <v>1</v>
      </c>
      <c r="Y23" s="8">
        <v>0</v>
      </c>
      <c r="Z23" s="43">
        <v>1</v>
      </c>
      <c r="AA23" s="8">
        <v>0</v>
      </c>
      <c r="AB23" s="43">
        <v>1</v>
      </c>
      <c r="AC23" s="8">
        <v>0</v>
      </c>
      <c r="AD23" s="43">
        <v>0</v>
      </c>
      <c r="AE23" s="7"/>
      <c r="AF23" s="43">
        <f>IF(X23,$T$1,1)</f>
        <v>0.6</v>
      </c>
      <c r="AG23" s="8">
        <f>IF(Y23,$T$2,1)</f>
        <v>1</v>
      </c>
      <c r="AH23" s="43">
        <f>IF(Z23,$T$3,1)</f>
        <v>0.6</v>
      </c>
      <c r="AI23" s="8">
        <f>IF(AA23,$T$4,1)</f>
        <v>1</v>
      </c>
      <c r="AJ23" s="43">
        <f>IF(AB23,$T$5,1)</f>
        <v>0.9</v>
      </c>
      <c r="AK23" s="8">
        <f>IF(AC23,$T$6,1)</f>
        <v>1</v>
      </c>
      <c r="AL23" s="43">
        <f>IF(AD23,$T$7,1)</f>
        <v>1</v>
      </c>
      <c r="AM23" s="39">
        <f>MIN(AF23:AL23)</f>
        <v>0.6</v>
      </c>
      <c r="AN23" s="6"/>
    </row>
    <row r="24" spans="2:40" x14ac:dyDescent="0.15">
      <c r="B24" s="5"/>
      <c r="C24" s="19" t="s">
        <v>7</v>
      </c>
      <c r="D24" s="19">
        <f t="shared" si="6"/>
        <v>0</v>
      </c>
      <c r="E24" s="19">
        <f t="shared" si="7"/>
        <v>0</v>
      </c>
      <c r="F24" s="19">
        <f t="shared" si="8"/>
        <v>0</v>
      </c>
      <c r="G24" s="25">
        <f t="shared" si="9"/>
        <v>0</v>
      </c>
      <c r="P24" s="28" t="s">
        <v>8</v>
      </c>
      <c r="Q24" s="20">
        <f t="shared" si="4"/>
        <v>0.45</v>
      </c>
      <c r="R24" s="17">
        <f t="shared" si="4"/>
        <v>0.54</v>
      </c>
      <c r="S24" s="20">
        <f t="shared" si="4"/>
        <v>0.45</v>
      </c>
      <c r="T24" s="26">
        <f t="shared" si="4"/>
        <v>0.45</v>
      </c>
      <c r="W24" s="27" t="s">
        <v>60</v>
      </c>
      <c r="X24" s="43">
        <v>1</v>
      </c>
      <c r="Y24" s="8">
        <v>0</v>
      </c>
      <c r="Z24" s="43">
        <v>1</v>
      </c>
      <c r="AA24" s="8">
        <v>0</v>
      </c>
      <c r="AB24" s="43">
        <v>1</v>
      </c>
      <c r="AC24" s="8">
        <v>0</v>
      </c>
      <c r="AD24" s="43">
        <v>0</v>
      </c>
      <c r="AE24" s="7"/>
      <c r="AF24" s="43">
        <f t="shared" ref="AF24:AF38" si="10">IF(X24,$T$1,1)</f>
        <v>0.6</v>
      </c>
      <c r="AG24" s="8">
        <f t="shared" ref="AG24:AG38" si="11">IF(Y24,$T$2,1)</f>
        <v>1</v>
      </c>
      <c r="AH24" s="43">
        <f t="shared" ref="AH24:AH38" si="12">IF(Z24,$T$3,1)</f>
        <v>0.6</v>
      </c>
      <c r="AI24" s="8">
        <f t="shared" ref="AI24:AI38" si="13">IF(AA24,$T$4,1)</f>
        <v>1</v>
      </c>
      <c r="AJ24" s="43">
        <f t="shared" ref="AJ24:AJ38" si="14">IF(AB24,$T$5,1)</f>
        <v>0.9</v>
      </c>
      <c r="AK24" s="8">
        <f t="shared" ref="AK24:AK38" si="15">IF(AC24,$T$6,1)</f>
        <v>1</v>
      </c>
      <c r="AL24" s="43">
        <f t="shared" ref="AL24:AL38" si="16">IF(AD24,$T$7,1)</f>
        <v>1</v>
      </c>
      <c r="AM24" s="39">
        <f t="shared" ref="AM24:AM38" si="17">MIN(AF24:AL24)</f>
        <v>0.6</v>
      </c>
      <c r="AN24" s="6"/>
    </row>
    <row r="25" spans="2:40" x14ac:dyDescent="0.15">
      <c r="B25" s="5"/>
      <c r="C25" s="20" t="s">
        <v>8</v>
      </c>
      <c r="D25" s="20">
        <f t="shared" si="6"/>
        <v>1</v>
      </c>
      <c r="E25" s="20">
        <f t="shared" si="7"/>
        <v>1</v>
      </c>
      <c r="F25" s="20">
        <f t="shared" si="8"/>
        <v>1</v>
      </c>
      <c r="G25" s="26">
        <f t="shared" si="9"/>
        <v>1</v>
      </c>
      <c r="O25" s="6"/>
      <c r="W25" s="27" t="s">
        <v>61</v>
      </c>
      <c r="X25" s="43">
        <v>1</v>
      </c>
      <c r="Y25" s="8">
        <v>0</v>
      </c>
      <c r="Z25" s="43">
        <v>1</v>
      </c>
      <c r="AA25" s="8">
        <v>0</v>
      </c>
      <c r="AB25" s="43">
        <v>1</v>
      </c>
      <c r="AC25" s="8">
        <v>0</v>
      </c>
      <c r="AD25" s="43">
        <v>0</v>
      </c>
      <c r="AE25" s="7"/>
      <c r="AF25" s="43">
        <f t="shared" si="10"/>
        <v>0.6</v>
      </c>
      <c r="AG25" s="8">
        <f t="shared" si="11"/>
        <v>1</v>
      </c>
      <c r="AH25" s="43">
        <f t="shared" si="12"/>
        <v>0.6</v>
      </c>
      <c r="AI25" s="8">
        <f t="shared" si="13"/>
        <v>1</v>
      </c>
      <c r="AJ25" s="43">
        <f t="shared" si="14"/>
        <v>0.9</v>
      </c>
      <c r="AK25" s="8">
        <f t="shared" si="15"/>
        <v>1</v>
      </c>
      <c r="AL25" s="43">
        <f t="shared" si="16"/>
        <v>1</v>
      </c>
      <c r="AM25" s="39">
        <f t="shared" si="17"/>
        <v>0.6</v>
      </c>
      <c r="AN25" s="6"/>
    </row>
    <row r="26" spans="2:40" x14ac:dyDescent="0.15">
      <c r="B26" s="5"/>
      <c r="O26" s="6"/>
      <c r="W26" s="27" t="s">
        <v>62</v>
      </c>
      <c r="X26" s="43">
        <v>1</v>
      </c>
      <c r="Y26" s="8">
        <v>0</v>
      </c>
      <c r="Z26" s="43">
        <v>1</v>
      </c>
      <c r="AA26" s="8">
        <v>0</v>
      </c>
      <c r="AB26" s="43">
        <v>1</v>
      </c>
      <c r="AC26" s="8">
        <v>0</v>
      </c>
      <c r="AD26" s="43">
        <v>0</v>
      </c>
      <c r="AE26" s="7"/>
      <c r="AF26" s="43">
        <f t="shared" si="10"/>
        <v>0.6</v>
      </c>
      <c r="AG26" s="8">
        <f t="shared" si="11"/>
        <v>1</v>
      </c>
      <c r="AH26" s="43">
        <f t="shared" si="12"/>
        <v>0.6</v>
      </c>
      <c r="AI26" s="8">
        <f t="shared" si="13"/>
        <v>1</v>
      </c>
      <c r="AJ26" s="43">
        <f t="shared" si="14"/>
        <v>0.9</v>
      </c>
      <c r="AK26" s="8">
        <f t="shared" si="15"/>
        <v>1</v>
      </c>
      <c r="AL26" s="43">
        <f t="shared" si="16"/>
        <v>1</v>
      </c>
      <c r="AM26" s="39">
        <f t="shared" si="17"/>
        <v>0.6</v>
      </c>
      <c r="AN26" s="6"/>
    </row>
    <row r="27" spans="2:40" x14ac:dyDescent="0.15">
      <c r="B27" s="5"/>
      <c r="O27" s="6"/>
      <c r="W27" s="27" t="s">
        <v>63</v>
      </c>
      <c r="X27" s="43">
        <v>1</v>
      </c>
      <c r="Y27" s="8">
        <v>1</v>
      </c>
      <c r="Z27" s="43">
        <v>0</v>
      </c>
      <c r="AA27" s="8">
        <v>0</v>
      </c>
      <c r="AB27" s="43">
        <v>1</v>
      </c>
      <c r="AC27" s="8">
        <v>0</v>
      </c>
      <c r="AD27" s="43">
        <v>0</v>
      </c>
      <c r="AE27" s="7"/>
      <c r="AF27" s="43">
        <f t="shared" si="10"/>
        <v>0.6</v>
      </c>
      <c r="AG27" s="8">
        <f t="shared" si="11"/>
        <v>0.8</v>
      </c>
      <c r="AH27" s="43">
        <f t="shared" si="12"/>
        <v>1</v>
      </c>
      <c r="AI27" s="8">
        <f t="shared" si="13"/>
        <v>1</v>
      </c>
      <c r="AJ27" s="43">
        <f t="shared" si="14"/>
        <v>0.9</v>
      </c>
      <c r="AK27" s="8">
        <f t="shared" si="15"/>
        <v>1</v>
      </c>
      <c r="AL27" s="43">
        <f t="shared" si="16"/>
        <v>1</v>
      </c>
      <c r="AM27" s="39">
        <f t="shared" si="17"/>
        <v>0.6</v>
      </c>
      <c r="AN27" s="6"/>
    </row>
    <row r="28" spans="2:40" x14ac:dyDescent="0.15">
      <c r="B28" s="5"/>
      <c r="O28" s="6"/>
      <c r="W28" s="27" t="s">
        <v>64</v>
      </c>
      <c r="X28" s="43">
        <v>1</v>
      </c>
      <c r="Y28" s="8">
        <v>1</v>
      </c>
      <c r="Z28" s="43">
        <v>0</v>
      </c>
      <c r="AA28" s="8">
        <v>0</v>
      </c>
      <c r="AB28" s="43">
        <v>1</v>
      </c>
      <c r="AC28" s="8">
        <v>0</v>
      </c>
      <c r="AD28" s="43">
        <v>0</v>
      </c>
      <c r="AE28" s="7"/>
      <c r="AF28" s="43">
        <f t="shared" si="10"/>
        <v>0.6</v>
      </c>
      <c r="AG28" s="8">
        <f t="shared" si="11"/>
        <v>0.8</v>
      </c>
      <c r="AH28" s="43">
        <f t="shared" si="12"/>
        <v>1</v>
      </c>
      <c r="AI28" s="8">
        <f t="shared" si="13"/>
        <v>1</v>
      </c>
      <c r="AJ28" s="43">
        <f t="shared" si="14"/>
        <v>0.9</v>
      </c>
      <c r="AK28" s="8">
        <f t="shared" si="15"/>
        <v>1</v>
      </c>
      <c r="AL28" s="43">
        <f t="shared" si="16"/>
        <v>1</v>
      </c>
      <c r="AM28" s="39">
        <f t="shared" si="17"/>
        <v>0.6</v>
      </c>
      <c r="AN28" s="6"/>
    </row>
    <row r="29" spans="2:40" x14ac:dyDescent="0.15">
      <c r="B29" s="5" t="s">
        <v>12</v>
      </c>
      <c r="O29" s="6"/>
      <c r="W29" s="27" t="s">
        <v>65</v>
      </c>
      <c r="X29" s="43">
        <v>0</v>
      </c>
      <c r="Y29" s="8">
        <v>1</v>
      </c>
      <c r="Z29" s="43">
        <v>0</v>
      </c>
      <c r="AA29" s="8">
        <v>0</v>
      </c>
      <c r="AB29" s="43">
        <v>1</v>
      </c>
      <c r="AC29" s="8">
        <v>0</v>
      </c>
      <c r="AD29" s="43">
        <v>1</v>
      </c>
      <c r="AE29" s="7"/>
      <c r="AF29" s="43">
        <f t="shared" si="10"/>
        <v>1</v>
      </c>
      <c r="AG29" s="8">
        <f t="shared" si="11"/>
        <v>0.8</v>
      </c>
      <c r="AH29" s="43">
        <f t="shared" si="12"/>
        <v>1</v>
      </c>
      <c r="AI29" s="8">
        <f t="shared" si="13"/>
        <v>1</v>
      </c>
      <c r="AJ29" s="43">
        <f t="shared" si="14"/>
        <v>0.9</v>
      </c>
      <c r="AK29" s="8">
        <f t="shared" si="15"/>
        <v>1</v>
      </c>
      <c r="AL29" s="43">
        <f t="shared" si="16"/>
        <v>0.5</v>
      </c>
      <c r="AM29" s="39">
        <f t="shared" si="17"/>
        <v>0.5</v>
      </c>
      <c r="AN29" s="6"/>
    </row>
    <row r="30" spans="2:40" x14ac:dyDescent="0.15">
      <c r="B30" s="5"/>
      <c r="C30" s="21"/>
      <c r="D30" s="21" t="s">
        <v>0</v>
      </c>
      <c r="E30" s="21" t="s">
        <v>1</v>
      </c>
      <c r="F30" s="21" t="s">
        <v>2</v>
      </c>
      <c r="G30" s="23" t="s">
        <v>3</v>
      </c>
      <c r="O30" s="6"/>
      <c r="W30" s="27" t="s">
        <v>66</v>
      </c>
      <c r="X30" s="43">
        <v>0</v>
      </c>
      <c r="Y30" s="8">
        <v>1</v>
      </c>
      <c r="Z30" s="43">
        <v>0</v>
      </c>
      <c r="AA30" s="8">
        <v>0</v>
      </c>
      <c r="AB30" s="43">
        <v>1</v>
      </c>
      <c r="AC30" s="8">
        <v>0</v>
      </c>
      <c r="AD30" s="43">
        <v>1</v>
      </c>
      <c r="AE30" s="7"/>
      <c r="AF30" s="43">
        <f t="shared" si="10"/>
        <v>1</v>
      </c>
      <c r="AG30" s="8">
        <f t="shared" si="11"/>
        <v>0.8</v>
      </c>
      <c r="AH30" s="43">
        <f t="shared" si="12"/>
        <v>1</v>
      </c>
      <c r="AI30" s="8">
        <f t="shared" si="13"/>
        <v>1</v>
      </c>
      <c r="AJ30" s="43">
        <f t="shared" si="14"/>
        <v>0.9</v>
      </c>
      <c r="AK30" s="8">
        <f t="shared" si="15"/>
        <v>1</v>
      </c>
      <c r="AL30" s="43">
        <f t="shared" si="16"/>
        <v>0.5</v>
      </c>
      <c r="AM30" s="39">
        <f t="shared" si="17"/>
        <v>0.5</v>
      </c>
      <c r="AN30" s="6"/>
    </row>
    <row r="31" spans="2:40" x14ac:dyDescent="0.15">
      <c r="B31" s="5"/>
      <c r="C31" s="19" t="s">
        <v>5</v>
      </c>
      <c r="D31" s="19">
        <f>MAX(D98,L98)</f>
        <v>0</v>
      </c>
      <c r="E31" s="19">
        <f t="shared" ref="E31:G31" si="18">MAX(E98,M98)</f>
        <v>0</v>
      </c>
      <c r="F31" s="19">
        <f t="shared" si="18"/>
        <v>0</v>
      </c>
      <c r="G31" s="25">
        <f t="shared" si="18"/>
        <v>0</v>
      </c>
      <c r="O31" s="6"/>
      <c r="W31" s="27" t="s">
        <v>67</v>
      </c>
      <c r="X31" s="43">
        <v>0</v>
      </c>
      <c r="Y31" s="8">
        <v>0</v>
      </c>
      <c r="Z31" s="43">
        <v>1</v>
      </c>
      <c r="AA31" s="8">
        <v>1</v>
      </c>
      <c r="AB31" s="43">
        <v>1</v>
      </c>
      <c r="AC31" s="8">
        <v>0</v>
      </c>
      <c r="AD31" s="43">
        <v>0</v>
      </c>
      <c r="AE31" s="7"/>
      <c r="AF31" s="43">
        <f t="shared" si="10"/>
        <v>1</v>
      </c>
      <c r="AG31" s="8">
        <f t="shared" si="11"/>
        <v>1</v>
      </c>
      <c r="AH31" s="43">
        <f t="shared" si="12"/>
        <v>0.6</v>
      </c>
      <c r="AI31" s="8">
        <f t="shared" si="13"/>
        <v>0.5</v>
      </c>
      <c r="AJ31" s="43">
        <f t="shared" si="14"/>
        <v>0.9</v>
      </c>
      <c r="AK31" s="8">
        <f t="shared" si="15"/>
        <v>1</v>
      </c>
      <c r="AL31" s="43">
        <f t="shared" si="16"/>
        <v>1</v>
      </c>
      <c r="AM31" s="39">
        <f t="shared" si="17"/>
        <v>0.5</v>
      </c>
      <c r="AN31" s="6"/>
    </row>
    <row r="32" spans="2:40" x14ac:dyDescent="0.15">
      <c r="B32" s="5"/>
      <c r="C32" s="19" t="s">
        <v>6</v>
      </c>
      <c r="D32" s="19">
        <f t="shared" ref="D32:D34" si="19">MAX(D99,L99)</f>
        <v>0</v>
      </c>
      <c r="E32" s="19">
        <f t="shared" ref="E32:E34" si="20">MAX(E99,M99)</f>
        <v>0</v>
      </c>
      <c r="F32" s="19">
        <f t="shared" ref="F32:F34" si="21">MAX(F99,N99)</f>
        <v>0</v>
      </c>
      <c r="G32" s="25">
        <f t="shared" ref="G32:G34" si="22">MAX(G99,O99)</f>
        <v>0</v>
      </c>
      <c r="O32" s="6"/>
      <c r="W32" s="27" t="s">
        <v>68</v>
      </c>
      <c r="X32" s="43">
        <v>0</v>
      </c>
      <c r="Y32" s="8">
        <v>0</v>
      </c>
      <c r="Z32" s="43">
        <v>1</v>
      </c>
      <c r="AA32" s="8">
        <v>1</v>
      </c>
      <c r="AB32" s="43">
        <v>1</v>
      </c>
      <c r="AC32" s="8">
        <v>0</v>
      </c>
      <c r="AD32" s="43">
        <v>0</v>
      </c>
      <c r="AE32" s="7"/>
      <c r="AF32" s="43">
        <f t="shared" si="10"/>
        <v>1</v>
      </c>
      <c r="AG32" s="8">
        <f t="shared" si="11"/>
        <v>1</v>
      </c>
      <c r="AH32" s="43">
        <f t="shared" si="12"/>
        <v>0.6</v>
      </c>
      <c r="AI32" s="8">
        <f t="shared" si="13"/>
        <v>0.5</v>
      </c>
      <c r="AJ32" s="43">
        <f t="shared" si="14"/>
        <v>0.9</v>
      </c>
      <c r="AK32" s="8">
        <f t="shared" si="15"/>
        <v>1</v>
      </c>
      <c r="AL32" s="43">
        <f t="shared" si="16"/>
        <v>1</v>
      </c>
      <c r="AM32" s="39">
        <f t="shared" si="17"/>
        <v>0.5</v>
      </c>
      <c r="AN32" s="6"/>
    </row>
    <row r="33" spans="2:40" x14ac:dyDescent="0.15">
      <c r="B33" s="5"/>
      <c r="C33" s="19" t="s">
        <v>7</v>
      </c>
      <c r="D33" s="19">
        <f t="shared" si="19"/>
        <v>0</v>
      </c>
      <c r="E33" s="19">
        <f t="shared" si="20"/>
        <v>0</v>
      </c>
      <c r="F33" s="19">
        <f t="shared" si="21"/>
        <v>0</v>
      </c>
      <c r="G33" s="25">
        <f t="shared" si="22"/>
        <v>0</v>
      </c>
      <c r="O33" s="6"/>
      <c r="W33" s="27" t="s">
        <v>69</v>
      </c>
      <c r="X33" s="43">
        <v>0</v>
      </c>
      <c r="Y33" s="8">
        <v>0</v>
      </c>
      <c r="Z33" s="43">
        <v>1</v>
      </c>
      <c r="AA33" s="8">
        <v>0</v>
      </c>
      <c r="AB33" s="43">
        <v>1</v>
      </c>
      <c r="AC33" s="8">
        <v>0</v>
      </c>
      <c r="AD33" s="43">
        <v>1</v>
      </c>
      <c r="AE33" s="7"/>
      <c r="AF33" s="43">
        <f t="shared" si="10"/>
        <v>1</v>
      </c>
      <c r="AG33" s="8">
        <f t="shared" si="11"/>
        <v>1</v>
      </c>
      <c r="AH33" s="43">
        <f t="shared" si="12"/>
        <v>0.6</v>
      </c>
      <c r="AI33" s="8">
        <f t="shared" si="13"/>
        <v>1</v>
      </c>
      <c r="AJ33" s="43">
        <f t="shared" si="14"/>
        <v>0.9</v>
      </c>
      <c r="AK33" s="8">
        <f t="shared" si="15"/>
        <v>1</v>
      </c>
      <c r="AL33" s="43">
        <f t="shared" si="16"/>
        <v>0.5</v>
      </c>
      <c r="AM33" s="39">
        <f t="shared" si="17"/>
        <v>0.5</v>
      </c>
      <c r="AN33" s="6"/>
    </row>
    <row r="34" spans="2:40" x14ac:dyDescent="0.15">
      <c r="B34" s="5"/>
      <c r="C34" s="20" t="s">
        <v>8</v>
      </c>
      <c r="D34" s="20">
        <f t="shared" si="19"/>
        <v>0</v>
      </c>
      <c r="E34" s="20">
        <f t="shared" si="20"/>
        <v>0</v>
      </c>
      <c r="F34" s="20">
        <f t="shared" si="21"/>
        <v>0</v>
      </c>
      <c r="G34" s="26">
        <f t="shared" si="22"/>
        <v>0</v>
      </c>
      <c r="O34" s="6"/>
      <c r="W34" s="27" t="s">
        <v>70</v>
      </c>
      <c r="X34" s="43">
        <v>0</v>
      </c>
      <c r="Y34" s="8">
        <v>0</v>
      </c>
      <c r="Z34" s="43">
        <v>1</v>
      </c>
      <c r="AA34" s="8">
        <v>0</v>
      </c>
      <c r="AB34" s="43">
        <v>0</v>
      </c>
      <c r="AC34" s="8">
        <v>1</v>
      </c>
      <c r="AD34" s="43">
        <v>1</v>
      </c>
      <c r="AE34" s="7"/>
      <c r="AF34" s="43">
        <f t="shared" si="10"/>
        <v>1</v>
      </c>
      <c r="AG34" s="8">
        <f t="shared" si="11"/>
        <v>1</v>
      </c>
      <c r="AH34" s="43">
        <f t="shared" si="12"/>
        <v>0.6</v>
      </c>
      <c r="AI34" s="8">
        <f t="shared" si="13"/>
        <v>1</v>
      </c>
      <c r="AJ34" s="43">
        <f t="shared" si="14"/>
        <v>1</v>
      </c>
      <c r="AK34" s="8">
        <f t="shared" si="15"/>
        <v>0.7</v>
      </c>
      <c r="AL34" s="43">
        <f t="shared" si="16"/>
        <v>0.5</v>
      </c>
      <c r="AM34" s="39">
        <f t="shared" si="17"/>
        <v>0.5</v>
      </c>
      <c r="AN34" s="6"/>
    </row>
    <row r="35" spans="2:40" x14ac:dyDescent="0.15">
      <c r="B35" s="5"/>
      <c r="O35" s="6"/>
      <c r="W35" s="27" t="s">
        <v>71</v>
      </c>
      <c r="X35" s="43">
        <v>0</v>
      </c>
      <c r="Y35" s="8">
        <v>1</v>
      </c>
      <c r="Z35" s="43">
        <v>0</v>
      </c>
      <c r="AA35" s="8">
        <v>1</v>
      </c>
      <c r="AB35" s="43">
        <v>1</v>
      </c>
      <c r="AC35" s="8">
        <v>0</v>
      </c>
      <c r="AD35" s="43">
        <v>0</v>
      </c>
      <c r="AE35" s="7"/>
      <c r="AF35" s="43">
        <f t="shared" si="10"/>
        <v>1</v>
      </c>
      <c r="AG35" s="8">
        <f t="shared" si="11"/>
        <v>0.8</v>
      </c>
      <c r="AH35" s="43">
        <f t="shared" si="12"/>
        <v>1</v>
      </c>
      <c r="AI35" s="8">
        <f t="shared" si="13"/>
        <v>0.5</v>
      </c>
      <c r="AJ35" s="43">
        <f t="shared" si="14"/>
        <v>0.9</v>
      </c>
      <c r="AK35" s="8">
        <f t="shared" si="15"/>
        <v>1</v>
      </c>
      <c r="AL35" s="43">
        <f t="shared" si="16"/>
        <v>1</v>
      </c>
      <c r="AM35" s="39">
        <f t="shared" si="17"/>
        <v>0.5</v>
      </c>
      <c r="AN35" s="6"/>
    </row>
    <row r="36" spans="2:40" x14ac:dyDescent="0.15">
      <c r="B36" s="5"/>
      <c r="O36" s="6"/>
      <c r="W36" s="27" t="s">
        <v>72</v>
      </c>
      <c r="X36" s="43">
        <v>1</v>
      </c>
      <c r="Y36" s="8">
        <v>1</v>
      </c>
      <c r="Z36" s="43">
        <v>0</v>
      </c>
      <c r="AA36" s="8">
        <v>0</v>
      </c>
      <c r="AB36" s="43">
        <v>1</v>
      </c>
      <c r="AC36" s="8">
        <v>0</v>
      </c>
      <c r="AD36" s="43">
        <v>0</v>
      </c>
      <c r="AE36" s="7"/>
      <c r="AF36" s="43">
        <f t="shared" si="10"/>
        <v>0.6</v>
      </c>
      <c r="AG36" s="8">
        <f t="shared" si="11"/>
        <v>0.8</v>
      </c>
      <c r="AH36" s="43">
        <f t="shared" si="12"/>
        <v>1</v>
      </c>
      <c r="AI36" s="8">
        <f t="shared" si="13"/>
        <v>1</v>
      </c>
      <c r="AJ36" s="43">
        <f t="shared" si="14"/>
        <v>0.9</v>
      </c>
      <c r="AK36" s="8">
        <f t="shared" si="15"/>
        <v>1</v>
      </c>
      <c r="AL36" s="43">
        <f t="shared" si="16"/>
        <v>1</v>
      </c>
      <c r="AM36" s="39">
        <f t="shared" si="17"/>
        <v>0.6</v>
      </c>
      <c r="AN36" s="6"/>
    </row>
    <row r="37" spans="2:40" x14ac:dyDescent="0.15">
      <c r="B37" s="5"/>
      <c r="O37" s="6"/>
      <c r="W37" s="27" t="s">
        <v>73</v>
      </c>
      <c r="X37" s="43">
        <v>0</v>
      </c>
      <c r="Y37" s="8">
        <v>1</v>
      </c>
      <c r="Z37" s="43">
        <v>0</v>
      </c>
      <c r="AA37" s="8">
        <v>0</v>
      </c>
      <c r="AB37" s="43">
        <v>0</v>
      </c>
      <c r="AC37" s="8">
        <v>1</v>
      </c>
      <c r="AD37" s="43">
        <v>1</v>
      </c>
      <c r="AE37" s="7"/>
      <c r="AF37" s="43">
        <f t="shared" si="10"/>
        <v>1</v>
      </c>
      <c r="AG37" s="8">
        <f t="shared" si="11"/>
        <v>0.8</v>
      </c>
      <c r="AH37" s="43">
        <f t="shared" si="12"/>
        <v>1</v>
      </c>
      <c r="AI37" s="8">
        <f t="shared" si="13"/>
        <v>1</v>
      </c>
      <c r="AJ37" s="43">
        <f t="shared" si="14"/>
        <v>1</v>
      </c>
      <c r="AK37" s="8">
        <f t="shared" si="15"/>
        <v>0.7</v>
      </c>
      <c r="AL37" s="43">
        <f t="shared" si="16"/>
        <v>0.5</v>
      </c>
      <c r="AM37" s="39">
        <f t="shared" si="17"/>
        <v>0.5</v>
      </c>
      <c r="AN37" s="6"/>
    </row>
    <row r="38" spans="2:40" x14ac:dyDescent="0.15">
      <c r="B38" s="5" t="s">
        <v>13</v>
      </c>
      <c r="O38" s="6"/>
      <c r="W38" s="28" t="s">
        <v>74</v>
      </c>
      <c r="X38" s="44">
        <v>0</v>
      </c>
      <c r="Y38" s="40">
        <v>1</v>
      </c>
      <c r="Z38" s="44">
        <v>0</v>
      </c>
      <c r="AA38" s="40">
        <v>1</v>
      </c>
      <c r="AB38" s="44">
        <v>0</v>
      </c>
      <c r="AC38" s="40">
        <v>0</v>
      </c>
      <c r="AD38" s="44">
        <v>1</v>
      </c>
      <c r="AE38" s="41"/>
      <c r="AF38" s="44">
        <f t="shared" si="10"/>
        <v>1</v>
      </c>
      <c r="AG38" s="40">
        <f t="shared" si="11"/>
        <v>0.8</v>
      </c>
      <c r="AH38" s="44">
        <f t="shared" si="12"/>
        <v>1</v>
      </c>
      <c r="AI38" s="40">
        <f t="shared" si="13"/>
        <v>0.5</v>
      </c>
      <c r="AJ38" s="44">
        <f t="shared" si="14"/>
        <v>1</v>
      </c>
      <c r="AK38" s="40">
        <f t="shared" si="15"/>
        <v>1</v>
      </c>
      <c r="AL38" s="44">
        <f t="shared" si="16"/>
        <v>0.5</v>
      </c>
      <c r="AM38" s="42">
        <f t="shared" si="17"/>
        <v>0.5</v>
      </c>
      <c r="AN38" s="6"/>
    </row>
    <row r="39" spans="2:40" ht="14" thickBot="1" x14ac:dyDescent="0.2">
      <c r="B39" s="5"/>
      <c r="C39" s="21"/>
      <c r="D39" s="21" t="s">
        <v>0</v>
      </c>
      <c r="E39" s="21" t="s">
        <v>1</v>
      </c>
      <c r="F39" s="21" t="s">
        <v>2</v>
      </c>
      <c r="G39" s="23" t="s">
        <v>3</v>
      </c>
      <c r="O39" s="6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20"/>
      <c r="AI39" s="10"/>
      <c r="AJ39" s="10"/>
      <c r="AK39" s="10"/>
      <c r="AL39" s="10"/>
      <c r="AM39" s="10"/>
      <c r="AN39" s="11"/>
    </row>
    <row r="40" spans="2:40" x14ac:dyDescent="0.15">
      <c r="B40" s="5"/>
      <c r="C40" s="19" t="s">
        <v>5</v>
      </c>
      <c r="D40" s="19">
        <f>MAX(D107,L107)</f>
        <v>0</v>
      </c>
      <c r="E40" s="19">
        <f t="shared" ref="E40:G40" si="23">MAX(E107,M107)</f>
        <v>0</v>
      </c>
      <c r="F40" s="19">
        <f t="shared" si="23"/>
        <v>0</v>
      </c>
      <c r="G40" s="25">
        <f t="shared" si="23"/>
        <v>0</v>
      </c>
      <c r="O40" s="6"/>
      <c r="P40" s="2"/>
      <c r="Q40" s="3"/>
      <c r="R40" s="3"/>
      <c r="S40" s="3"/>
      <c r="T40" s="3"/>
      <c r="U40" s="3"/>
      <c r="V40" s="3"/>
      <c r="W40" s="3"/>
      <c r="X40" s="3"/>
      <c r="Y40" s="3"/>
      <c r="Z40" s="4"/>
    </row>
    <row r="41" spans="2:40" x14ac:dyDescent="0.15">
      <c r="B41" s="5"/>
      <c r="C41" s="19" t="s">
        <v>6</v>
      </c>
      <c r="D41" s="19">
        <f t="shared" ref="D41:D43" si="24">MAX(D108,L108)</f>
        <v>1</v>
      </c>
      <c r="E41" s="19">
        <f t="shared" ref="E41:E43" si="25">MAX(E108,M108)</f>
        <v>1</v>
      </c>
      <c r="F41" s="19">
        <f t="shared" ref="F41:F43" si="26">MAX(F108,N108)</f>
        <v>1</v>
      </c>
      <c r="G41" s="25">
        <f t="shared" ref="G41:G43" si="27">MAX(G108,O108)</f>
        <v>1</v>
      </c>
      <c r="O41" s="6"/>
      <c r="P41" s="5"/>
      <c r="Q41" s="15" t="s">
        <v>79</v>
      </c>
      <c r="Z41" s="6"/>
    </row>
    <row r="42" spans="2:40" x14ac:dyDescent="0.15">
      <c r="B42" s="5"/>
      <c r="C42" s="19" t="s">
        <v>7</v>
      </c>
      <c r="D42" s="19">
        <f t="shared" si="24"/>
        <v>0</v>
      </c>
      <c r="E42" s="19">
        <f t="shared" si="25"/>
        <v>0</v>
      </c>
      <c r="F42" s="19">
        <f t="shared" si="26"/>
        <v>0</v>
      </c>
      <c r="G42" s="25">
        <f t="shared" si="27"/>
        <v>0</v>
      </c>
      <c r="I42" t="s">
        <v>33</v>
      </c>
      <c r="O42" s="6"/>
      <c r="P42" s="5"/>
      <c r="Z42" s="6"/>
    </row>
    <row r="43" spans="2:40" x14ac:dyDescent="0.15">
      <c r="B43" s="5"/>
      <c r="C43" s="20" t="s">
        <v>8</v>
      </c>
      <c r="D43" s="20">
        <f t="shared" si="24"/>
        <v>1</v>
      </c>
      <c r="E43" s="20">
        <f t="shared" si="25"/>
        <v>1</v>
      </c>
      <c r="F43" s="20">
        <f t="shared" si="26"/>
        <v>1</v>
      </c>
      <c r="G43" s="26">
        <f t="shared" si="27"/>
        <v>1</v>
      </c>
      <c r="O43" s="6"/>
      <c r="P43" s="5"/>
      <c r="Z43" s="6"/>
    </row>
    <row r="44" spans="2:40" x14ac:dyDescent="0.15">
      <c r="B44" s="5"/>
      <c r="Z44" s="6"/>
    </row>
    <row r="45" spans="2:40" x14ac:dyDescent="0.15">
      <c r="B45" s="5" t="s">
        <v>14</v>
      </c>
      <c r="J45" t="s">
        <v>15</v>
      </c>
      <c r="Q45" s="1"/>
      <c r="Z45" s="6"/>
    </row>
    <row r="46" spans="2:40" x14ac:dyDescent="0.15">
      <c r="B46" s="5"/>
      <c r="Q46" s="1"/>
      <c r="Z46" s="6"/>
    </row>
    <row r="47" spans="2:40" x14ac:dyDescent="0.15">
      <c r="B47" s="5" t="s">
        <v>4</v>
      </c>
      <c r="J47" t="s">
        <v>4</v>
      </c>
      <c r="Q47" s="1"/>
      <c r="R47" t="s">
        <v>4</v>
      </c>
      <c r="Z47" s="6"/>
    </row>
    <row r="48" spans="2:40" x14ac:dyDescent="0.15">
      <c r="B48" s="5"/>
      <c r="C48" s="21"/>
      <c r="D48" s="21" t="s">
        <v>0</v>
      </c>
      <c r="E48" s="21" t="s">
        <v>1</v>
      </c>
      <c r="F48" s="21" t="s">
        <v>2</v>
      </c>
      <c r="G48" s="23" t="s">
        <v>3</v>
      </c>
      <c r="K48" s="24"/>
      <c r="L48" s="21" t="s">
        <v>0</v>
      </c>
      <c r="M48" s="22" t="s">
        <v>1</v>
      </c>
      <c r="N48" s="21" t="s">
        <v>2</v>
      </c>
      <c r="O48" s="21" t="s">
        <v>3</v>
      </c>
      <c r="Q48" s="1"/>
      <c r="S48" s="24"/>
      <c r="T48" s="21" t="s">
        <v>0</v>
      </c>
      <c r="U48" s="22" t="s">
        <v>1</v>
      </c>
      <c r="V48" s="21" t="s">
        <v>2</v>
      </c>
      <c r="W48" s="23" t="s">
        <v>3</v>
      </c>
      <c r="Z48" s="6"/>
    </row>
    <row r="49" spans="2:26" x14ac:dyDescent="0.15">
      <c r="B49" s="5"/>
      <c r="C49" s="19" t="s">
        <v>5</v>
      </c>
      <c r="D49" s="19">
        <f>IF(D22,$E$4-$E$6,$E$4)</f>
        <v>1</v>
      </c>
      <c r="E49" s="19">
        <f t="shared" ref="E49:G49" si="28">IF(E22,$E$4-$E$6,$E$4)</f>
        <v>1</v>
      </c>
      <c r="F49" s="19">
        <f t="shared" si="28"/>
        <v>1</v>
      </c>
      <c r="G49" s="25">
        <f t="shared" si="28"/>
        <v>1</v>
      </c>
      <c r="K49" s="27" t="s">
        <v>5</v>
      </c>
      <c r="L49" s="19">
        <f>D49*D12</f>
        <v>0.25</v>
      </c>
      <c r="M49">
        <f t="shared" ref="M49:O49" si="29">E49*E12</f>
        <v>0.35</v>
      </c>
      <c r="N49" s="19">
        <f t="shared" si="29"/>
        <v>0.2</v>
      </c>
      <c r="O49" s="25">
        <f t="shared" si="29"/>
        <v>0.2</v>
      </c>
      <c r="Q49" s="1"/>
      <c r="S49" s="27" t="s">
        <v>5</v>
      </c>
      <c r="T49" s="19">
        <f>L49*Q21</f>
        <v>0.13500000000000001</v>
      </c>
      <c r="U49">
        <f t="shared" ref="U49:W49" si="30">M49*R21</f>
        <v>0.189</v>
      </c>
      <c r="V49" s="19">
        <f t="shared" si="30"/>
        <v>0.10800000000000001</v>
      </c>
      <c r="W49" s="25">
        <f t="shared" si="30"/>
        <v>0.10800000000000001</v>
      </c>
      <c r="Z49" s="6"/>
    </row>
    <row r="50" spans="2:26" x14ac:dyDescent="0.15">
      <c r="B50" s="5"/>
      <c r="C50" s="19" t="s">
        <v>6</v>
      </c>
      <c r="D50" s="19">
        <f t="shared" ref="D50:G50" si="31">IF(D23,$E$4-$E$6,$E$4)</f>
        <v>0.25</v>
      </c>
      <c r="E50" s="19">
        <f t="shared" si="31"/>
        <v>0.25</v>
      </c>
      <c r="F50" s="19">
        <f t="shared" si="31"/>
        <v>0.25</v>
      </c>
      <c r="G50" s="25">
        <f t="shared" si="31"/>
        <v>0.25</v>
      </c>
      <c r="K50" s="27" t="s">
        <v>6</v>
      </c>
      <c r="L50" s="19">
        <f>D50*D13</f>
        <v>6.25E-2</v>
      </c>
      <c r="M50">
        <f t="shared" ref="M50:O52" si="32">E50*E13</f>
        <v>8.7499999999999994E-2</v>
      </c>
      <c r="N50" s="19">
        <f t="shared" si="32"/>
        <v>0.05</v>
      </c>
      <c r="O50" s="25">
        <f t="shared" si="32"/>
        <v>0.05</v>
      </c>
      <c r="Q50" s="1"/>
      <c r="S50" s="27" t="s">
        <v>6</v>
      </c>
      <c r="T50" s="19">
        <f t="shared" ref="T50:T52" si="33">L50*Q22</f>
        <v>3.3750000000000002E-2</v>
      </c>
      <c r="U50">
        <f t="shared" ref="U50:U52" si="34">M50*R22</f>
        <v>4.725E-2</v>
      </c>
      <c r="V50" s="19">
        <f t="shared" ref="V50:V52" si="35">N50*S22</f>
        <v>2.2500000000000003E-2</v>
      </c>
      <c r="W50" s="25">
        <f t="shared" ref="W50:W52" si="36">O50*T22</f>
        <v>2.2500000000000003E-2</v>
      </c>
      <c r="Z50" s="6"/>
    </row>
    <row r="51" spans="2:26" x14ac:dyDescent="0.15">
      <c r="B51" s="5"/>
      <c r="C51" s="19" t="s">
        <v>7</v>
      </c>
      <c r="D51" s="19">
        <f t="shared" ref="D51:G51" si="37">IF(D24,$E$4-$E$6,$E$4)</f>
        <v>1</v>
      </c>
      <c r="E51" s="19">
        <f t="shared" si="37"/>
        <v>1</v>
      </c>
      <c r="F51" s="19">
        <f t="shared" si="37"/>
        <v>1</v>
      </c>
      <c r="G51" s="25">
        <f t="shared" si="37"/>
        <v>1</v>
      </c>
      <c r="K51" s="27" t="s">
        <v>7</v>
      </c>
      <c r="L51" s="19">
        <f>D51*D14</f>
        <v>0.25</v>
      </c>
      <c r="M51">
        <f t="shared" si="32"/>
        <v>0.35</v>
      </c>
      <c r="N51" s="19">
        <f t="shared" si="32"/>
        <v>0.3</v>
      </c>
      <c r="O51" s="25">
        <f t="shared" si="32"/>
        <v>0.1</v>
      </c>
      <c r="Q51" s="1"/>
      <c r="S51" s="27" t="s">
        <v>7</v>
      </c>
      <c r="T51" s="19">
        <f t="shared" si="33"/>
        <v>0.1125</v>
      </c>
      <c r="U51">
        <f t="shared" si="34"/>
        <v>0.1575</v>
      </c>
      <c r="V51" s="19">
        <f t="shared" si="35"/>
        <v>0.13500000000000001</v>
      </c>
      <c r="W51" s="25">
        <f t="shared" si="36"/>
        <v>4.5000000000000005E-2</v>
      </c>
      <c r="Z51" s="6"/>
    </row>
    <row r="52" spans="2:26" x14ac:dyDescent="0.15">
      <c r="B52" s="5"/>
      <c r="C52" s="20" t="s">
        <v>8</v>
      </c>
      <c r="D52" s="20">
        <f t="shared" ref="D52:G52" si="38">IF(D25,$E$4-$E$6,$E$4)</f>
        <v>0.25</v>
      </c>
      <c r="E52" s="20">
        <f t="shared" si="38"/>
        <v>0.25</v>
      </c>
      <c r="F52" s="20">
        <f t="shared" si="38"/>
        <v>0.25</v>
      </c>
      <c r="G52" s="26">
        <f t="shared" si="38"/>
        <v>0.25</v>
      </c>
      <c r="K52" s="28" t="s">
        <v>8</v>
      </c>
      <c r="L52" s="20">
        <f>D52*D15</f>
        <v>6.25E-2</v>
      </c>
      <c r="M52" s="17">
        <f t="shared" si="32"/>
        <v>6.25E-2</v>
      </c>
      <c r="N52" s="20">
        <f t="shared" si="32"/>
        <v>2.5000000000000001E-2</v>
      </c>
      <c r="O52" s="26">
        <f t="shared" si="32"/>
        <v>0.1</v>
      </c>
      <c r="Q52" s="1"/>
      <c r="S52" s="28" t="s">
        <v>8</v>
      </c>
      <c r="T52" s="20">
        <f t="shared" si="33"/>
        <v>2.8125000000000001E-2</v>
      </c>
      <c r="U52" s="17">
        <f t="shared" si="34"/>
        <v>3.3750000000000002E-2</v>
      </c>
      <c r="V52" s="20">
        <f t="shared" si="35"/>
        <v>1.1250000000000001E-2</v>
      </c>
      <c r="W52" s="26">
        <f t="shared" si="36"/>
        <v>4.5000000000000005E-2</v>
      </c>
      <c r="Z52" s="6"/>
    </row>
    <row r="53" spans="2:26" x14ac:dyDescent="0.15">
      <c r="B53" s="5"/>
      <c r="O53" s="31"/>
      <c r="Q53" s="1"/>
      <c r="Z53" s="6"/>
    </row>
    <row r="54" spans="2:26" x14ac:dyDescent="0.15">
      <c r="B54" s="5"/>
      <c r="O54" s="25"/>
      <c r="Q54" s="1"/>
      <c r="Z54" s="6"/>
    </row>
    <row r="55" spans="2:26" x14ac:dyDescent="0.15">
      <c r="B55" s="5"/>
      <c r="O55" s="25"/>
      <c r="Q55" s="1"/>
      <c r="Z55" s="6"/>
    </row>
    <row r="56" spans="2:26" x14ac:dyDescent="0.15">
      <c r="B56" s="5" t="s">
        <v>12</v>
      </c>
      <c r="J56" t="s">
        <v>12</v>
      </c>
      <c r="O56" s="26"/>
      <c r="Q56" s="1"/>
      <c r="R56" t="s">
        <v>12</v>
      </c>
      <c r="Z56" s="6"/>
    </row>
    <row r="57" spans="2:26" x14ac:dyDescent="0.15">
      <c r="B57" s="5"/>
      <c r="C57" s="21"/>
      <c r="D57" s="21" t="s">
        <v>0</v>
      </c>
      <c r="E57" s="21" t="s">
        <v>1</v>
      </c>
      <c r="F57" s="21" t="s">
        <v>2</v>
      </c>
      <c r="G57" s="23" t="s">
        <v>3</v>
      </c>
      <c r="K57" s="24"/>
      <c r="L57" s="21" t="s">
        <v>0</v>
      </c>
      <c r="M57" s="22" t="s">
        <v>1</v>
      </c>
      <c r="N57" s="21" t="s">
        <v>2</v>
      </c>
      <c r="O57" s="23" t="s">
        <v>3</v>
      </c>
      <c r="Q57" s="1"/>
      <c r="S57" s="21"/>
      <c r="T57" s="22" t="s">
        <v>0</v>
      </c>
      <c r="U57" s="21" t="s">
        <v>1</v>
      </c>
      <c r="V57" s="22" t="s">
        <v>2</v>
      </c>
      <c r="W57" s="21" t="s">
        <v>3</v>
      </c>
      <c r="Z57" s="6"/>
    </row>
    <row r="58" spans="2:26" x14ac:dyDescent="0.15">
      <c r="B58" s="5"/>
      <c r="C58" s="19" t="s">
        <v>5</v>
      </c>
      <c r="D58" s="19">
        <f>IF(D31,$E$4-$E$6,$E$4)</f>
        <v>1</v>
      </c>
      <c r="E58" s="19">
        <f t="shared" ref="E58:G58" si="39">IF(E31,$E$4-$E$6,$E$4)</f>
        <v>1</v>
      </c>
      <c r="F58" s="19">
        <f t="shared" si="39"/>
        <v>1</v>
      </c>
      <c r="G58" s="25">
        <f t="shared" si="39"/>
        <v>1</v>
      </c>
      <c r="K58" s="27" t="s">
        <v>5</v>
      </c>
      <c r="L58" s="19">
        <f>D58*J12</f>
        <v>0.25</v>
      </c>
      <c r="M58">
        <f t="shared" ref="M58:O58" si="40">E58*K12</f>
        <v>0.35</v>
      </c>
      <c r="N58" s="19">
        <f t="shared" si="40"/>
        <v>0.2</v>
      </c>
      <c r="O58" s="25">
        <f t="shared" si="40"/>
        <v>0.2</v>
      </c>
      <c r="Q58" s="1"/>
      <c r="S58" s="19" t="s">
        <v>5</v>
      </c>
      <c r="T58">
        <f>L58*Q21</f>
        <v>0.13500000000000001</v>
      </c>
      <c r="U58" s="19">
        <f t="shared" ref="U58:W61" si="41">M58*R21</f>
        <v>0.189</v>
      </c>
      <c r="V58">
        <f t="shared" si="41"/>
        <v>0.10800000000000001</v>
      </c>
      <c r="W58" s="19">
        <f t="shared" si="41"/>
        <v>0.10800000000000001</v>
      </c>
      <c r="Z58" s="6"/>
    </row>
    <row r="59" spans="2:26" x14ac:dyDescent="0.15">
      <c r="B59" s="5"/>
      <c r="C59" s="19" t="s">
        <v>6</v>
      </c>
      <c r="D59" s="19">
        <f t="shared" ref="D59:G59" si="42">IF(D32,$E$4-$E$6,$E$4)</f>
        <v>1</v>
      </c>
      <c r="E59" s="19">
        <f t="shared" si="42"/>
        <v>1</v>
      </c>
      <c r="F59" s="19">
        <f t="shared" si="42"/>
        <v>1</v>
      </c>
      <c r="G59" s="25">
        <f t="shared" si="42"/>
        <v>1</v>
      </c>
      <c r="K59" s="27" t="s">
        <v>6</v>
      </c>
      <c r="L59" s="19">
        <f>D59*J13</f>
        <v>0.25</v>
      </c>
      <c r="M59">
        <f t="shared" ref="M59:O61" si="43">E59*K13</f>
        <v>0.4</v>
      </c>
      <c r="N59" s="19">
        <f t="shared" si="43"/>
        <v>0.25</v>
      </c>
      <c r="O59" s="25">
        <f t="shared" si="43"/>
        <v>0.1</v>
      </c>
      <c r="Q59" s="1"/>
      <c r="S59" s="19" t="s">
        <v>6</v>
      </c>
      <c r="T59">
        <f t="shared" ref="T59:T61" si="44">L59*Q22</f>
        <v>0.13500000000000001</v>
      </c>
      <c r="U59" s="19">
        <f t="shared" si="41"/>
        <v>0.21600000000000003</v>
      </c>
      <c r="V59">
        <f t="shared" si="41"/>
        <v>0.1125</v>
      </c>
      <c r="W59" s="19">
        <f t="shared" si="41"/>
        <v>4.5000000000000005E-2</v>
      </c>
      <c r="Z59" s="6"/>
    </row>
    <row r="60" spans="2:26" x14ac:dyDescent="0.15">
      <c r="B60" s="5"/>
      <c r="C60" s="19" t="s">
        <v>7</v>
      </c>
      <c r="D60" s="19">
        <f t="shared" ref="D60:G60" si="45">IF(D33,$E$4-$E$6,$E$4)</f>
        <v>1</v>
      </c>
      <c r="E60" s="19">
        <f t="shared" si="45"/>
        <v>1</v>
      </c>
      <c r="F60" s="19">
        <f t="shared" si="45"/>
        <v>1</v>
      </c>
      <c r="G60" s="25">
        <f t="shared" si="45"/>
        <v>1</v>
      </c>
      <c r="K60" s="27" t="s">
        <v>7</v>
      </c>
      <c r="L60" s="19">
        <f>D60*J14</f>
        <v>0.25</v>
      </c>
      <c r="M60">
        <f t="shared" si="43"/>
        <v>0.4</v>
      </c>
      <c r="N60" s="19">
        <f t="shared" si="43"/>
        <v>0.25</v>
      </c>
      <c r="O60" s="25">
        <f t="shared" si="43"/>
        <v>0.1</v>
      </c>
      <c r="Q60" s="1"/>
      <c r="S60" s="19" t="s">
        <v>7</v>
      </c>
      <c r="T60">
        <f t="shared" si="44"/>
        <v>0.1125</v>
      </c>
      <c r="U60" s="19">
        <f t="shared" si="41"/>
        <v>0.18000000000000002</v>
      </c>
      <c r="V60">
        <f t="shared" si="41"/>
        <v>0.1125</v>
      </c>
      <c r="W60" s="19">
        <f t="shared" si="41"/>
        <v>4.5000000000000005E-2</v>
      </c>
      <c r="Z60" s="6"/>
    </row>
    <row r="61" spans="2:26" x14ac:dyDescent="0.15">
      <c r="B61" s="5"/>
      <c r="C61" s="20" t="s">
        <v>8</v>
      </c>
      <c r="D61" s="20">
        <f t="shared" ref="D61:G61" si="46">IF(D34,$E$4-$E$6,$E$4)</f>
        <v>1</v>
      </c>
      <c r="E61" s="20">
        <f t="shared" si="46"/>
        <v>1</v>
      </c>
      <c r="F61" s="20">
        <f t="shared" si="46"/>
        <v>1</v>
      </c>
      <c r="G61" s="26">
        <f t="shared" si="46"/>
        <v>1</v>
      </c>
      <c r="K61" s="28" t="s">
        <v>8</v>
      </c>
      <c r="L61" s="20">
        <f>D61*J15</f>
        <v>0.25</v>
      </c>
      <c r="M61" s="17">
        <f t="shared" si="43"/>
        <v>0.25</v>
      </c>
      <c r="N61" s="20">
        <f t="shared" si="43"/>
        <v>0.1</v>
      </c>
      <c r="O61" s="25">
        <f t="shared" si="43"/>
        <v>0.4</v>
      </c>
      <c r="Q61" s="1"/>
      <c r="S61" s="20" t="s">
        <v>8</v>
      </c>
      <c r="T61" s="17">
        <f t="shared" si="44"/>
        <v>0.1125</v>
      </c>
      <c r="U61" s="20">
        <f t="shared" si="41"/>
        <v>0.13500000000000001</v>
      </c>
      <c r="V61" s="17">
        <f t="shared" si="41"/>
        <v>4.5000000000000005E-2</v>
      </c>
      <c r="W61" s="20">
        <f t="shared" si="41"/>
        <v>0.18000000000000002</v>
      </c>
      <c r="Z61" s="6"/>
    </row>
    <row r="62" spans="2:26" x14ac:dyDescent="0.15">
      <c r="B62" s="5"/>
      <c r="O62" s="30"/>
      <c r="Q62" s="1"/>
      <c r="Z62" s="6"/>
    </row>
    <row r="63" spans="2:26" x14ac:dyDescent="0.15">
      <c r="B63" s="5"/>
      <c r="Q63" s="1"/>
      <c r="Z63" s="6"/>
    </row>
    <row r="64" spans="2:26" x14ac:dyDescent="0.15">
      <c r="B64" s="5"/>
      <c r="Q64" s="1"/>
      <c r="Z64" s="6"/>
    </row>
    <row r="65" spans="2:26" x14ac:dyDescent="0.15">
      <c r="B65" s="5" t="s">
        <v>13</v>
      </c>
      <c r="J65" t="s">
        <v>13</v>
      </c>
      <c r="O65" s="17"/>
      <c r="Q65" s="1"/>
      <c r="R65" t="s">
        <v>13</v>
      </c>
      <c r="Z65" s="6"/>
    </row>
    <row r="66" spans="2:26" x14ac:dyDescent="0.15">
      <c r="B66" s="5"/>
      <c r="C66" s="21"/>
      <c r="D66" s="21" t="s">
        <v>0</v>
      </c>
      <c r="E66" s="21" t="s">
        <v>1</v>
      </c>
      <c r="F66" s="21" t="s">
        <v>2</v>
      </c>
      <c r="G66" s="23" t="s">
        <v>3</v>
      </c>
      <c r="K66" s="24"/>
      <c r="L66" s="21" t="s">
        <v>0</v>
      </c>
      <c r="M66" s="22" t="s">
        <v>1</v>
      </c>
      <c r="N66" s="21" t="s">
        <v>2</v>
      </c>
      <c r="O66" s="26" t="s">
        <v>3</v>
      </c>
      <c r="Q66" s="1"/>
      <c r="S66" s="24"/>
      <c r="T66" s="21" t="s">
        <v>0</v>
      </c>
      <c r="U66" s="22" t="s">
        <v>1</v>
      </c>
      <c r="V66" s="21" t="s">
        <v>2</v>
      </c>
      <c r="W66" s="23" t="s">
        <v>3</v>
      </c>
      <c r="Z66" s="6"/>
    </row>
    <row r="67" spans="2:26" x14ac:dyDescent="0.15">
      <c r="B67" s="5"/>
      <c r="C67" s="19" t="s">
        <v>5</v>
      </c>
      <c r="D67" s="19">
        <f>IF(D40,$E$4-$E$6,$E$4)</f>
        <v>1</v>
      </c>
      <c r="E67" s="19">
        <f t="shared" ref="E67:G67" si="47">IF(E40,$E$4-$E$6,$E$4)</f>
        <v>1</v>
      </c>
      <c r="F67" s="19">
        <f t="shared" si="47"/>
        <v>1</v>
      </c>
      <c r="G67" s="25">
        <f t="shared" si="47"/>
        <v>1</v>
      </c>
      <c r="K67" s="27" t="s">
        <v>5</v>
      </c>
      <c r="L67" s="19">
        <f>D67*D12</f>
        <v>0.25</v>
      </c>
      <c r="M67">
        <f t="shared" ref="M67:O67" si="48">E67*E12</f>
        <v>0.35</v>
      </c>
      <c r="N67" s="19">
        <f t="shared" si="48"/>
        <v>0.2</v>
      </c>
      <c r="O67" s="25">
        <f t="shared" si="48"/>
        <v>0.2</v>
      </c>
      <c r="Q67" s="1"/>
      <c r="S67" s="27" t="s">
        <v>5</v>
      </c>
      <c r="T67" s="19">
        <f>L67*Q21</f>
        <v>0.13500000000000001</v>
      </c>
      <c r="U67">
        <f t="shared" ref="U67:W67" si="49">M67*R21</f>
        <v>0.189</v>
      </c>
      <c r="V67" s="19">
        <f t="shared" si="49"/>
        <v>0.10800000000000001</v>
      </c>
      <c r="W67" s="25">
        <f t="shared" si="49"/>
        <v>0.10800000000000001</v>
      </c>
      <c r="Z67" s="6"/>
    </row>
    <row r="68" spans="2:26" x14ac:dyDescent="0.15">
      <c r="B68" s="5"/>
      <c r="C68" s="19" t="s">
        <v>6</v>
      </c>
      <c r="D68" s="19">
        <f t="shared" ref="D68:G68" si="50">IF(D41,$E$4-$E$6,$E$4)</f>
        <v>0.25</v>
      </c>
      <c r="E68" s="19">
        <f t="shared" si="50"/>
        <v>0.25</v>
      </c>
      <c r="F68" s="19">
        <f t="shared" si="50"/>
        <v>0.25</v>
      </c>
      <c r="G68" s="25">
        <f t="shared" si="50"/>
        <v>0.25</v>
      </c>
      <c r="K68" s="27" t="s">
        <v>6</v>
      </c>
      <c r="L68" s="19">
        <f>D68*D13</f>
        <v>6.25E-2</v>
      </c>
      <c r="M68">
        <f t="shared" ref="M68:O70" si="51">E68*E13</f>
        <v>8.7499999999999994E-2</v>
      </c>
      <c r="N68" s="19">
        <f t="shared" si="51"/>
        <v>0.05</v>
      </c>
      <c r="O68" s="25">
        <f t="shared" si="51"/>
        <v>0.05</v>
      </c>
      <c r="Q68" s="1"/>
      <c r="S68" s="27" t="s">
        <v>6</v>
      </c>
      <c r="T68" s="19">
        <f t="shared" ref="T68:T70" si="52">L68*Q22</f>
        <v>3.3750000000000002E-2</v>
      </c>
      <c r="U68">
        <f t="shared" ref="U68:U70" si="53">M68*R22</f>
        <v>4.725E-2</v>
      </c>
      <c r="V68" s="19">
        <f t="shared" ref="V68:V70" si="54">N68*S22</f>
        <v>2.2500000000000003E-2</v>
      </c>
      <c r="W68" s="25">
        <f t="shared" ref="W68:W70" si="55">O68*T22</f>
        <v>2.2500000000000003E-2</v>
      </c>
      <c r="Z68" s="6"/>
    </row>
    <row r="69" spans="2:26" x14ac:dyDescent="0.15">
      <c r="B69" s="5"/>
      <c r="C69" s="19" t="s">
        <v>7</v>
      </c>
      <c r="D69" s="19">
        <f t="shared" ref="D69:G69" si="56">IF(D42,$E$4-$E$6,$E$4)</f>
        <v>1</v>
      </c>
      <c r="E69" s="19">
        <f t="shared" si="56"/>
        <v>1</v>
      </c>
      <c r="F69" s="19">
        <f t="shared" si="56"/>
        <v>1</v>
      </c>
      <c r="G69" s="25">
        <f t="shared" si="56"/>
        <v>1</v>
      </c>
      <c r="K69" s="27" t="s">
        <v>7</v>
      </c>
      <c r="L69" s="19">
        <f>D69*D14</f>
        <v>0.25</v>
      </c>
      <c r="M69">
        <f t="shared" si="51"/>
        <v>0.35</v>
      </c>
      <c r="N69" s="19">
        <f t="shared" si="51"/>
        <v>0.3</v>
      </c>
      <c r="O69" s="25">
        <f t="shared" si="51"/>
        <v>0.1</v>
      </c>
      <c r="Q69" s="1"/>
      <c r="S69" s="27" t="s">
        <v>7</v>
      </c>
      <c r="T69" s="19">
        <f t="shared" si="52"/>
        <v>0.1125</v>
      </c>
      <c r="U69">
        <f t="shared" si="53"/>
        <v>0.1575</v>
      </c>
      <c r="V69" s="19">
        <f t="shared" si="54"/>
        <v>0.13500000000000001</v>
      </c>
      <c r="W69" s="25">
        <f t="shared" si="55"/>
        <v>4.5000000000000005E-2</v>
      </c>
      <c r="Z69" s="6"/>
    </row>
    <row r="70" spans="2:26" x14ac:dyDescent="0.15">
      <c r="B70" s="5"/>
      <c r="C70" s="20" t="s">
        <v>8</v>
      </c>
      <c r="D70" s="20">
        <f t="shared" ref="D70:G70" si="57">IF(D43,$E$4-$E$6,$E$4)</f>
        <v>0.25</v>
      </c>
      <c r="E70" s="20">
        <f t="shared" si="57"/>
        <v>0.25</v>
      </c>
      <c r="F70" s="20">
        <f t="shared" si="57"/>
        <v>0.25</v>
      </c>
      <c r="G70" s="26">
        <f t="shared" si="57"/>
        <v>0.25</v>
      </c>
      <c r="K70" s="28" t="s">
        <v>8</v>
      </c>
      <c r="L70" s="20">
        <f>D70*D15</f>
        <v>6.25E-2</v>
      </c>
      <c r="M70" s="17">
        <f t="shared" si="51"/>
        <v>6.25E-2</v>
      </c>
      <c r="N70" s="20">
        <f t="shared" si="51"/>
        <v>2.5000000000000001E-2</v>
      </c>
      <c r="O70" s="25">
        <f t="shared" si="51"/>
        <v>0.1</v>
      </c>
      <c r="Q70" s="1"/>
      <c r="S70" s="28" t="s">
        <v>8</v>
      </c>
      <c r="T70" s="20">
        <f t="shared" si="52"/>
        <v>2.8125000000000001E-2</v>
      </c>
      <c r="U70" s="17">
        <f t="shared" si="53"/>
        <v>3.3750000000000002E-2</v>
      </c>
      <c r="V70" s="20">
        <f t="shared" si="54"/>
        <v>1.1250000000000001E-2</v>
      </c>
      <c r="W70" s="26">
        <f t="shared" si="55"/>
        <v>4.5000000000000005E-2</v>
      </c>
      <c r="Z70" s="6"/>
    </row>
    <row r="71" spans="2:26" x14ac:dyDescent="0.15">
      <c r="B71" s="5"/>
      <c r="O71" s="30"/>
      <c r="Q71" s="1"/>
      <c r="Z71" s="6"/>
    </row>
    <row r="72" spans="2:26" x14ac:dyDescent="0.15">
      <c r="B72" s="5"/>
      <c r="Q72" s="1"/>
      <c r="Z72" s="6"/>
    </row>
    <row r="73" spans="2:26" x14ac:dyDescent="0.15">
      <c r="B73" s="5"/>
      <c r="Q73" s="1"/>
      <c r="Z73" s="6"/>
    </row>
    <row r="74" spans="2:26" x14ac:dyDescent="0.15">
      <c r="B74" s="5"/>
      <c r="J74" t="s">
        <v>19</v>
      </c>
      <c r="K74" s="29" t="s">
        <v>5</v>
      </c>
      <c r="L74" s="36">
        <f>SUM(L49:O49,L58:O58,L67:O67)/(2*H12+N12)</f>
        <v>1.0000000000000002</v>
      </c>
      <c r="M74">
        <v>1</v>
      </c>
      <c r="O74" s="25"/>
      <c r="Q74" t="s">
        <v>41</v>
      </c>
      <c r="S74">
        <f>SUM(T49:W52,T58:W61,T67:W70)/(2*SUM(H12:H15)+SUM(N12:N15))</f>
        <v>0.36993750000000003</v>
      </c>
      <c r="U74" s="29" t="s">
        <v>5</v>
      </c>
      <c r="V74" s="36">
        <f>SUM(T49:W49,T58:W58,T67:W67)/(2*H12+N12)</f>
        <v>0.54000000000000015</v>
      </c>
      <c r="W74">
        <v>0.54</v>
      </c>
      <c r="Z74" s="6"/>
    </row>
    <row r="75" spans="2:26" x14ac:dyDescent="0.15">
      <c r="B75" s="5"/>
      <c r="K75" s="27" t="s">
        <v>6</v>
      </c>
      <c r="L75" s="37">
        <f>SUM(L50:O50,L59:O59,L68:O68)/(2*H13+N13)</f>
        <v>0.5</v>
      </c>
      <c r="M75">
        <v>0.5</v>
      </c>
      <c r="O75" s="6"/>
      <c r="P75" s="5"/>
      <c r="U75" s="27" t="s">
        <v>6</v>
      </c>
      <c r="V75" s="37">
        <f>SUM(T50:W50,T59:W59,T68:W68)/(2*H13+N13)</f>
        <v>0.2535</v>
      </c>
      <c r="W75">
        <v>0.25</v>
      </c>
      <c r="Z75" s="6"/>
    </row>
    <row r="76" spans="2:26" x14ac:dyDescent="0.15">
      <c r="B76" s="5"/>
      <c r="K76" s="27" t="s">
        <v>7</v>
      </c>
      <c r="L76" s="37">
        <f t="shared" ref="L76:L77" si="58">SUM(L51:O51,L60:O60,L69:O69)/(2*H14+N14)</f>
        <v>1</v>
      </c>
      <c r="M76">
        <v>1</v>
      </c>
      <c r="O76" s="6"/>
      <c r="P76" s="5"/>
      <c r="U76" s="27" t="s">
        <v>7</v>
      </c>
      <c r="V76" s="37">
        <f t="shared" ref="V76:V77" si="59">SUM(T51:W51,T60:W60,T69:W69)/(2*H14+N14)</f>
        <v>0.45</v>
      </c>
      <c r="W76">
        <v>0.45</v>
      </c>
      <c r="Z76" s="6"/>
    </row>
    <row r="77" spans="2:26" x14ac:dyDescent="0.15">
      <c r="B77" s="5"/>
      <c r="K77" s="28" t="s">
        <v>8</v>
      </c>
      <c r="L77" s="38">
        <f t="shared" si="58"/>
        <v>0.5</v>
      </c>
      <c r="M77">
        <v>0.5</v>
      </c>
      <c r="O77" s="6"/>
      <c r="P77" s="5"/>
      <c r="U77" s="28" t="s">
        <v>8</v>
      </c>
      <c r="V77" s="38">
        <f t="shared" si="59"/>
        <v>0.23625000000000004</v>
      </c>
      <c r="W77">
        <v>0.24</v>
      </c>
      <c r="Z77" s="6"/>
    </row>
    <row r="78" spans="2:26" x14ac:dyDescent="0.15">
      <c r="B78" s="5"/>
      <c r="O78" s="6"/>
      <c r="P78" s="5"/>
      <c r="Z78" s="6"/>
    </row>
    <row r="79" spans="2:26" x14ac:dyDescent="0.15">
      <c r="B79" s="5"/>
      <c r="O79" s="6"/>
      <c r="P79" s="5"/>
      <c r="Z79" s="6"/>
    </row>
    <row r="80" spans="2:26" x14ac:dyDescent="0.15">
      <c r="B80" s="5"/>
      <c r="J80" t="s">
        <v>42</v>
      </c>
      <c r="O80" s="6"/>
      <c r="P80" s="5"/>
      <c r="Z80" s="6"/>
    </row>
    <row r="81" spans="2:26" ht="14" thickBot="1" x14ac:dyDescent="0.2">
      <c r="B81" s="9"/>
      <c r="C81" s="10"/>
      <c r="D81" s="10"/>
      <c r="E81" s="10"/>
      <c r="F81" s="10"/>
      <c r="G81" s="10"/>
      <c r="H81" s="10"/>
      <c r="I81" s="10"/>
      <c r="J81" s="10"/>
      <c r="K81" s="10">
        <f>SUM(L74:L77)/4</f>
        <v>0.75</v>
      </c>
      <c r="L81" s="10"/>
      <c r="M81" s="10"/>
      <c r="N81" s="10"/>
      <c r="O81" s="11"/>
      <c r="P81" s="9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5" spans="2:26" x14ac:dyDescent="0.15">
      <c r="B85" t="s">
        <v>85</v>
      </c>
      <c r="J85" t="s">
        <v>86</v>
      </c>
    </row>
    <row r="87" spans="2:26" x14ac:dyDescent="0.15">
      <c r="B87" s="5" t="s">
        <v>4</v>
      </c>
      <c r="J87" s="5" t="s">
        <v>4</v>
      </c>
    </row>
    <row r="88" spans="2:26" x14ac:dyDescent="0.15">
      <c r="B88" s="5"/>
      <c r="C88" s="21"/>
      <c r="D88" s="22" t="s">
        <v>0</v>
      </c>
      <c r="E88" s="21" t="s">
        <v>1</v>
      </c>
      <c r="F88" s="22" t="s">
        <v>2</v>
      </c>
      <c r="G88" s="21" t="s">
        <v>3</v>
      </c>
      <c r="J88" s="5"/>
      <c r="K88" s="24"/>
      <c r="L88" s="21" t="s">
        <v>0</v>
      </c>
      <c r="M88" s="21" t="s">
        <v>1</v>
      </c>
      <c r="N88" s="22" t="s">
        <v>2</v>
      </c>
      <c r="O88" s="21" t="s">
        <v>3</v>
      </c>
    </row>
    <row r="89" spans="2:26" x14ac:dyDescent="0.15">
      <c r="B89" s="5"/>
      <c r="C89" s="19" t="s">
        <v>5</v>
      </c>
      <c r="D89">
        <v>0</v>
      </c>
      <c r="E89" s="19">
        <v>0</v>
      </c>
      <c r="F89">
        <v>0</v>
      </c>
      <c r="G89" s="19">
        <v>0</v>
      </c>
      <c r="J89" s="5"/>
      <c r="K89" s="27" t="s">
        <v>5</v>
      </c>
      <c r="L89" s="19">
        <v>0</v>
      </c>
      <c r="M89" s="19">
        <v>0</v>
      </c>
      <c r="N89">
        <v>0</v>
      </c>
      <c r="O89" s="19">
        <v>0</v>
      </c>
    </row>
    <row r="90" spans="2:26" x14ac:dyDescent="0.15">
      <c r="B90" s="5"/>
      <c r="C90" s="19" t="s">
        <v>6</v>
      </c>
      <c r="D90">
        <v>1</v>
      </c>
      <c r="E90" s="19">
        <v>1</v>
      </c>
      <c r="F90">
        <v>1</v>
      </c>
      <c r="G90" s="19">
        <v>1</v>
      </c>
      <c r="J90" s="5"/>
      <c r="K90" s="27" t="s">
        <v>6</v>
      </c>
      <c r="L90" s="19">
        <v>0</v>
      </c>
      <c r="M90" s="19">
        <v>0</v>
      </c>
      <c r="N90">
        <v>0</v>
      </c>
      <c r="O90" s="19">
        <v>0</v>
      </c>
    </row>
    <row r="91" spans="2:26" x14ac:dyDescent="0.15">
      <c r="B91" s="5"/>
      <c r="C91" s="19" t="s">
        <v>7</v>
      </c>
      <c r="D91">
        <v>0</v>
      </c>
      <c r="E91" s="19">
        <v>0</v>
      </c>
      <c r="F91">
        <v>0</v>
      </c>
      <c r="G91" s="19">
        <v>0</v>
      </c>
      <c r="J91" s="5"/>
      <c r="K91" s="27" t="s">
        <v>7</v>
      </c>
      <c r="L91" s="19">
        <v>0</v>
      </c>
      <c r="M91" s="19">
        <v>0</v>
      </c>
      <c r="N91">
        <v>0</v>
      </c>
      <c r="O91" s="19">
        <v>0</v>
      </c>
    </row>
    <row r="92" spans="2:26" x14ac:dyDescent="0.15">
      <c r="B92" s="5"/>
      <c r="C92" s="20" t="s">
        <v>8</v>
      </c>
      <c r="D92" s="17">
        <v>1</v>
      </c>
      <c r="E92" s="20">
        <v>1</v>
      </c>
      <c r="F92" s="17">
        <v>1</v>
      </c>
      <c r="G92" s="20">
        <v>1</v>
      </c>
      <c r="J92" s="5"/>
      <c r="K92" s="28" t="s">
        <v>8</v>
      </c>
      <c r="L92" s="20">
        <v>0</v>
      </c>
      <c r="M92" s="20">
        <v>0</v>
      </c>
      <c r="N92" s="17">
        <v>0</v>
      </c>
      <c r="O92" s="20">
        <v>0</v>
      </c>
    </row>
    <row r="93" spans="2:26" x14ac:dyDescent="0.15">
      <c r="B93" s="5"/>
      <c r="J93" s="5"/>
    </row>
    <row r="94" spans="2:26" x14ac:dyDescent="0.15">
      <c r="B94" s="5"/>
      <c r="J94" s="5"/>
    </row>
    <row r="95" spans="2:26" x14ac:dyDescent="0.15">
      <c r="B95" s="5"/>
      <c r="J95" s="5"/>
    </row>
    <row r="96" spans="2:26" x14ac:dyDescent="0.15">
      <c r="B96" s="5" t="s">
        <v>12</v>
      </c>
      <c r="J96" s="5" t="s">
        <v>12</v>
      </c>
    </row>
    <row r="97" spans="2:15" x14ac:dyDescent="0.15">
      <c r="B97" s="5"/>
      <c r="C97" s="21"/>
      <c r="D97" s="21" t="s">
        <v>0</v>
      </c>
      <c r="E97" s="22" t="s">
        <v>1</v>
      </c>
      <c r="F97" s="21" t="s">
        <v>2</v>
      </c>
      <c r="G97" s="23" t="s">
        <v>3</v>
      </c>
      <c r="J97" s="5"/>
      <c r="K97" s="24"/>
      <c r="L97" s="21" t="s">
        <v>0</v>
      </c>
      <c r="M97" s="22" t="s">
        <v>1</v>
      </c>
      <c r="N97" s="21" t="s">
        <v>2</v>
      </c>
      <c r="O97" s="23" t="s">
        <v>3</v>
      </c>
    </row>
    <row r="98" spans="2:15" x14ac:dyDescent="0.15">
      <c r="B98" s="5"/>
      <c r="C98" s="19" t="s">
        <v>5</v>
      </c>
      <c r="D98" s="19">
        <v>0</v>
      </c>
      <c r="E98">
        <v>0</v>
      </c>
      <c r="F98" s="19">
        <v>0</v>
      </c>
      <c r="G98" s="25">
        <v>0</v>
      </c>
      <c r="J98" s="5"/>
      <c r="K98" s="27" t="s">
        <v>5</v>
      </c>
      <c r="L98" s="19">
        <v>0</v>
      </c>
      <c r="M98">
        <v>0</v>
      </c>
      <c r="N98" s="19">
        <v>0</v>
      </c>
      <c r="O98" s="25">
        <v>0</v>
      </c>
    </row>
    <row r="99" spans="2:15" x14ac:dyDescent="0.15">
      <c r="B99" s="5"/>
      <c r="C99" s="19" t="s">
        <v>6</v>
      </c>
      <c r="D99" s="19">
        <v>0</v>
      </c>
      <c r="E99">
        <v>0</v>
      </c>
      <c r="F99" s="19">
        <v>0</v>
      </c>
      <c r="G99" s="25">
        <v>0</v>
      </c>
      <c r="J99" s="5"/>
      <c r="K99" s="27" t="s">
        <v>6</v>
      </c>
      <c r="L99" s="19">
        <v>0</v>
      </c>
      <c r="M99">
        <v>0</v>
      </c>
      <c r="N99" s="19">
        <v>0</v>
      </c>
      <c r="O99" s="25">
        <v>0</v>
      </c>
    </row>
    <row r="100" spans="2:15" x14ac:dyDescent="0.15">
      <c r="B100" s="5"/>
      <c r="C100" s="19" t="s">
        <v>7</v>
      </c>
      <c r="D100" s="19">
        <v>0</v>
      </c>
      <c r="E100">
        <v>0</v>
      </c>
      <c r="F100" s="19">
        <v>0</v>
      </c>
      <c r="G100" s="25">
        <v>0</v>
      </c>
      <c r="J100" s="5"/>
      <c r="K100" s="27" t="s">
        <v>7</v>
      </c>
      <c r="L100" s="19">
        <v>0</v>
      </c>
      <c r="M100">
        <v>0</v>
      </c>
      <c r="N100" s="19">
        <v>0</v>
      </c>
      <c r="O100" s="25">
        <v>0</v>
      </c>
    </row>
    <row r="101" spans="2:15" x14ac:dyDescent="0.15">
      <c r="B101" s="5"/>
      <c r="C101" s="20" t="s">
        <v>8</v>
      </c>
      <c r="D101" s="20">
        <v>0</v>
      </c>
      <c r="E101" s="17">
        <v>0</v>
      </c>
      <c r="F101" s="20">
        <v>0</v>
      </c>
      <c r="G101" s="26">
        <v>0</v>
      </c>
      <c r="J101" s="5"/>
      <c r="K101" s="28" t="s">
        <v>8</v>
      </c>
      <c r="L101" s="20">
        <v>0</v>
      </c>
      <c r="M101" s="17">
        <v>0</v>
      </c>
      <c r="N101" s="20">
        <v>0</v>
      </c>
      <c r="O101" s="26">
        <v>0</v>
      </c>
    </row>
    <row r="102" spans="2:15" x14ac:dyDescent="0.15">
      <c r="B102" s="5"/>
      <c r="J102" s="5"/>
    </row>
    <row r="103" spans="2:15" x14ac:dyDescent="0.15">
      <c r="B103" s="5"/>
      <c r="J103" s="5"/>
    </row>
    <row r="104" spans="2:15" x14ac:dyDescent="0.15">
      <c r="B104" s="5"/>
      <c r="J104" s="5"/>
    </row>
    <row r="105" spans="2:15" x14ac:dyDescent="0.15">
      <c r="B105" s="5" t="s">
        <v>13</v>
      </c>
      <c r="J105" s="5" t="s">
        <v>13</v>
      </c>
    </row>
    <row r="106" spans="2:15" x14ac:dyDescent="0.15">
      <c r="B106" s="5"/>
      <c r="C106" s="21"/>
      <c r="D106" s="22" t="s">
        <v>0</v>
      </c>
      <c r="E106" s="21" t="s">
        <v>1</v>
      </c>
      <c r="F106" s="22" t="s">
        <v>2</v>
      </c>
      <c r="G106" s="21" t="s">
        <v>3</v>
      </c>
      <c r="J106" s="5"/>
      <c r="K106" s="24"/>
      <c r="L106" s="21" t="s">
        <v>0</v>
      </c>
      <c r="M106" s="22" t="s">
        <v>1</v>
      </c>
      <c r="N106" s="21" t="s">
        <v>2</v>
      </c>
      <c r="O106" s="23" t="s">
        <v>3</v>
      </c>
    </row>
    <row r="107" spans="2:15" x14ac:dyDescent="0.15">
      <c r="B107" s="5"/>
      <c r="C107" s="19" t="s">
        <v>5</v>
      </c>
      <c r="D107">
        <v>0</v>
      </c>
      <c r="E107" s="19">
        <v>0</v>
      </c>
      <c r="F107">
        <v>0</v>
      </c>
      <c r="G107" s="19">
        <v>0</v>
      </c>
      <c r="J107" s="5"/>
      <c r="K107" s="27" t="s">
        <v>5</v>
      </c>
      <c r="L107" s="19">
        <v>0</v>
      </c>
      <c r="M107">
        <v>0</v>
      </c>
      <c r="N107" s="19">
        <v>0</v>
      </c>
      <c r="O107" s="25">
        <v>0</v>
      </c>
    </row>
    <row r="108" spans="2:15" x14ac:dyDescent="0.15">
      <c r="B108" s="5"/>
      <c r="C108" s="19" t="s">
        <v>6</v>
      </c>
      <c r="D108">
        <v>0</v>
      </c>
      <c r="E108" s="19">
        <v>0</v>
      </c>
      <c r="F108">
        <v>0</v>
      </c>
      <c r="G108" s="19">
        <v>0</v>
      </c>
      <c r="J108" s="5"/>
      <c r="K108" s="27" t="s">
        <v>6</v>
      </c>
      <c r="L108" s="19">
        <v>1</v>
      </c>
      <c r="M108">
        <v>1</v>
      </c>
      <c r="N108" s="19">
        <v>1</v>
      </c>
      <c r="O108" s="25">
        <v>1</v>
      </c>
    </row>
    <row r="109" spans="2:15" x14ac:dyDescent="0.15">
      <c r="B109" s="5"/>
      <c r="C109" s="19" t="s">
        <v>7</v>
      </c>
      <c r="D109">
        <v>0</v>
      </c>
      <c r="E109" s="19">
        <v>0</v>
      </c>
      <c r="F109">
        <v>0</v>
      </c>
      <c r="G109" s="19">
        <v>0</v>
      </c>
      <c r="J109" s="5"/>
      <c r="K109" s="27" t="s">
        <v>7</v>
      </c>
      <c r="L109" s="19">
        <v>0</v>
      </c>
      <c r="M109">
        <v>0</v>
      </c>
      <c r="N109" s="19">
        <v>0</v>
      </c>
      <c r="O109" s="25">
        <v>0</v>
      </c>
    </row>
    <row r="110" spans="2:15" x14ac:dyDescent="0.15">
      <c r="B110" s="5"/>
      <c r="C110" s="20" t="s">
        <v>8</v>
      </c>
      <c r="D110" s="17">
        <v>0</v>
      </c>
      <c r="E110" s="20">
        <v>0</v>
      </c>
      <c r="F110" s="17">
        <v>0</v>
      </c>
      <c r="G110" s="20">
        <v>0</v>
      </c>
      <c r="J110" s="5"/>
      <c r="K110" s="28" t="s">
        <v>8</v>
      </c>
      <c r="L110" s="20">
        <v>1</v>
      </c>
      <c r="M110" s="17">
        <v>1</v>
      </c>
      <c r="N110" s="20">
        <v>1</v>
      </c>
      <c r="O110" s="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0DF4-59CE-4B1E-A268-226D17B6FD79}">
  <dimension ref="A1"/>
  <sheetViews>
    <sheetView topLeftCell="A7" zoomScaleNormal="100" workbookViewId="0">
      <selection activeCell="D45" sqref="D45"/>
    </sheetView>
  </sheetViews>
  <sheetFormatPr baseColWidth="10" defaultColWidth="8.83203125" defaultRowHeight="13" x14ac:dyDescent="0.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14A3-58BF-423E-A9FF-79BCE717A32D}">
  <dimension ref="B1:AN110"/>
  <sheetViews>
    <sheetView showGridLines="0" topLeftCell="D62" zoomScale="120" zoomScaleNormal="120" workbookViewId="0">
      <selection activeCell="U77" sqref="U77"/>
    </sheetView>
  </sheetViews>
  <sheetFormatPr baseColWidth="10" defaultColWidth="8.83203125" defaultRowHeight="13" x14ac:dyDescent="0.15"/>
  <cols>
    <col min="23" max="23" width="12.6640625" customWidth="1"/>
    <col min="24" max="26" width="5.33203125" customWidth="1"/>
    <col min="27" max="27" width="4.6640625" customWidth="1"/>
    <col min="28" max="29" width="4.5" customWidth="1"/>
    <col min="30" max="30" width="5.1640625" customWidth="1"/>
    <col min="31" max="31" width="5.6640625" customWidth="1"/>
    <col min="32" max="33" width="4.5" customWidth="1"/>
    <col min="34" max="34" width="4.6640625" customWidth="1"/>
    <col min="35" max="35" width="4.33203125" customWidth="1"/>
    <col min="36" max="36" width="5.33203125" customWidth="1"/>
    <col min="37" max="37" width="5" customWidth="1"/>
    <col min="38" max="38" width="5.33203125" customWidth="1"/>
    <col min="39" max="39" width="11.83203125" customWidth="1"/>
  </cols>
  <sheetData>
    <row r="1" spans="2:40" x14ac:dyDescent="0.15">
      <c r="N1" s="1"/>
      <c r="P1" s="2"/>
      <c r="Q1" s="3"/>
      <c r="R1" s="29" t="s">
        <v>45</v>
      </c>
      <c r="S1" s="30"/>
      <c r="T1" s="32">
        <v>0.6</v>
      </c>
      <c r="U1" s="3"/>
      <c r="V1" s="3"/>
      <c r="W1" s="29" t="s">
        <v>23</v>
      </c>
      <c r="X1" s="32">
        <v>0.9</v>
      </c>
      <c r="Y1" s="3"/>
      <c r="Z1" s="3"/>
      <c r="AA1" s="3"/>
      <c r="AB1" s="29" t="s">
        <v>35</v>
      </c>
      <c r="AC1" s="30"/>
      <c r="AD1" s="32">
        <v>0.95</v>
      </c>
      <c r="AE1" s="3"/>
      <c r="AF1" s="3"/>
      <c r="AG1" s="3"/>
      <c r="AH1" s="3"/>
      <c r="AI1" s="3"/>
      <c r="AJ1" s="3"/>
      <c r="AK1" s="3"/>
      <c r="AL1" s="3"/>
      <c r="AM1" s="3"/>
      <c r="AN1" s="4"/>
    </row>
    <row r="2" spans="2:40" x14ac:dyDescent="0.15">
      <c r="B2" t="s">
        <v>82</v>
      </c>
      <c r="N2" s="1"/>
      <c r="P2" s="5"/>
      <c r="R2" s="27" t="s">
        <v>46</v>
      </c>
      <c r="T2" s="19">
        <v>0.8</v>
      </c>
      <c r="W2" s="27" t="s">
        <v>24</v>
      </c>
      <c r="X2" s="19">
        <v>0.8</v>
      </c>
      <c r="AB2" s="27" t="s">
        <v>36</v>
      </c>
      <c r="AD2" s="19">
        <v>0.9</v>
      </c>
      <c r="AN2" s="6"/>
    </row>
    <row r="3" spans="2:40" x14ac:dyDescent="0.15">
      <c r="N3" s="1"/>
      <c r="P3" s="12" t="s">
        <v>20</v>
      </c>
      <c r="R3" s="27" t="s">
        <v>47</v>
      </c>
      <c r="T3" s="19">
        <v>0.6</v>
      </c>
      <c r="W3" s="27" t="s">
        <v>25</v>
      </c>
      <c r="X3" s="19">
        <v>0.7</v>
      </c>
      <c r="AB3" s="27" t="s">
        <v>37</v>
      </c>
      <c r="AD3" s="19">
        <v>0.85</v>
      </c>
      <c r="AN3" s="6"/>
    </row>
    <row r="4" spans="2:40" x14ac:dyDescent="0.15">
      <c r="B4" t="s">
        <v>9</v>
      </c>
      <c r="D4" t="s">
        <v>10</v>
      </c>
      <c r="E4">
        <v>1</v>
      </c>
      <c r="N4" s="1"/>
      <c r="P4" s="5"/>
      <c r="R4" s="27" t="s">
        <v>48</v>
      </c>
      <c r="T4" s="19">
        <v>0.5</v>
      </c>
      <c r="W4" s="27" t="s">
        <v>26</v>
      </c>
      <c r="X4" s="19">
        <v>0.6</v>
      </c>
      <c r="AB4" s="27" t="s">
        <v>38</v>
      </c>
      <c r="AD4" s="19">
        <v>0.75</v>
      </c>
      <c r="AN4" s="6"/>
    </row>
    <row r="5" spans="2:40" x14ac:dyDescent="0.15">
      <c r="B5" t="s">
        <v>17</v>
      </c>
      <c r="E5">
        <v>7.5</v>
      </c>
      <c r="N5" s="1"/>
      <c r="P5" s="5"/>
      <c r="R5" s="27" t="s">
        <v>49</v>
      </c>
      <c r="T5" s="19">
        <v>0.9</v>
      </c>
      <c r="W5" s="27" t="s">
        <v>27</v>
      </c>
      <c r="X5" s="19">
        <v>0.5</v>
      </c>
      <c r="AB5" s="28" t="s">
        <v>39</v>
      </c>
      <c r="AC5" s="17"/>
      <c r="AD5" s="20">
        <v>0.6</v>
      </c>
      <c r="AN5" s="6"/>
    </row>
    <row r="6" spans="2:40" x14ac:dyDescent="0.15">
      <c r="B6" t="s">
        <v>18</v>
      </c>
      <c r="E6">
        <f>E5/10</f>
        <v>0.75</v>
      </c>
      <c r="N6" s="1"/>
      <c r="P6" s="5" t="s">
        <v>21</v>
      </c>
      <c r="R6" s="27" t="s">
        <v>50</v>
      </c>
      <c r="T6" s="19">
        <v>0.7</v>
      </c>
      <c r="V6" t="s">
        <v>22</v>
      </c>
      <c r="W6" s="27" t="s">
        <v>28</v>
      </c>
      <c r="X6" s="19">
        <v>0.4</v>
      </c>
      <c r="AA6" t="s">
        <v>34</v>
      </c>
      <c r="AN6" s="6"/>
    </row>
    <row r="7" spans="2:40" ht="14" thickBot="1" x14ac:dyDescent="0.2">
      <c r="N7" s="1"/>
      <c r="P7" s="5"/>
      <c r="R7" s="28" t="s">
        <v>51</v>
      </c>
      <c r="S7" s="17"/>
      <c r="T7" s="20">
        <v>0.5</v>
      </c>
      <c r="W7" s="27" t="s">
        <v>29</v>
      </c>
      <c r="X7" s="19">
        <v>0.35</v>
      </c>
      <c r="AN7" s="6"/>
    </row>
    <row r="8" spans="2:40" x14ac:dyDescent="0.15">
      <c r="B8" s="13" t="s">
        <v>78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4"/>
      <c r="O8" s="4"/>
      <c r="W8" s="27" t="s">
        <v>30</v>
      </c>
      <c r="X8" s="19">
        <v>0.3</v>
      </c>
      <c r="AN8" s="6"/>
    </row>
    <row r="9" spans="2:40" x14ac:dyDescent="0.15">
      <c r="B9" s="5"/>
      <c r="E9" t="s">
        <v>43</v>
      </c>
      <c r="K9" t="s">
        <v>44</v>
      </c>
      <c r="N9" s="1"/>
      <c r="O9" s="6"/>
      <c r="W9" s="28" t="s">
        <v>31</v>
      </c>
      <c r="X9" s="20">
        <v>0.25</v>
      </c>
      <c r="AN9" s="6"/>
    </row>
    <row r="10" spans="2:40" x14ac:dyDescent="0.15">
      <c r="B10" s="5" t="s">
        <v>11</v>
      </c>
      <c r="N10" s="1"/>
      <c r="O10" s="6"/>
      <c r="AB10" t="s">
        <v>40</v>
      </c>
      <c r="AN10" s="6"/>
    </row>
    <row r="11" spans="2:40" x14ac:dyDescent="0.15">
      <c r="B11" s="5"/>
      <c r="C11" s="24"/>
      <c r="D11" s="21" t="s">
        <v>0</v>
      </c>
      <c r="E11" s="22" t="s">
        <v>1</v>
      </c>
      <c r="F11" s="21" t="s">
        <v>2</v>
      </c>
      <c r="G11" s="23" t="s">
        <v>3</v>
      </c>
      <c r="J11" s="24" t="s">
        <v>0</v>
      </c>
      <c r="K11" s="21" t="s">
        <v>1</v>
      </c>
      <c r="L11" s="21" t="s">
        <v>2</v>
      </c>
      <c r="M11" s="23" t="s">
        <v>3</v>
      </c>
      <c r="N11" s="1"/>
      <c r="P11" s="24"/>
      <c r="Q11" s="21" t="s">
        <v>0</v>
      </c>
      <c r="R11" s="22" t="s">
        <v>1</v>
      </c>
      <c r="S11" s="21" t="s">
        <v>2</v>
      </c>
      <c r="T11" s="23" t="s">
        <v>3</v>
      </c>
      <c r="V11" s="21" t="s">
        <v>0</v>
      </c>
      <c r="W11" s="23" t="s">
        <v>1</v>
      </c>
      <c r="X11" s="23" t="s">
        <v>2</v>
      </c>
      <c r="Y11" s="23" t="s">
        <v>3</v>
      </c>
      <c r="AC11">
        <v>0.6</v>
      </c>
      <c r="AN11" s="6"/>
    </row>
    <row r="12" spans="2:40" x14ac:dyDescent="0.15">
      <c r="B12" s="5"/>
      <c r="C12" s="27" t="s">
        <v>5</v>
      </c>
      <c r="D12" s="19">
        <v>0.25</v>
      </c>
      <c r="E12">
        <v>0.35</v>
      </c>
      <c r="F12" s="19">
        <v>0.2</v>
      </c>
      <c r="G12" s="25">
        <v>0.2</v>
      </c>
      <c r="H12">
        <f>SUM(D12:G12)</f>
        <v>1</v>
      </c>
      <c r="J12" s="27">
        <v>0.25</v>
      </c>
      <c r="K12" s="19">
        <v>0.35</v>
      </c>
      <c r="L12" s="19">
        <v>0.2</v>
      </c>
      <c r="M12" s="25">
        <v>0.2</v>
      </c>
      <c r="N12" s="1">
        <f>SUM(J12:M12)</f>
        <v>1</v>
      </c>
      <c r="P12" s="27" t="s">
        <v>5</v>
      </c>
      <c r="Q12" s="19">
        <f>AM23</f>
        <v>0.6</v>
      </c>
      <c r="R12">
        <f>AM24</f>
        <v>0.6</v>
      </c>
      <c r="S12" s="19">
        <f>AM25</f>
        <v>0.6</v>
      </c>
      <c r="T12" s="25">
        <f>AM26</f>
        <v>0.6</v>
      </c>
      <c r="V12" s="19">
        <f>$X$1</f>
        <v>0.9</v>
      </c>
      <c r="W12" s="25">
        <f t="shared" ref="W12:Y15" si="0">$X$1</f>
        <v>0.9</v>
      </c>
      <c r="X12" s="25">
        <f t="shared" si="0"/>
        <v>0.9</v>
      </c>
      <c r="Y12" s="25">
        <f t="shared" si="0"/>
        <v>0.9</v>
      </c>
      <c r="AN12" s="6"/>
    </row>
    <row r="13" spans="2:40" x14ac:dyDescent="0.15">
      <c r="B13" s="5"/>
      <c r="C13" s="27" t="s">
        <v>6</v>
      </c>
      <c r="D13" s="19">
        <v>0.25</v>
      </c>
      <c r="E13">
        <v>0.35</v>
      </c>
      <c r="F13" s="19">
        <v>0.2</v>
      </c>
      <c r="G13" s="25">
        <v>0.2</v>
      </c>
      <c r="H13">
        <f t="shared" ref="H13:H15" si="1">SUM(D13:G13)</f>
        <v>1</v>
      </c>
      <c r="J13" s="27">
        <v>0.25</v>
      </c>
      <c r="K13" s="19">
        <v>0.4</v>
      </c>
      <c r="L13" s="19">
        <v>0.25</v>
      </c>
      <c r="M13" s="25">
        <v>0.1</v>
      </c>
      <c r="N13" s="1">
        <f t="shared" ref="N13:N15" si="2">SUM(J13:M13)</f>
        <v>1</v>
      </c>
      <c r="P13" s="27" t="s">
        <v>6</v>
      </c>
      <c r="Q13" s="19">
        <f>AM27</f>
        <v>0.6</v>
      </c>
      <c r="R13">
        <f>AM28</f>
        <v>0.6</v>
      </c>
      <c r="S13" s="19">
        <f>AM29</f>
        <v>0.5</v>
      </c>
      <c r="T13" s="25">
        <f>AM30</f>
        <v>0.5</v>
      </c>
      <c r="V13" s="19">
        <f t="shared" ref="V13:V15" si="3">$X$1</f>
        <v>0.9</v>
      </c>
      <c r="W13" s="25">
        <f t="shared" si="0"/>
        <v>0.9</v>
      </c>
      <c r="X13" s="25">
        <f t="shared" si="0"/>
        <v>0.9</v>
      </c>
      <c r="Y13" s="25">
        <f t="shared" si="0"/>
        <v>0.9</v>
      </c>
      <c r="AN13" s="6"/>
    </row>
    <row r="14" spans="2:40" x14ac:dyDescent="0.15">
      <c r="B14" s="5"/>
      <c r="C14" s="27" t="s">
        <v>7</v>
      </c>
      <c r="D14" s="19">
        <v>0.25</v>
      </c>
      <c r="E14">
        <v>0.35</v>
      </c>
      <c r="F14" s="19">
        <v>0.3</v>
      </c>
      <c r="G14" s="25">
        <v>0.1</v>
      </c>
      <c r="H14">
        <f t="shared" si="1"/>
        <v>0.99999999999999989</v>
      </c>
      <c r="J14" s="27">
        <v>0.25</v>
      </c>
      <c r="K14" s="19">
        <v>0.4</v>
      </c>
      <c r="L14" s="19">
        <v>0.25</v>
      </c>
      <c r="M14" s="25">
        <v>0.1</v>
      </c>
      <c r="N14" s="1">
        <f t="shared" si="2"/>
        <v>1</v>
      </c>
      <c r="P14" s="27" t="s">
        <v>7</v>
      </c>
      <c r="Q14" s="19">
        <f>AM31</f>
        <v>0.5</v>
      </c>
      <c r="R14">
        <f>AM32</f>
        <v>0.5</v>
      </c>
      <c r="S14" s="19">
        <f>AM33</f>
        <v>0.5</v>
      </c>
      <c r="T14" s="25">
        <f>AM34</f>
        <v>0.5</v>
      </c>
      <c r="V14" s="19">
        <f t="shared" si="3"/>
        <v>0.9</v>
      </c>
      <c r="W14" s="25">
        <f t="shared" si="0"/>
        <v>0.9</v>
      </c>
      <c r="X14" s="25">
        <f t="shared" si="0"/>
        <v>0.9</v>
      </c>
      <c r="Y14" s="25">
        <f t="shared" si="0"/>
        <v>0.9</v>
      </c>
      <c r="AN14" s="6"/>
    </row>
    <row r="15" spans="2:40" x14ac:dyDescent="0.15">
      <c r="B15" s="5"/>
      <c r="C15" s="28" t="s">
        <v>8</v>
      </c>
      <c r="D15" s="20">
        <v>0.25</v>
      </c>
      <c r="E15" s="17">
        <v>0.25</v>
      </c>
      <c r="F15" s="20">
        <v>0.1</v>
      </c>
      <c r="G15" s="26">
        <v>0.4</v>
      </c>
      <c r="H15">
        <f t="shared" si="1"/>
        <v>1</v>
      </c>
      <c r="J15" s="28">
        <v>0.25</v>
      </c>
      <c r="K15" s="20">
        <v>0.25</v>
      </c>
      <c r="L15" s="20">
        <v>0.1</v>
      </c>
      <c r="M15" s="26">
        <v>0.4</v>
      </c>
      <c r="N15" s="1">
        <f t="shared" si="2"/>
        <v>1</v>
      </c>
      <c r="P15" s="28" t="s">
        <v>8</v>
      </c>
      <c r="Q15" s="20">
        <f>AM35</f>
        <v>0.5</v>
      </c>
      <c r="R15" s="17">
        <f>AM36</f>
        <v>0.6</v>
      </c>
      <c r="S15" s="20">
        <f>AM37</f>
        <v>0.5</v>
      </c>
      <c r="T15" s="26">
        <f>AM38</f>
        <v>0.5</v>
      </c>
      <c r="V15" s="20">
        <f t="shared" si="3"/>
        <v>0.9</v>
      </c>
      <c r="W15" s="26">
        <f t="shared" si="0"/>
        <v>0.9</v>
      </c>
      <c r="X15" s="26">
        <f t="shared" si="0"/>
        <v>0.9</v>
      </c>
      <c r="Y15" s="26">
        <f t="shared" si="0"/>
        <v>0.9</v>
      </c>
      <c r="AN15" s="6"/>
    </row>
    <row r="16" spans="2:40" x14ac:dyDescent="0.15">
      <c r="B16" s="5"/>
      <c r="N16" s="1"/>
      <c r="O16" s="6"/>
      <c r="AN16" s="6"/>
    </row>
    <row r="17" spans="2:40" x14ac:dyDescent="0.15">
      <c r="B17" s="5"/>
      <c r="O17" s="6"/>
      <c r="AN17" s="6"/>
    </row>
    <row r="18" spans="2:40" x14ac:dyDescent="0.15">
      <c r="B18" s="5" t="s">
        <v>16</v>
      </c>
      <c r="O18" s="6"/>
      <c r="X18" t="s">
        <v>21</v>
      </c>
      <c r="AN18" s="6"/>
    </row>
    <row r="19" spans="2:40" ht="14" customHeight="1" x14ac:dyDescent="0.15">
      <c r="B19" s="5"/>
      <c r="O19" s="6"/>
      <c r="P19" t="s">
        <v>20</v>
      </c>
      <c r="X19" t="s">
        <v>75</v>
      </c>
      <c r="AN19" s="6"/>
    </row>
    <row r="20" spans="2:40" x14ac:dyDescent="0.15">
      <c r="B20" s="5" t="s">
        <v>4</v>
      </c>
      <c r="P20" s="24"/>
      <c r="Q20" s="21" t="s">
        <v>0</v>
      </c>
      <c r="R20" s="22" t="s">
        <v>1</v>
      </c>
      <c r="S20" s="21" t="s">
        <v>2</v>
      </c>
      <c r="T20" s="23" t="s">
        <v>3</v>
      </c>
      <c r="AN20" s="6"/>
    </row>
    <row r="21" spans="2:40" x14ac:dyDescent="0.15">
      <c r="B21" s="5"/>
      <c r="C21" s="21"/>
      <c r="D21" s="22" t="s">
        <v>0</v>
      </c>
      <c r="E21" s="21" t="s">
        <v>1</v>
      </c>
      <c r="F21" s="22" t="s">
        <v>2</v>
      </c>
      <c r="G21" s="21" t="s">
        <v>3</v>
      </c>
      <c r="P21" s="27" t="s">
        <v>5</v>
      </c>
      <c r="Q21" s="19">
        <f t="shared" ref="Q21:T24" si="4">Q12*V12</f>
        <v>0.54</v>
      </c>
      <c r="R21">
        <f t="shared" si="4"/>
        <v>0.54</v>
      </c>
      <c r="S21" s="19">
        <f t="shared" si="4"/>
        <v>0.54</v>
      </c>
      <c r="T21" s="25">
        <f t="shared" si="4"/>
        <v>0.54</v>
      </c>
      <c r="X21" t="s">
        <v>76</v>
      </c>
      <c r="AF21" t="s">
        <v>77</v>
      </c>
      <c r="AN21" s="6"/>
    </row>
    <row r="22" spans="2:40" x14ac:dyDescent="0.15">
      <c r="B22" s="5"/>
      <c r="C22" s="19" t="s">
        <v>5</v>
      </c>
      <c r="D22">
        <f>MAX(D89,L89)</f>
        <v>0</v>
      </c>
      <c r="E22" s="19">
        <f t="shared" ref="E22:G22" si="5">MAX(E89,M89)</f>
        <v>0</v>
      </c>
      <c r="F22">
        <f t="shared" si="5"/>
        <v>0</v>
      </c>
      <c r="G22" s="19">
        <f t="shared" si="5"/>
        <v>0</v>
      </c>
      <c r="P22" s="27" t="s">
        <v>6</v>
      </c>
      <c r="Q22" s="19">
        <f t="shared" si="4"/>
        <v>0.54</v>
      </c>
      <c r="R22">
        <f t="shared" si="4"/>
        <v>0.54</v>
      </c>
      <c r="S22" s="19">
        <f t="shared" si="4"/>
        <v>0.45</v>
      </c>
      <c r="T22" s="25">
        <f t="shared" si="4"/>
        <v>0.45</v>
      </c>
      <c r="W22" s="21"/>
      <c r="X22" s="53" t="s">
        <v>52</v>
      </c>
      <c r="Y22" s="45" t="s">
        <v>53</v>
      </c>
      <c r="Z22" s="53" t="s">
        <v>54</v>
      </c>
      <c r="AA22" s="53" t="s">
        <v>55</v>
      </c>
      <c r="AB22" s="53" t="s">
        <v>56</v>
      </c>
      <c r="AC22" s="53" t="s">
        <v>57</v>
      </c>
      <c r="AD22" s="53" t="s">
        <v>58</v>
      </c>
      <c r="AE22" s="54"/>
      <c r="AF22" s="53" t="s">
        <v>52</v>
      </c>
      <c r="AG22" s="53" t="s">
        <v>53</v>
      </c>
      <c r="AH22" s="53" t="s">
        <v>54</v>
      </c>
      <c r="AI22" s="53" t="s">
        <v>55</v>
      </c>
      <c r="AJ22" s="53" t="s">
        <v>56</v>
      </c>
      <c r="AK22" s="53" t="s">
        <v>57</v>
      </c>
      <c r="AL22" s="53" t="s">
        <v>58</v>
      </c>
      <c r="AM22" s="48" t="s">
        <v>21</v>
      </c>
      <c r="AN22" s="6"/>
    </row>
    <row r="23" spans="2:40" x14ac:dyDescent="0.15">
      <c r="B23" s="5"/>
      <c r="C23" s="19" t="s">
        <v>6</v>
      </c>
      <c r="D23">
        <f t="shared" ref="D23:D25" si="6">MAX(D90,L90)</f>
        <v>1</v>
      </c>
      <c r="E23" s="19">
        <f t="shared" ref="E23:E25" si="7">MAX(E90,M90)</f>
        <v>1</v>
      </c>
      <c r="F23">
        <f t="shared" ref="F23:F25" si="8">MAX(F90,N90)</f>
        <v>1</v>
      </c>
      <c r="G23" s="19">
        <f t="shared" ref="G23:G25" si="9">MAX(G90,O90)</f>
        <v>1</v>
      </c>
      <c r="I23" t="s">
        <v>32</v>
      </c>
      <c r="P23" s="27" t="s">
        <v>7</v>
      </c>
      <c r="Q23" s="19">
        <f t="shared" si="4"/>
        <v>0.45</v>
      </c>
      <c r="R23">
        <f t="shared" si="4"/>
        <v>0.45</v>
      </c>
      <c r="S23" s="19">
        <f t="shared" si="4"/>
        <v>0.45</v>
      </c>
      <c r="T23" s="25">
        <f t="shared" si="4"/>
        <v>0.45</v>
      </c>
      <c r="W23" s="19" t="s">
        <v>59</v>
      </c>
      <c r="X23" s="49">
        <v>1</v>
      </c>
      <c r="Y23" s="43">
        <v>0</v>
      </c>
      <c r="Z23" s="49">
        <v>1</v>
      </c>
      <c r="AA23" s="49">
        <v>0</v>
      </c>
      <c r="AB23" s="49">
        <v>1</v>
      </c>
      <c r="AC23" s="49">
        <v>0</v>
      </c>
      <c r="AD23" s="49">
        <v>0</v>
      </c>
      <c r="AE23" s="51"/>
      <c r="AF23" s="49">
        <f>IF(X23,$T$1,1)</f>
        <v>0.6</v>
      </c>
      <c r="AG23" s="49">
        <f>IF(Y23,$T$2,1)</f>
        <v>1</v>
      </c>
      <c r="AH23" s="49">
        <f>IF(Z23,$T$3,1)</f>
        <v>0.6</v>
      </c>
      <c r="AI23" s="49">
        <f>IF(AA23,$T$4,1)</f>
        <v>1</v>
      </c>
      <c r="AJ23" s="49">
        <f>IF(AB23,$T$5,1)</f>
        <v>0.9</v>
      </c>
      <c r="AK23" s="49">
        <f>IF(AC23,$T$6,1)</f>
        <v>1</v>
      </c>
      <c r="AL23" s="49">
        <f>IF(AD23,$T$7,1)</f>
        <v>1</v>
      </c>
      <c r="AM23" s="39">
        <f>MIN(AF23:AL23)</f>
        <v>0.6</v>
      </c>
      <c r="AN23" s="6"/>
    </row>
    <row r="24" spans="2:40" x14ac:dyDescent="0.15">
      <c r="B24" s="5"/>
      <c r="C24" s="19" t="s">
        <v>7</v>
      </c>
      <c r="D24">
        <f t="shared" si="6"/>
        <v>0</v>
      </c>
      <c r="E24" s="19">
        <f t="shared" si="7"/>
        <v>0</v>
      </c>
      <c r="F24">
        <f t="shared" si="8"/>
        <v>0</v>
      </c>
      <c r="G24" s="19">
        <f t="shared" si="9"/>
        <v>0</v>
      </c>
      <c r="P24" s="28" t="s">
        <v>8</v>
      </c>
      <c r="Q24" s="20">
        <f t="shared" si="4"/>
        <v>0.45</v>
      </c>
      <c r="R24" s="17">
        <f t="shared" si="4"/>
        <v>0.54</v>
      </c>
      <c r="S24" s="20">
        <f t="shared" si="4"/>
        <v>0.45</v>
      </c>
      <c r="T24" s="26">
        <f t="shared" si="4"/>
        <v>0.45</v>
      </c>
      <c r="W24" s="19" t="s">
        <v>60</v>
      </c>
      <c r="X24" s="49">
        <v>1</v>
      </c>
      <c r="Y24" s="43">
        <v>0</v>
      </c>
      <c r="Z24" s="49">
        <v>1</v>
      </c>
      <c r="AA24" s="49">
        <v>0</v>
      </c>
      <c r="AB24" s="49">
        <v>1</v>
      </c>
      <c r="AC24" s="49">
        <v>0</v>
      </c>
      <c r="AD24" s="49">
        <v>0</v>
      </c>
      <c r="AE24" s="51"/>
      <c r="AF24" s="49">
        <f t="shared" ref="AF24:AF38" si="10">IF(X24,$T$1,1)</f>
        <v>0.6</v>
      </c>
      <c r="AG24" s="49">
        <f t="shared" ref="AG24:AG38" si="11">IF(Y24,$T$2,1)</f>
        <v>1</v>
      </c>
      <c r="AH24" s="49">
        <f t="shared" ref="AH24:AH38" si="12">IF(Z24,$T$3,1)</f>
        <v>0.6</v>
      </c>
      <c r="AI24" s="49">
        <f t="shared" ref="AI24:AI38" si="13">IF(AA24,$T$4,1)</f>
        <v>1</v>
      </c>
      <c r="AJ24" s="49">
        <f t="shared" ref="AJ24:AJ38" si="14">IF(AB24,$T$5,1)</f>
        <v>0.9</v>
      </c>
      <c r="AK24" s="49">
        <f t="shared" ref="AK24:AK38" si="15">IF(AC24,$T$6,1)</f>
        <v>1</v>
      </c>
      <c r="AL24" s="49">
        <f t="shared" ref="AL24:AL38" si="16">IF(AD24,$T$7,1)</f>
        <v>1</v>
      </c>
      <c r="AM24" s="39">
        <f t="shared" ref="AM24:AM38" si="17">MIN(AF24:AL24)</f>
        <v>0.6</v>
      </c>
      <c r="AN24" s="6"/>
    </row>
    <row r="25" spans="2:40" x14ac:dyDescent="0.15">
      <c r="B25" s="5"/>
      <c r="C25" s="20" t="s">
        <v>8</v>
      </c>
      <c r="D25" s="17">
        <f t="shared" si="6"/>
        <v>1</v>
      </c>
      <c r="E25" s="20">
        <f t="shared" si="7"/>
        <v>1</v>
      </c>
      <c r="F25" s="17">
        <f t="shared" si="8"/>
        <v>1</v>
      </c>
      <c r="G25" s="20">
        <f t="shared" si="9"/>
        <v>1</v>
      </c>
      <c r="O25" s="6"/>
      <c r="W25" s="19" t="s">
        <v>61</v>
      </c>
      <c r="X25" s="49">
        <v>1</v>
      </c>
      <c r="Y25" s="43">
        <v>0</v>
      </c>
      <c r="Z25" s="49">
        <v>1</v>
      </c>
      <c r="AA25" s="49">
        <v>0</v>
      </c>
      <c r="AB25" s="49">
        <v>1</v>
      </c>
      <c r="AC25" s="49">
        <v>0</v>
      </c>
      <c r="AD25" s="49">
        <v>0</v>
      </c>
      <c r="AE25" s="51"/>
      <c r="AF25" s="49">
        <f t="shared" si="10"/>
        <v>0.6</v>
      </c>
      <c r="AG25" s="49">
        <f t="shared" si="11"/>
        <v>1</v>
      </c>
      <c r="AH25" s="49">
        <f t="shared" si="12"/>
        <v>0.6</v>
      </c>
      <c r="AI25" s="49">
        <f t="shared" si="13"/>
        <v>1</v>
      </c>
      <c r="AJ25" s="49">
        <f t="shared" si="14"/>
        <v>0.9</v>
      </c>
      <c r="AK25" s="49">
        <f t="shared" si="15"/>
        <v>1</v>
      </c>
      <c r="AL25" s="49">
        <f t="shared" si="16"/>
        <v>1</v>
      </c>
      <c r="AM25" s="39">
        <f t="shared" si="17"/>
        <v>0.6</v>
      </c>
      <c r="AN25" s="6"/>
    </row>
    <row r="26" spans="2:40" x14ac:dyDescent="0.15">
      <c r="B26" s="5"/>
      <c r="O26" s="6"/>
      <c r="W26" s="19" t="s">
        <v>62</v>
      </c>
      <c r="X26" s="49">
        <v>1</v>
      </c>
      <c r="Y26" s="43">
        <v>0</v>
      </c>
      <c r="Z26" s="49">
        <v>1</v>
      </c>
      <c r="AA26" s="49">
        <v>0</v>
      </c>
      <c r="AB26" s="49">
        <v>1</v>
      </c>
      <c r="AC26" s="49">
        <v>0</v>
      </c>
      <c r="AD26" s="49">
        <v>0</v>
      </c>
      <c r="AE26" s="51"/>
      <c r="AF26" s="49">
        <f t="shared" si="10"/>
        <v>0.6</v>
      </c>
      <c r="AG26" s="49">
        <f t="shared" si="11"/>
        <v>1</v>
      </c>
      <c r="AH26" s="49">
        <f t="shared" si="12"/>
        <v>0.6</v>
      </c>
      <c r="AI26" s="49">
        <f t="shared" si="13"/>
        <v>1</v>
      </c>
      <c r="AJ26" s="49">
        <f t="shared" si="14"/>
        <v>0.9</v>
      </c>
      <c r="AK26" s="49">
        <f t="shared" si="15"/>
        <v>1</v>
      </c>
      <c r="AL26" s="49">
        <f t="shared" si="16"/>
        <v>1</v>
      </c>
      <c r="AM26" s="39">
        <f t="shared" si="17"/>
        <v>0.6</v>
      </c>
      <c r="AN26" s="6"/>
    </row>
    <row r="27" spans="2:40" x14ac:dyDescent="0.15">
      <c r="B27" s="5"/>
      <c r="O27" s="6"/>
      <c r="W27" s="19" t="s">
        <v>63</v>
      </c>
      <c r="X27" s="49">
        <v>1</v>
      </c>
      <c r="Y27" s="43">
        <v>1</v>
      </c>
      <c r="Z27" s="49">
        <v>0</v>
      </c>
      <c r="AA27" s="49">
        <v>0</v>
      </c>
      <c r="AB27" s="49">
        <v>1</v>
      </c>
      <c r="AC27" s="49">
        <v>0</v>
      </c>
      <c r="AD27" s="49">
        <v>0</v>
      </c>
      <c r="AE27" s="51"/>
      <c r="AF27" s="49">
        <f t="shared" si="10"/>
        <v>0.6</v>
      </c>
      <c r="AG27" s="49">
        <f t="shared" si="11"/>
        <v>0.8</v>
      </c>
      <c r="AH27" s="49">
        <f t="shared" si="12"/>
        <v>1</v>
      </c>
      <c r="AI27" s="49">
        <f t="shared" si="13"/>
        <v>1</v>
      </c>
      <c r="AJ27" s="49">
        <f t="shared" si="14"/>
        <v>0.9</v>
      </c>
      <c r="AK27" s="49">
        <f t="shared" si="15"/>
        <v>1</v>
      </c>
      <c r="AL27" s="49">
        <f t="shared" si="16"/>
        <v>1</v>
      </c>
      <c r="AM27" s="39">
        <f t="shared" si="17"/>
        <v>0.6</v>
      </c>
      <c r="AN27" s="6"/>
    </row>
    <row r="28" spans="2:40" x14ac:dyDescent="0.15">
      <c r="B28" s="5"/>
      <c r="O28" s="6"/>
      <c r="W28" s="19" t="s">
        <v>64</v>
      </c>
      <c r="X28" s="49">
        <v>1</v>
      </c>
      <c r="Y28" s="43">
        <v>1</v>
      </c>
      <c r="Z28" s="49">
        <v>0</v>
      </c>
      <c r="AA28" s="49">
        <v>0</v>
      </c>
      <c r="AB28" s="49">
        <v>1</v>
      </c>
      <c r="AC28" s="49">
        <v>0</v>
      </c>
      <c r="AD28" s="49">
        <v>0</v>
      </c>
      <c r="AE28" s="51"/>
      <c r="AF28" s="49">
        <f t="shared" si="10"/>
        <v>0.6</v>
      </c>
      <c r="AG28" s="49">
        <f t="shared" si="11"/>
        <v>0.8</v>
      </c>
      <c r="AH28" s="49">
        <f t="shared" si="12"/>
        <v>1</v>
      </c>
      <c r="AI28" s="49">
        <f t="shared" si="13"/>
        <v>1</v>
      </c>
      <c r="AJ28" s="49">
        <f t="shared" si="14"/>
        <v>0.9</v>
      </c>
      <c r="AK28" s="49">
        <f t="shared" si="15"/>
        <v>1</v>
      </c>
      <c r="AL28" s="49">
        <f t="shared" si="16"/>
        <v>1</v>
      </c>
      <c r="AM28" s="39">
        <f t="shared" si="17"/>
        <v>0.6</v>
      </c>
      <c r="AN28" s="6"/>
    </row>
    <row r="29" spans="2:40" x14ac:dyDescent="0.15">
      <c r="B29" s="5" t="s">
        <v>12</v>
      </c>
      <c r="O29" s="6"/>
      <c r="W29" s="19" t="s">
        <v>65</v>
      </c>
      <c r="X29" s="49">
        <v>0</v>
      </c>
      <c r="Y29" s="43">
        <v>1</v>
      </c>
      <c r="Z29" s="49">
        <v>0</v>
      </c>
      <c r="AA29" s="49">
        <v>0</v>
      </c>
      <c r="AB29" s="49">
        <v>1</v>
      </c>
      <c r="AC29" s="49">
        <v>0</v>
      </c>
      <c r="AD29" s="49">
        <v>1</v>
      </c>
      <c r="AE29" s="51"/>
      <c r="AF29" s="49">
        <f t="shared" si="10"/>
        <v>1</v>
      </c>
      <c r="AG29" s="49">
        <f t="shared" si="11"/>
        <v>0.8</v>
      </c>
      <c r="AH29" s="49">
        <f t="shared" si="12"/>
        <v>1</v>
      </c>
      <c r="AI29" s="49">
        <f t="shared" si="13"/>
        <v>1</v>
      </c>
      <c r="AJ29" s="49">
        <f t="shared" si="14"/>
        <v>0.9</v>
      </c>
      <c r="AK29" s="49">
        <f t="shared" si="15"/>
        <v>1</v>
      </c>
      <c r="AL29" s="49">
        <f t="shared" si="16"/>
        <v>0.5</v>
      </c>
      <c r="AM29" s="39">
        <f t="shared" si="17"/>
        <v>0.5</v>
      </c>
      <c r="AN29" s="6"/>
    </row>
    <row r="30" spans="2:40" x14ac:dyDescent="0.15">
      <c r="B30" s="5"/>
      <c r="C30" s="21"/>
      <c r="D30" s="22" t="s">
        <v>0</v>
      </c>
      <c r="E30" s="21" t="s">
        <v>1</v>
      </c>
      <c r="F30" s="22" t="s">
        <v>2</v>
      </c>
      <c r="G30" s="21" t="s">
        <v>3</v>
      </c>
      <c r="O30" s="6"/>
      <c r="W30" s="19" t="s">
        <v>66</v>
      </c>
      <c r="X30" s="49">
        <v>0</v>
      </c>
      <c r="Y30" s="43">
        <v>1</v>
      </c>
      <c r="Z30" s="49">
        <v>0</v>
      </c>
      <c r="AA30" s="49">
        <v>0</v>
      </c>
      <c r="AB30" s="49">
        <v>1</v>
      </c>
      <c r="AC30" s="49">
        <v>0</v>
      </c>
      <c r="AD30" s="49">
        <v>1</v>
      </c>
      <c r="AE30" s="51"/>
      <c r="AF30" s="49">
        <f t="shared" si="10"/>
        <v>1</v>
      </c>
      <c r="AG30" s="49">
        <f t="shared" si="11"/>
        <v>0.8</v>
      </c>
      <c r="AH30" s="49">
        <f t="shared" si="12"/>
        <v>1</v>
      </c>
      <c r="AI30" s="49">
        <f t="shared" si="13"/>
        <v>1</v>
      </c>
      <c r="AJ30" s="49">
        <f t="shared" si="14"/>
        <v>0.9</v>
      </c>
      <c r="AK30" s="49">
        <f t="shared" si="15"/>
        <v>1</v>
      </c>
      <c r="AL30" s="49">
        <f t="shared" si="16"/>
        <v>0.5</v>
      </c>
      <c r="AM30" s="39">
        <f t="shared" si="17"/>
        <v>0.5</v>
      </c>
      <c r="AN30" s="6"/>
    </row>
    <row r="31" spans="2:40" x14ac:dyDescent="0.15">
      <c r="B31" s="5"/>
      <c r="C31" s="19" t="s">
        <v>5</v>
      </c>
      <c r="D31">
        <f>MAX(D98,L98)</f>
        <v>0</v>
      </c>
      <c r="E31" s="19">
        <f t="shared" ref="E31:G31" si="18">MAX(E98,M98)</f>
        <v>0</v>
      </c>
      <c r="F31">
        <f t="shared" si="18"/>
        <v>0</v>
      </c>
      <c r="G31" s="19">
        <f t="shared" si="18"/>
        <v>0</v>
      </c>
      <c r="O31" s="6"/>
      <c r="W31" s="19" t="s">
        <v>67</v>
      </c>
      <c r="X31" s="49">
        <v>0</v>
      </c>
      <c r="Y31" s="43">
        <v>0</v>
      </c>
      <c r="Z31" s="49">
        <v>1</v>
      </c>
      <c r="AA31" s="49">
        <v>1</v>
      </c>
      <c r="AB31" s="49">
        <v>1</v>
      </c>
      <c r="AC31" s="49">
        <v>0</v>
      </c>
      <c r="AD31" s="49">
        <v>0</v>
      </c>
      <c r="AE31" s="51"/>
      <c r="AF31" s="49">
        <f t="shared" si="10"/>
        <v>1</v>
      </c>
      <c r="AG31" s="49">
        <f t="shared" si="11"/>
        <v>1</v>
      </c>
      <c r="AH31" s="49">
        <f t="shared" si="12"/>
        <v>0.6</v>
      </c>
      <c r="AI31" s="49">
        <f t="shared" si="13"/>
        <v>0.5</v>
      </c>
      <c r="AJ31" s="49">
        <f t="shared" si="14"/>
        <v>0.9</v>
      </c>
      <c r="AK31" s="49">
        <f t="shared" si="15"/>
        <v>1</v>
      </c>
      <c r="AL31" s="49">
        <f t="shared" si="16"/>
        <v>1</v>
      </c>
      <c r="AM31" s="39">
        <f t="shared" si="17"/>
        <v>0.5</v>
      </c>
      <c r="AN31" s="6"/>
    </row>
    <row r="32" spans="2:40" x14ac:dyDescent="0.15">
      <c r="B32" s="5"/>
      <c r="C32" s="19" t="s">
        <v>6</v>
      </c>
      <c r="D32">
        <f t="shared" ref="D32:D34" si="19">MAX(D99,L99)</f>
        <v>0</v>
      </c>
      <c r="E32" s="19">
        <f t="shared" ref="E32:E34" si="20">MAX(E99,M99)</f>
        <v>0</v>
      </c>
      <c r="F32">
        <f t="shared" ref="F32:F34" si="21">MAX(F99,N99)</f>
        <v>0</v>
      </c>
      <c r="G32" s="19">
        <f t="shared" ref="G32:G34" si="22">MAX(G99,O99)</f>
        <v>0</v>
      </c>
      <c r="O32" s="6"/>
      <c r="W32" s="19" t="s">
        <v>68</v>
      </c>
      <c r="X32" s="49">
        <v>0</v>
      </c>
      <c r="Y32" s="43">
        <v>0</v>
      </c>
      <c r="Z32" s="49">
        <v>1</v>
      </c>
      <c r="AA32" s="49">
        <v>1</v>
      </c>
      <c r="AB32" s="49">
        <v>1</v>
      </c>
      <c r="AC32" s="49">
        <v>0</v>
      </c>
      <c r="AD32" s="49">
        <v>0</v>
      </c>
      <c r="AE32" s="51"/>
      <c r="AF32" s="49">
        <f t="shared" si="10"/>
        <v>1</v>
      </c>
      <c r="AG32" s="49">
        <f t="shared" si="11"/>
        <v>1</v>
      </c>
      <c r="AH32" s="49">
        <f t="shared" si="12"/>
        <v>0.6</v>
      </c>
      <c r="AI32" s="49">
        <f t="shared" si="13"/>
        <v>0.5</v>
      </c>
      <c r="AJ32" s="49">
        <f t="shared" si="14"/>
        <v>0.9</v>
      </c>
      <c r="AK32" s="49">
        <f t="shared" si="15"/>
        <v>1</v>
      </c>
      <c r="AL32" s="49">
        <f t="shared" si="16"/>
        <v>1</v>
      </c>
      <c r="AM32" s="39">
        <f t="shared" si="17"/>
        <v>0.5</v>
      </c>
      <c r="AN32" s="6"/>
    </row>
    <row r="33" spans="2:40" x14ac:dyDescent="0.15">
      <c r="B33" s="5"/>
      <c r="C33" s="19" t="s">
        <v>7</v>
      </c>
      <c r="D33">
        <f t="shared" si="19"/>
        <v>0</v>
      </c>
      <c r="E33" s="19">
        <f t="shared" si="20"/>
        <v>0</v>
      </c>
      <c r="F33">
        <f t="shared" si="21"/>
        <v>0</v>
      </c>
      <c r="G33" s="19">
        <f t="shared" si="22"/>
        <v>0</v>
      </c>
      <c r="O33" s="6"/>
      <c r="W33" s="19" t="s">
        <v>69</v>
      </c>
      <c r="X33" s="49">
        <v>0</v>
      </c>
      <c r="Y33" s="43">
        <v>0</v>
      </c>
      <c r="Z33" s="49">
        <v>1</v>
      </c>
      <c r="AA33" s="49">
        <v>0</v>
      </c>
      <c r="AB33" s="49">
        <v>1</v>
      </c>
      <c r="AC33" s="49">
        <v>0</v>
      </c>
      <c r="AD33" s="49">
        <v>1</v>
      </c>
      <c r="AE33" s="51"/>
      <c r="AF33" s="49">
        <f t="shared" si="10"/>
        <v>1</v>
      </c>
      <c r="AG33" s="49">
        <f t="shared" si="11"/>
        <v>1</v>
      </c>
      <c r="AH33" s="49">
        <f t="shared" si="12"/>
        <v>0.6</v>
      </c>
      <c r="AI33" s="49">
        <f t="shared" si="13"/>
        <v>1</v>
      </c>
      <c r="AJ33" s="49">
        <f t="shared" si="14"/>
        <v>0.9</v>
      </c>
      <c r="AK33" s="49">
        <f t="shared" si="15"/>
        <v>1</v>
      </c>
      <c r="AL33" s="49">
        <f t="shared" si="16"/>
        <v>0.5</v>
      </c>
      <c r="AM33" s="39">
        <f t="shared" si="17"/>
        <v>0.5</v>
      </c>
      <c r="AN33" s="6"/>
    </row>
    <row r="34" spans="2:40" x14ac:dyDescent="0.15">
      <c r="B34" s="5"/>
      <c r="C34" s="20" t="s">
        <v>8</v>
      </c>
      <c r="D34" s="17">
        <f t="shared" si="19"/>
        <v>0</v>
      </c>
      <c r="E34" s="20">
        <f t="shared" si="20"/>
        <v>0</v>
      </c>
      <c r="F34" s="17">
        <f t="shared" si="21"/>
        <v>0</v>
      </c>
      <c r="G34" s="20">
        <f t="shared" si="22"/>
        <v>0</v>
      </c>
      <c r="O34" s="6"/>
      <c r="W34" s="19" t="s">
        <v>70</v>
      </c>
      <c r="X34" s="49">
        <v>0</v>
      </c>
      <c r="Y34" s="43">
        <v>0</v>
      </c>
      <c r="Z34" s="49">
        <v>1</v>
      </c>
      <c r="AA34" s="49">
        <v>0</v>
      </c>
      <c r="AB34" s="49">
        <v>0</v>
      </c>
      <c r="AC34" s="49">
        <v>1</v>
      </c>
      <c r="AD34" s="49">
        <v>1</v>
      </c>
      <c r="AE34" s="51"/>
      <c r="AF34" s="49">
        <f t="shared" si="10"/>
        <v>1</v>
      </c>
      <c r="AG34" s="49">
        <f t="shared" si="11"/>
        <v>1</v>
      </c>
      <c r="AH34" s="49">
        <f t="shared" si="12"/>
        <v>0.6</v>
      </c>
      <c r="AI34" s="49">
        <f t="shared" si="13"/>
        <v>1</v>
      </c>
      <c r="AJ34" s="49">
        <f t="shared" si="14"/>
        <v>1</v>
      </c>
      <c r="AK34" s="49">
        <f t="shared" si="15"/>
        <v>0.7</v>
      </c>
      <c r="AL34" s="49">
        <f t="shared" si="16"/>
        <v>0.5</v>
      </c>
      <c r="AM34" s="39">
        <f t="shared" si="17"/>
        <v>0.5</v>
      </c>
      <c r="AN34" s="6"/>
    </row>
    <row r="35" spans="2:40" x14ac:dyDescent="0.15">
      <c r="B35" s="5"/>
      <c r="O35" s="6"/>
      <c r="W35" s="19" t="s">
        <v>71</v>
      </c>
      <c r="X35" s="49">
        <v>0</v>
      </c>
      <c r="Y35" s="43">
        <v>1</v>
      </c>
      <c r="Z35" s="49">
        <v>0</v>
      </c>
      <c r="AA35" s="49">
        <v>1</v>
      </c>
      <c r="AB35" s="49">
        <v>1</v>
      </c>
      <c r="AC35" s="49">
        <v>0</v>
      </c>
      <c r="AD35" s="49">
        <v>0</v>
      </c>
      <c r="AE35" s="51"/>
      <c r="AF35" s="49">
        <f t="shared" si="10"/>
        <v>1</v>
      </c>
      <c r="AG35" s="49">
        <f t="shared" si="11"/>
        <v>0.8</v>
      </c>
      <c r="AH35" s="49">
        <f t="shared" si="12"/>
        <v>1</v>
      </c>
      <c r="AI35" s="49">
        <f t="shared" si="13"/>
        <v>0.5</v>
      </c>
      <c r="AJ35" s="49">
        <f t="shared" si="14"/>
        <v>0.9</v>
      </c>
      <c r="AK35" s="49">
        <f t="shared" si="15"/>
        <v>1</v>
      </c>
      <c r="AL35" s="49">
        <f t="shared" si="16"/>
        <v>1</v>
      </c>
      <c r="AM35" s="39">
        <f t="shared" si="17"/>
        <v>0.5</v>
      </c>
      <c r="AN35" s="6"/>
    </row>
    <row r="36" spans="2:40" x14ac:dyDescent="0.15">
      <c r="B36" s="5"/>
      <c r="O36" s="6"/>
      <c r="W36" s="19" t="s">
        <v>72</v>
      </c>
      <c r="X36" s="49">
        <v>1</v>
      </c>
      <c r="Y36" s="43">
        <v>1</v>
      </c>
      <c r="Z36" s="49">
        <v>0</v>
      </c>
      <c r="AA36" s="49">
        <v>0</v>
      </c>
      <c r="AB36" s="49">
        <v>1</v>
      </c>
      <c r="AC36" s="49">
        <v>0</v>
      </c>
      <c r="AD36" s="49">
        <v>0</v>
      </c>
      <c r="AE36" s="51"/>
      <c r="AF36" s="49">
        <f t="shared" si="10"/>
        <v>0.6</v>
      </c>
      <c r="AG36" s="49">
        <f t="shared" si="11"/>
        <v>0.8</v>
      </c>
      <c r="AH36" s="49">
        <f t="shared" si="12"/>
        <v>1</v>
      </c>
      <c r="AI36" s="49">
        <f t="shared" si="13"/>
        <v>1</v>
      </c>
      <c r="AJ36" s="49">
        <f t="shared" si="14"/>
        <v>0.9</v>
      </c>
      <c r="AK36" s="49">
        <f t="shared" si="15"/>
        <v>1</v>
      </c>
      <c r="AL36" s="49">
        <f t="shared" si="16"/>
        <v>1</v>
      </c>
      <c r="AM36" s="39">
        <f t="shared" si="17"/>
        <v>0.6</v>
      </c>
      <c r="AN36" s="6"/>
    </row>
    <row r="37" spans="2:40" x14ac:dyDescent="0.15">
      <c r="B37" s="5"/>
      <c r="O37" s="6"/>
      <c r="W37" s="19" t="s">
        <v>73</v>
      </c>
      <c r="X37" s="49">
        <v>0</v>
      </c>
      <c r="Y37" s="43">
        <v>1</v>
      </c>
      <c r="Z37" s="49">
        <v>0</v>
      </c>
      <c r="AA37" s="49">
        <v>0</v>
      </c>
      <c r="AB37" s="49">
        <v>0</v>
      </c>
      <c r="AC37" s="49">
        <v>1</v>
      </c>
      <c r="AD37" s="49">
        <v>1</v>
      </c>
      <c r="AE37" s="51"/>
      <c r="AF37" s="49">
        <f t="shared" si="10"/>
        <v>1</v>
      </c>
      <c r="AG37" s="49">
        <f t="shared" si="11"/>
        <v>0.8</v>
      </c>
      <c r="AH37" s="49">
        <f t="shared" si="12"/>
        <v>1</v>
      </c>
      <c r="AI37" s="49">
        <f t="shared" si="13"/>
        <v>1</v>
      </c>
      <c r="AJ37" s="49">
        <f t="shared" si="14"/>
        <v>1</v>
      </c>
      <c r="AK37" s="49">
        <f t="shared" si="15"/>
        <v>0.7</v>
      </c>
      <c r="AL37" s="49">
        <f t="shared" si="16"/>
        <v>0.5</v>
      </c>
      <c r="AM37" s="39">
        <f t="shared" si="17"/>
        <v>0.5</v>
      </c>
      <c r="AN37" s="6"/>
    </row>
    <row r="38" spans="2:40" x14ac:dyDescent="0.15">
      <c r="B38" s="5" t="s">
        <v>13</v>
      </c>
      <c r="O38" s="6"/>
      <c r="W38" s="20" t="s">
        <v>74</v>
      </c>
      <c r="X38" s="50">
        <v>0</v>
      </c>
      <c r="Y38" s="44">
        <v>1</v>
      </c>
      <c r="Z38" s="50">
        <v>0</v>
      </c>
      <c r="AA38" s="50">
        <v>1</v>
      </c>
      <c r="AB38" s="50">
        <v>0</v>
      </c>
      <c r="AC38" s="50">
        <v>0</v>
      </c>
      <c r="AD38" s="50">
        <v>1</v>
      </c>
      <c r="AE38" s="52"/>
      <c r="AF38" s="50">
        <f t="shared" si="10"/>
        <v>1</v>
      </c>
      <c r="AG38" s="50">
        <f t="shared" si="11"/>
        <v>0.8</v>
      </c>
      <c r="AH38" s="50">
        <f t="shared" si="12"/>
        <v>1</v>
      </c>
      <c r="AI38" s="50">
        <f t="shared" si="13"/>
        <v>0.5</v>
      </c>
      <c r="AJ38" s="50">
        <f t="shared" si="14"/>
        <v>1</v>
      </c>
      <c r="AK38" s="50">
        <f t="shared" si="15"/>
        <v>1</v>
      </c>
      <c r="AL38" s="50">
        <f t="shared" si="16"/>
        <v>0.5</v>
      </c>
      <c r="AM38" s="42">
        <f t="shared" si="17"/>
        <v>0.5</v>
      </c>
      <c r="AN38" s="6"/>
    </row>
    <row r="39" spans="2:40" ht="14" thickBot="1" x14ac:dyDescent="0.2">
      <c r="B39" s="5"/>
      <c r="C39" s="21"/>
      <c r="D39" s="22" t="s">
        <v>0</v>
      </c>
      <c r="E39" s="21" t="s">
        <v>1</v>
      </c>
      <c r="F39" s="22" t="s">
        <v>2</v>
      </c>
      <c r="G39" s="21" t="s">
        <v>3</v>
      </c>
      <c r="O39" s="6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1"/>
    </row>
    <row r="40" spans="2:40" x14ac:dyDescent="0.15">
      <c r="B40" s="5"/>
      <c r="C40" s="19" t="s">
        <v>5</v>
      </c>
      <c r="D40">
        <f>MAX(D107,L107)</f>
        <v>0</v>
      </c>
      <c r="E40" s="19">
        <f t="shared" ref="E40:G40" si="23">MAX(E107,M107)</f>
        <v>0</v>
      </c>
      <c r="F40">
        <f t="shared" si="23"/>
        <v>0</v>
      </c>
      <c r="G40" s="19">
        <f t="shared" si="23"/>
        <v>0</v>
      </c>
      <c r="O40" s="6"/>
      <c r="P40" s="2"/>
      <c r="Q40" s="3"/>
      <c r="R40" s="3"/>
      <c r="S40" s="3"/>
      <c r="T40" s="3"/>
      <c r="U40" s="3"/>
      <c r="V40" s="3"/>
      <c r="W40" s="3"/>
      <c r="X40" s="3"/>
      <c r="Y40" s="3"/>
      <c r="Z40" s="4"/>
    </row>
    <row r="41" spans="2:40" x14ac:dyDescent="0.15">
      <c r="B41" s="5"/>
      <c r="C41" s="19" t="s">
        <v>6</v>
      </c>
      <c r="D41">
        <f t="shared" ref="D41:D43" si="24">MAX(D108,L108)</f>
        <v>0</v>
      </c>
      <c r="E41" s="19">
        <f t="shared" ref="E41:E43" si="25">MAX(E108,M108)</f>
        <v>0</v>
      </c>
      <c r="F41">
        <f t="shared" ref="F41:F43" si="26">MAX(F108,N108)</f>
        <v>0</v>
      </c>
      <c r="G41" s="19">
        <f t="shared" ref="G41:G43" si="27">MAX(G108,O108)</f>
        <v>0</v>
      </c>
      <c r="P41" s="27"/>
      <c r="Q41" s="15" t="s">
        <v>79</v>
      </c>
      <c r="Z41" s="6"/>
    </row>
    <row r="42" spans="2:40" x14ac:dyDescent="0.15">
      <c r="B42" s="5"/>
      <c r="C42" s="19" t="s">
        <v>7</v>
      </c>
      <c r="D42">
        <f t="shared" si="24"/>
        <v>0</v>
      </c>
      <c r="E42" s="19">
        <f t="shared" si="25"/>
        <v>0</v>
      </c>
      <c r="F42">
        <f t="shared" si="26"/>
        <v>0</v>
      </c>
      <c r="G42" s="19">
        <f t="shared" si="27"/>
        <v>0</v>
      </c>
      <c r="I42" t="s">
        <v>80</v>
      </c>
      <c r="P42" s="27"/>
      <c r="Z42" s="6"/>
    </row>
    <row r="43" spans="2:40" x14ac:dyDescent="0.15">
      <c r="B43" s="5"/>
      <c r="C43" s="20" t="s">
        <v>8</v>
      </c>
      <c r="D43" s="17">
        <f t="shared" si="24"/>
        <v>0</v>
      </c>
      <c r="E43" s="20">
        <f t="shared" si="25"/>
        <v>0</v>
      </c>
      <c r="F43" s="17">
        <f t="shared" si="26"/>
        <v>0</v>
      </c>
      <c r="G43" s="20">
        <f t="shared" si="27"/>
        <v>0</v>
      </c>
      <c r="Z43" s="6"/>
    </row>
    <row r="44" spans="2:40" x14ac:dyDescent="0.15">
      <c r="B44" s="5"/>
      <c r="Z44" s="6"/>
    </row>
    <row r="45" spans="2:40" x14ac:dyDescent="0.15">
      <c r="B45" s="5" t="s">
        <v>14</v>
      </c>
      <c r="J45" t="s">
        <v>15</v>
      </c>
      <c r="Q45" s="1"/>
      <c r="Z45" s="6"/>
    </row>
    <row r="46" spans="2:40" x14ac:dyDescent="0.15">
      <c r="B46" s="5"/>
      <c r="Q46" s="1"/>
      <c r="Z46" s="6"/>
    </row>
    <row r="47" spans="2:40" x14ac:dyDescent="0.15">
      <c r="B47" s="5" t="s">
        <v>4</v>
      </c>
      <c r="J47" t="s">
        <v>4</v>
      </c>
      <c r="Q47" s="1"/>
      <c r="R47" t="s">
        <v>4</v>
      </c>
      <c r="Z47" s="6"/>
    </row>
    <row r="48" spans="2:40" x14ac:dyDescent="0.15">
      <c r="B48" s="5"/>
      <c r="C48" s="24"/>
      <c r="D48" s="21" t="s">
        <v>0</v>
      </c>
      <c r="E48" s="22" t="s">
        <v>1</v>
      </c>
      <c r="F48" s="21" t="s">
        <v>2</v>
      </c>
      <c r="G48" s="23" t="s">
        <v>3</v>
      </c>
      <c r="K48" s="24"/>
      <c r="L48" s="21" t="s">
        <v>0</v>
      </c>
      <c r="M48" s="22" t="s">
        <v>1</v>
      </c>
      <c r="N48" s="21" t="s">
        <v>2</v>
      </c>
      <c r="O48" s="22" t="s">
        <v>3</v>
      </c>
      <c r="P48" s="27"/>
      <c r="Q48" s="1"/>
      <c r="S48" s="24"/>
      <c r="T48" s="21" t="s">
        <v>0</v>
      </c>
      <c r="U48" s="22" t="s">
        <v>1</v>
      </c>
      <c r="V48" s="21" t="s">
        <v>2</v>
      </c>
      <c r="W48" s="23" t="s">
        <v>3</v>
      </c>
      <c r="Z48" s="6"/>
    </row>
    <row r="49" spans="2:26" x14ac:dyDescent="0.15">
      <c r="B49" s="5"/>
      <c r="C49" s="27" t="s">
        <v>5</v>
      </c>
      <c r="D49" s="19">
        <f>IF(D22,$E$4-$E$6,$E$4)</f>
        <v>1</v>
      </c>
      <c r="E49">
        <f t="shared" ref="E49:G49" si="28">IF(E22,$E$4-$E$6,$E$4)</f>
        <v>1</v>
      </c>
      <c r="F49" s="19">
        <f t="shared" si="28"/>
        <v>1</v>
      </c>
      <c r="G49" s="25">
        <f t="shared" si="28"/>
        <v>1</v>
      </c>
      <c r="K49" s="27" t="s">
        <v>5</v>
      </c>
      <c r="L49" s="19">
        <f>D49*D12</f>
        <v>0.25</v>
      </c>
      <c r="M49">
        <f t="shared" ref="M49:O52" si="29">E49*E12</f>
        <v>0.35</v>
      </c>
      <c r="N49" s="19">
        <f t="shared" si="29"/>
        <v>0.2</v>
      </c>
      <c r="O49">
        <f t="shared" si="29"/>
        <v>0.2</v>
      </c>
      <c r="P49" s="27"/>
      <c r="Q49" s="1"/>
      <c r="S49" s="27" t="s">
        <v>5</v>
      </c>
      <c r="T49" s="19">
        <f>L49*Q21</f>
        <v>0.13500000000000001</v>
      </c>
      <c r="U49">
        <f t="shared" ref="U49:W52" si="30">M49*R21</f>
        <v>0.189</v>
      </c>
      <c r="V49" s="19">
        <f t="shared" si="30"/>
        <v>0.10800000000000001</v>
      </c>
      <c r="W49" s="25">
        <f t="shared" si="30"/>
        <v>0.10800000000000001</v>
      </c>
      <c r="Z49" s="6"/>
    </row>
    <row r="50" spans="2:26" x14ac:dyDescent="0.15">
      <c r="B50" s="5"/>
      <c r="C50" s="27" t="s">
        <v>6</v>
      </c>
      <c r="D50" s="19">
        <f t="shared" ref="D50:G52" si="31">IF(D23,$E$4-$E$6,$E$4)</f>
        <v>0.25</v>
      </c>
      <c r="E50">
        <f t="shared" si="31"/>
        <v>0.25</v>
      </c>
      <c r="F50" s="19">
        <f t="shared" si="31"/>
        <v>0.25</v>
      </c>
      <c r="G50" s="25">
        <f t="shared" si="31"/>
        <v>0.25</v>
      </c>
      <c r="K50" s="27" t="s">
        <v>6</v>
      </c>
      <c r="L50" s="19">
        <f>D50*D13</f>
        <v>6.25E-2</v>
      </c>
      <c r="M50">
        <f t="shared" si="29"/>
        <v>8.7499999999999994E-2</v>
      </c>
      <c r="N50" s="19">
        <f t="shared" si="29"/>
        <v>0.05</v>
      </c>
      <c r="O50">
        <f t="shared" si="29"/>
        <v>0.05</v>
      </c>
      <c r="P50" s="27"/>
      <c r="Q50" s="1"/>
      <c r="S50" s="27" t="s">
        <v>6</v>
      </c>
      <c r="T50" s="19">
        <f t="shared" ref="T50:T52" si="32">L50*Q22</f>
        <v>3.3750000000000002E-2</v>
      </c>
      <c r="U50">
        <f t="shared" si="30"/>
        <v>4.725E-2</v>
      </c>
      <c r="V50" s="19">
        <f t="shared" si="30"/>
        <v>2.2500000000000003E-2</v>
      </c>
      <c r="W50" s="25">
        <f t="shared" si="30"/>
        <v>2.2500000000000003E-2</v>
      </c>
      <c r="Z50" s="6"/>
    </row>
    <row r="51" spans="2:26" x14ac:dyDescent="0.15">
      <c r="B51" s="5"/>
      <c r="C51" s="27" t="s">
        <v>7</v>
      </c>
      <c r="D51" s="19">
        <f t="shared" si="31"/>
        <v>1</v>
      </c>
      <c r="E51">
        <f t="shared" si="31"/>
        <v>1</v>
      </c>
      <c r="F51" s="19">
        <f t="shared" si="31"/>
        <v>1</v>
      </c>
      <c r="G51" s="25">
        <f t="shared" si="31"/>
        <v>1</v>
      </c>
      <c r="K51" s="27" t="s">
        <v>7</v>
      </c>
      <c r="L51" s="19">
        <f>D51*D14</f>
        <v>0.25</v>
      </c>
      <c r="M51">
        <f t="shared" si="29"/>
        <v>0.35</v>
      </c>
      <c r="N51" s="19">
        <f t="shared" si="29"/>
        <v>0.3</v>
      </c>
      <c r="O51">
        <f t="shared" si="29"/>
        <v>0.1</v>
      </c>
      <c r="P51" s="27"/>
      <c r="Q51" s="1"/>
      <c r="S51" s="27" t="s">
        <v>7</v>
      </c>
      <c r="T51" s="19">
        <f t="shared" si="32"/>
        <v>0.1125</v>
      </c>
      <c r="U51">
        <f t="shared" si="30"/>
        <v>0.1575</v>
      </c>
      <c r="V51" s="19">
        <f t="shared" si="30"/>
        <v>0.13500000000000001</v>
      </c>
      <c r="W51" s="25">
        <f t="shared" si="30"/>
        <v>4.5000000000000005E-2</v>
      </c>
      <c r="Z51" s="6"/>
    </row>
    <row r="52" spans="2:26" x14ac:dyDescent="0.15">
      <c r="B52" s="5"/>
      <c r="C52" s="28" t="s">
        <v>8</v>
      </c>
      <c r="D52" s="20">
        <f t="shared" si="31"/>
        <v>0.25</v>
      </c>
      <c r="E52" s="17">
        <f t="shared" si="31"/>
        <v>0.25</v>
      </c>
      <c r="F52" s="20">
        <f t="shared" si="31"/>
        <v>0.25</v>
      </c>
      <c r="G52" s="26">
        <f t="shared" si="31"/>
        <v>0.25</v>
      </c>
      <c r="K52" s="28" t="s">
        <v>8</v>
      </c>
      <c r="L52" s="20">
        <f>D52*D15</f>
        <v>6.25E-2</v>
      </c>
      <c r="M52" s="17">
        <f t="shared" si="29"/>
        <v>6.25E-2</v>
      </c>
      <c r="N52" s="20">
        <f t="shared" si="29"/>
        <v>2.5000000000000001E-2</v>
      </c>
      <c r="O52" s="17">
        <f t="shared" si="29"/>
        <v>0.1</v>
      </c>
      <c r="P52" s="27"/>
      <c r="Q52" s="1"/>
      <c r="S52" s="28" t="s">
        <v>8</v>
      </c>
      <c r="T52" s="20">
        <f t="shared" si="32"/>
        <v>2.8125000000000001E-2</v>
      </c>
      <c r="U52" s="17">
        <f t="shared" si="30"/>
        <v>3.3750000000000002E-2</v>
      </c>
      <c r="V52" s="20">
        <f t="shared" si="30"/>
        <v>1.1250000000000001E-2</v>
      </c>
      <c r="W52" s="26">
        <f t="shared" si="30"/>
        <v>4.5000000000000005E-2</v>
      </c>
      <c r="Z52" s="6"/>
    </row>
    <row r="53" spans="2:26" x14ac:dyDescent="0.15">
      <c r="B53" s="5"/>
      <c r="Q53" s="1"/>
      <c r="Z53" s="6"/>
    </row>
    <row r="54" spans="2:26" x14ac:dyDescent="0.15">
      <c r="B54" s="5"/>
      <c r="Q54" s="1"/>
      <c r="Z54" s="6"/>
    </row>
    <row r="55" spans="2:26" x14ac:dyDescent="0.15">
      <c r="B55" s="5"/>
      <c r="Q55" s="1"/>
      <c r="Z55" s="6"/>
    </row>
    <row r="56" spans="2:26" x14ac:dyDescent="0.15">
      <c r="B56" s="5" t="s">
        <v>12</v>
      </c>
      <c r="J56" t="s">
        <v>12</v>
      </c>
      <c r="Q56" s="1"/>
      <c r="R56" t="s">
        <v>12</v>
      </c>
      <c r="Z56" s="6"/>
    </row>
    <row r="57" spans="2:26" x14ac:dyDescent="0.15">
      <c r="B57" s="5"/>
      <c r="C57" s="24"/>
      <c r="D57" s="21" t="s">
        <v>0</v>
      </c>
      <c r="E57" s="22" t="s">
        <v>1</v>
      </c>
      <c r="F57" s="21" t="s">
        <v>2</v>
      </c>
      <c r="G57" s="23" t="s">
        <v>3</v>
      </c>
      <c r="K57" s="24"/>
      <c r="L57" s="21" t="s">
        <v>0</v>
      </c>
      <c r="M57" s="22" t="s">
        <v>1</v>
      </c>
      <c r="N57" s="21" t="s">
        <v>2</v>
      </c>
      <c r="O57" s="22" t="s">
        <v>3</v>
      </c>
      <c r="P57" s="27"/>
      <c r="Q57" s="1"/>
      <c r="S57" s="24"/>
      <c r="T57" s="21" t="s">
        <v>0</v>
      </c>
      <c r="U57" s="22" t="s">
        <v>1</v>
      </c>
      <c r="V57" s="21" t="s">
        <v>2</v>
      </c>
      <c r="W57" s="23" t="s">
        <v>3</v>
      </c>
      <c r="Z57" s="6"/>
    </row>
    <row r="58" spans="2:26" x14ac:dyDescent="0.15">
      <c r="B58" s="5"/>
      <c r="C58" s="27" t="s">
        <v>5</v>
      </c>
      <c r="D58" s="19">
        <f>IF(D31,$E$4-$E$6,$E$4)</f>
        <v>1</v>
      </c>
      <c r="E58">
        <f t="shared" ref="E58:G58" si="33">IF(E31,$E$4-$E$6,$E$4)</f>
        <v>1</v>
      </c>
      <c r="F58" s="19">
        <f t="shared" si="33"/>
        <v>1</v>
      </c>
      <c r="G58" s="25">
        <f t="shared" si="33"/>
        <v>1</v>
      </c>
      <c r="K58" s="27" t="s">
        <v>5</v>
      </c>
      <c r="L58" s="19">
        <f>D58*J12</f>
        <v>0.25</v>
      </c>
      <c r="M58">
        <f t="shared" ref="M58:O61" si="34">E58*K12</f>
        <v>0.35</v>
      </c>
      <c r="N58" s="19">
        <f t="shared" si="34"/>
        <v>0.2</v>
      </c>
      <c r="O58">
        <f t="shared" si="34"/>
        <v>0.2</v>
      </c>
      <c r="P58" s="27"/>
      <c r="Q58" s="1"/>
      <c r="S58" s="27" t="s">
        <v>5</v>
      </c>
      <c r="T58" s="19">
        <f>L58*Q21</f>
        <v>0.13500000000000001</v>
      </c>
      <c r="U58">
        <f t="shared" ref="U58:W61" si="35">M58*R21</f>
        <v>0.189</v>
      </c>
      <c r="V58" s="19">
        <f t="shared" si="35"/>
        <v>0.10800000000000001</v>
      </c>
      <c r="W58" s="25">
        <f t="shared" si="35"/>
        <v>0.10800000000000001</v>
      </c>
      <c r="Z58" s="6"/>
    </row>
    <row r="59" spans="2:26" x14ac:dyDescent="0.15">
      <c r="B59" s="5"/>
      <c r="C59" s="27" t="s">
        <v>6</v>
      </c>
      <c r="D59" s="19">
        <f t="shared" ref="D59:G61" si="36">IF(D32,$E$4-$E$6,$E$4)</f>
        <v>1</v>
      </c>
      <c r="E59">
        <f t="shared" si="36"/>
        <v>1</v>
      </c>
      <c r="F59" s="19">
        <f t="shared" si="36"/>
        <v>1</v>
      </c>
      <c r="G59" s="25">
        <f t="shared" si="36"/>
        <v>1</v>
      </c>
      <c r="K59" s="27" t="s">
        <v>6</v>
      </c>
      <c r="L59" s="19">
        <f>D59*J13</f>
        <v>0.25</v>
      </c>
      <c r="M59">
        <f t="shared" si="34"/>
        <v>0.4</v>
      </c>
      <c r="N59" s="19">
        <f t="shared" si="34"/>
        <v>0.25</v>
      </c>
      <c r="O59">
        <f t="shared" si="34"/>
        <v>0.1</v>
      </c>
      <c r="P59" s="27"/>
      <c r="Q59" s="1"/>
      <c r="S59" s="27" t="s">
        <v>6</v>
      </c>
      <c r="T59" s="19">
        <f t="shared" ref="T59:T61" si="37">L59*Q22</f>
        <v>0.13500000000000001</v>
      </c>
      <c r="U59">
        <f t="shared" si="35"/>
        <v>0.21600000000000003</v>
      </c>
      <c r="V59" s="19">
        <f t="shared" si="35"/>
        <v>0.1125</v>
      </c>
      <c r="W59" s="25">
        <f t="shared" si="35"/>
        <v>4.5000000000000005E-2</v>
      </c>
      <c r="Z59" s="6"/>
    </row>
    <row r="60" spans="2:26" x14ac:dyDescent="0.15">
      <c r="B60" s="5"/>
      <c r="C60" s="27" t="s">
        <v>7</v>
      </c>
      <c r="D60" s="19">
        <f t="shared" si="36"/>
        <v>1</v>
      </c>
      <c r="E60">
        <f t="shared" si="36"/>
        <v>1</v>
      </c>
      <c r="F60" s="19">
        <f t="shared" si="36"/>
        <v>1</v>
      </c>
      <c r="G60" s="25">
        <f t="shared" si="36"/>
        <v>1</v>
      </c>
      <c r="K60" s="27" t="s">
        <v>7</v>
      </c>
      <c r="L60" s="19">
        <f>D60*J14</f>
        <v>0.25</v>
      </c>
      <c r="M60">
        <f t="shared" si="34"/>
        <v>0.4</v>
      </c>
      <c r="N60" s="19">
        <f t="shared" si="34"/>
        <v>0.25</v>
      </c>
      <c r="O60">
        <f t="shared" si="34"/>
        <v>0.1</v>
      </c>
      <c r="P60" s="27"/>
      <c r="Q60" s="1"/>
      <c r="S60" s="27" t="s">
        <v>7</v>
      </c>
      <c r="T60" s="19">
        <f t="shared" si="37"/>
        <v>0.1125</v>
      </c>
      <c r="U60">
        <f t="shared" si="35"/>
        <v>0.18000000000000002</v>
      </c>
      <c r="V60" s="19">
        <f t="shared" si="35"/>
        <v>0.1125</v>
      </c>
      <c r="W60" s="25">
        <f t="shared" si="35"/>
        <v>4.5000000000000005E-2</v>
      </c>
      <c r="Z60" s="6"/>
    </row>
    <row r="61" spans="2:26" x14ac:dyDescent="0.15">
      <c r="B61" s="5"/>
      <c r="C61" s="28" t="s">
        <v>8</v>
      </c>
      <c r="D61" s="20">
        <f t="shared" si="36"/>
        <v>1</v>
      </c>
      <c r="E61" s="17">
        <f t="shared" si="36"/>
        <v>1</v>
      </c>
      <c r="F61" s="20">
        <f t="shared" si="36"/>
        <v>1</v>
      </c>
      <c r="G61" s="26">
        <f t="shared" si="36"/>
        <v>1</v>
      </c>
      <c r="K61" s="28" t="s">
        <v>8</v>
      </c>
      <c r="L61" s="20">
        <f>D61*J15</f>
        <v>0.25</v>
      </c>
      <c r="M61" s="17">
        <f t="shared" si="34"/>
        <v>0.25</v>
      </c>
      <c r="N61" s="20">
        <f t="shared" si="34"/>
        <v>0.1</v>
      </c>
      <c r="O61" s="17">
        <f t="shared" si="34"/>
        <v>0.4</v>
      </c>
      <c r="P61" s="27"/>
      <c r="Q61" s="1"/>
      <c r="S61" s="28" t="s">
        <v>8</v>
      </c>
      <c r="T61" s="20">
        <f t="shared" si="37"/>
        <v>0.1125</v>
      </c>
      <c r="U61" s="17">
        <f t="shared" si="35"/>
        <v>0.13500000000000001</v>
      </c>
      <c r="V61" s="20">
        <f t="shared" si="35"/>
        <v>4.5000000000000005E-2</v>
      </c>
      <c r="W61" s="26">
        <f t="shared" si="35"/>
        <v>0.18000000000000002</v>
      </c>
      <c r="Z61" s="6"/>
    </row>
    <row r="62" spans="2:26" x14ac:dyDescent="0.15">
      <c r="B62" s="5"/>
      <c r="Q62" s="1"/>
      <c r="Z62" s="6"/>
    </row>
    <row r="63" spans="2:26" x14ac:dyDescent="0.15">
      <c r="B63" s="5"/>
      <c r="Q63" s="1"/>
      <c r="Z63" s="6"/>
    </row>
    <row r="64" spans="2:26" x14ac:dyDescent="0.15">
      <c r="B64" s="5"/>
      <c r="Q64" s="1"/>
      <c r="Z64" s="6"/>
    </row>
    <row r="65" spans="2:26" x14ac:dyDescent="0.15">
      <c r="B65" s="5" t="s">
        <v>13</v>
      </c>
      <c r="J65" t="s">
        <v>13</v>
      </c>
      <c r="Q65" s="1"/>
      <c r="R65" t="s">
        <v>13</v>
      </c>
      <c r="Z65" s="6"/>
    </row>
    <row r="66" spans="2:26" x14ac:dyDescent="0.15">
      <c r="B66" s="5"/>
      <c r="C66" s="24"/>
      <c r="D66" s="21" t="s">
        <v>0</v>
      </c>
      <c r="E66" s="22" t="s">
        <v>1</v>
      </c>
      <c r="F66" s="21" t="s">
        <v>2</v>
      </c>
      <c r="G66" s="23" t="s">
        <v>3</v>
      </c>
      <c r="K66" s="24"/>
      <c r="L66" s="21" t="s">
        <v>0</v>
      </c>
      <c r="M66" s="22" t="s">
        <v>1</v>
      </c>
      <c r="N66" s="21" t="s">
        <v>2</v>
      </c>
      <c r="O66" s="22" t="s">
        <v>3</v>
      </c>
      <c r="P66" s="27"/>
      <c r="Q66" s="1"/>
      <c r="S66" s="24"/>
      <c r="T66" s="21" t="s">
        <v>0</v>
      </c>
      <c r="U66" s="22" t="s">
        <v>1</v>
      </c>
      <c r="V66" s="21" t="s">
        <v>2</v>
      </c>
      <c r="W66" s="23" t="s">
        <v>3</v>
      </c>
      <c r="Z66" s="6"/>
    </row>
    <row r="67" spans="2:26" x14ac:dyDescent="0.15">
      <c r="B67" s="5"/>
      <c r="C67" s="27" t="s">
        <v>5</v>
      </c>
      <c r="D67" s="19">
        <f>IF(D40,$E$4-$E$6,$E$4)</f>
        <v>1</v>
      </c>
      <c r="E67">
        <f t="shared" ref="E67:G67" si="38">IF(E40,$E$4-$E$6,$E$4)</f>
        <v>1</v>
      </c>
      <c r="F67" s="19">
        <f t="shared" si="38"/>
        <v>1</v>
      </c>
      <c r="G67" s="25">
        <f t="shared" si="38"/>
        <v>1</v>
      </c>
      <c r="K67" s="27" t="s">
        <v>5</v>
      </c>
      <c r="L67" s="19">
        <f>D67*D12</f>
        <v>0.25</v>
      </c>
      <c r="M67">
        <f t="shared" ref="M67:O70" si="39">E67*E12</f>
        <v>0.35</v>
      </c>
      <c r="N67" s="19">
        <f t="shared" si="39"/>
        <v>0.2</v>
      </c>
      <c r="O67">
        <f t="shared" si="39"/>
        <v>0.2</v>
      </c>
      <c r="P67" s="27"/>
      <c r="Q67" s="1"/>
      <c r="S67" s="27" t="s">
        <v>5</v>
      </c>
      <c r="T67" s="19">
        <f>L67*Q21</f>
        <v>0.13500000000000001</v>
      </c>
      <c r="U67">
        <f t="shared" ref="U67:W70" si="40">M67*R21</f>
        <v>0.189</v>
      </c>
      <c r="V67" s="19">
        <f t="shared" si="40"/>
        <v>0.10800000000000001</v>
      </c>
      <c r="W67" s="25">
        <f t="shared" si="40"/>
        <v>0.10800000000000001</v>
      </c>
      <c r="Z67" s="6"/>
    </row>
    <row r="68" spans="2:26" x14ac:dyDescent="0.15">
      <c r="B68" s="5"/>
      <c r="C68" s="27" t="s">
        <v>6</v>
      </c>
      <c r="D68" s="19">
        <f t="shared" ref="D68:G70" si="41">IF(D41,$E$4-$E$6,$E$4)</f>
        <v>1</v>
      </c>
      <c r="E68">
        <f t="shared" si="41"/>
        <v>1</v>
      </c>
      <c r="F68" s="19">
        <f t="shared" si="41"/>
        <v>1</v>
      </c>
      <c r="G68" s="25">
        <f t="shared" si="41"/>
        <v>1</v>
      </c>
      <c r="K68" s="27" t="s">
        <v>6</v>
      </c>
      <c r="L68" s="19">
        <f>D68*D13</f>
        <v>0.25</v>
      </c>
      <c r="M68">
        <f t="shared" si="39"/>
        <v>0.35</v>
      </c>
      <c r="N68" s="19">
        <f t="shared" si="39"/>
        <v>0.2</v>
      </c>
      <c r="O68">
        <f t="shared" si="39"/>
        <v>0.2</v>
      </c>
      <c r="P68" s="27"/>
      <c r="Q68" s="1"/>
      <c r="S68" s="27" t="s">
        <v>6</v>
      </c>
      <c r="T68" s="19">
        <f t="shared" ref="T68:T70" si="42">L68*Q22</f>
        <v>0.13500000000000001</v>
      </c>
      <c r="U68">
        <f t="shared" si="40"/>
        <v>0.189</v>
      </c>
      <c r="V68" s="19">
        <f t="shared" si="40"/>
        <v>9.0000000000000011E-2</v>
      </c>
      <c r="W68" s="25">
        <f t="shared" si="40"/>
        <v>9.0000000000000011E-2</v>
      </c>
      <c r="Z68" s="6"/>
    </row>
    <row r="69" spans="2:26" x14ac:dyDescent="0.15">
      <c r="B69" s="5"/>
      <c r="C69" s="27" t="s">
        <v>7</v>
      </c>
      <c r="D69" s="19">
        <f t="shared" si="41"/>
        <v>1</v>
      </c>
      <c r="E69">
        <f t="shared" si="41"/>
        <v>1</v>
      </c>
      <c r="F69" s="19">
        <f t="shared" si="41"/>
        <v>1</v>
      </c>
      <c r="G69" s="25">
        <f t="shared" si="41"/>
        <v>1</v>
      </c>
      <c r="K69" s="27" t="s">
        <v>7</v>
      </c>
      <c r="L69" s="19">
        <f>D69*D14</f>
        <v>0.25</v>
      </c>
      <c r="M69">
        <f t="shared" si="39"/>
        <v>0.35</v>
      </c>
      <c r="N69" s="19">
        <f t="shared" si="39"/>
        <v>0.3</v>
      </c>
      <c r="O69">
        <f t="shared" si="39"/>
        <v>0.1</v>
      </c>
      <c r="P69" s="27"/>
      <c r="Q69" s="1"/>
      <c r="S69" s="27" t="s">
        <v>7</v>
      </c>
      <c r="T69" s="19">
        <f t="shared" si="42"/>
        <v>0.1125</v>
      </c>
      <c r="U69">
        <f t="shared" si="40"/>
        <v>0.1575</v>
      </c>
      <c r="V69" s="19">
        <f t="shared" si="40"/>
        <v>0.13500000000000001</v>
      </c>
      <c r="W69" s="25">
        <f t="shared" si="40"/>
        <v>4.5000000000000005E-2</v>
      </c>
      <c r="Z69" s="6"/>
    </row>
    <row r="70" spans="2:26" x14ac:dyDescent="0.15">
      <c r="B70" s="5"/>
      <c r="C70" s="28" t="s">
        <v>8</v>
      </c>
      <c r="D70" s="20">
        <f t="shared" si="41"/>
        <v>1</v>
      </c>
      <c r="E70" s="17">
        <f t="shared" si="41"/>
        <v>1</v>
      </c>
      <c r="F70" s="20">
        <f t="shared" si="41"/>
        <v>1</v>
      </c>
      <c r="G70" s="26">
        <f t="shared" si="41"/>
        <v>1</v>
      </c>
      <c r="K70" s="28" t="s">
        <v>8</v>
      </c>
      <c r="L70" s="20">
        <f>D70*D15</f>
        <v>0.25</v>
      </c>
      <c r="M70" s="17">
        <f t="shared" si="39"/>
        <v>0.25</v>
      </c>
      <c r="N70" s="20">
        <f t="shared" si="39"/>
        <v>0.1</v>
      </c>
      <c r="O70" s="17">
        <f t="shared" si="39"/>
        <v>0.4</v>
      </c>
      <c r="P70" s="27"/>
      <c r="Q70" s="1"/>
      <c r="S70" s="28" t="s">
        <v>8</v>
      </c>
      <c r="T70" s="20">
        <f t="shared" si="42"/>
        <v>0.1125</v>
      </c>
      <c r="U70" s="17">
        <f t="shared" si="40"/>
        <v>0.13500000000000001</v>
      </c>
      <c r="V70" s="20">
        <f t="shared" si="40"/>
        <v>4.5000000000000005E-2</v>
      </c>
      <c r="W70" s="26">
        <f t="shared" si="40"/>
        <v>0.18000000000000002</v>
      </c>
      <c r="Z70" s="6"/>
    </row>
    <row r="71" spans="2:26" x14ac:dyDescent="0.15">
      <c r="B71" s="5"/>
      <c r="Q71" s="1"/>
      <c r="Z71" s="6"/>
    </row>
    <row r="72" spans="2:26" x14ac:dyDescent="0.15">
      <c r="B72" s="5"/>
      <c r="Q72" s="1"/>
      <c r="Z72" s="6"/>
    </row>
    <row r="73" spans="2:26" x14ac:dyDescent="0.15">
      <c r="B73" s="5"/>
      <c r="Q73" s="1"/>
      <c r="Z73" s="6"/>
    </row>
    <row r="74" spans="2:26" x14ac:dyDescent="0.15">
      <c r="B74" s="5"/>
      <c r="J74" t="s">
        <v>19</v>
      </c>
      <c r="K74" s="29" t="s">
        <v>5</v>
      </c>
      <c r="L74" s="36">
        <f>SUM(L49:O49,L58:O58,L67:O67)/(2*$H12+$N12)</f>
        <v>1.0000000000000002</v>
      </c>
      <c r="O74" s="6"/>
      <c r="P74" s="5"/>
      <c r="R74" t="s">
        <v>19</v>
      </c>
      <c r="S74" s="32" t="s">
        <v>5</v>
      </c>
      <c r="T74" s="33">
        <f>SUM(T49:W49,T58:W58,T67:W67)/(2*$H12+$N12)</f>
        <v>0.54000000000000015</v>
      </c>
      <c r="Z74" s="6"/>
    </row>
    <row r="75" spans="2:26" x14ac:dyDescent="0.15">
      <c r="B75" s="5"/>
      <c r="K75" s="27" t="s">
        <v>6</v>
      </c>
      <c r="L75" s="37">
        <f t="shared" ref="L75:L77" si="43">SUM(L50:O50,L59:O59,L68:O68)/(2*$H13+$N13)</f>
        <v>0.75000000000000011</v>
      </c>
      <c r="O75" s="6"/>
      <c r="P75" s="5"/>
      <c r="S75" s="19" t="s">
        <v>6</v>
      </c>
      <c r="T75" s="34">
        <f t="shared" ref="T75:T77" si="44">SUM(T50:W50,T59:W59,T68:W68)/(2*$H13+$N13)</f>
        <v>0.37950000000000012</v>
      </c>
      <c r="Z75" s="6"/>
    </row>
    <row r="76" spans="2:26" x14ac:dyDescent="0.15">
      <c r="B76" s="5"/>
      <c r="K76" s="27" t="s">
        <v>7</v>
      </c>
      <c r="L76" s="37">
        <f t="shared" si="43"/>
        <v>1</v>
      </c>
      <c r="O76" s="6"/>
      <c r="P76" s="5"/>
      <c r="S76" s="19" t="s">
        <v>7</v>
      </c>
      <c r="T76" s="34">
        <f t="shared" si="44"/>
        <v>0.45</v>
      </c>
      <c r="Z76" s="6"/>
    </row>
    <row r="77" spans="2:26" x14ac:dyDescent="0.15">
      <c r="B77" s="5"/>
      <c r="K77" s="28" t="s">
        <v>8</v>
      </c>
      <c r="L77" s="38">
        <f t="shared" si="43"/>
        <v>0.75</v>
      </c>
      <c r="O77" s="6"/>
      <c r="P77" s="5"/>
      <c r="S77" s="20" t="s">
        <v>8</v>
      </c>
      <c r="T77" s="35">
        <f t="shared" si="44"/>
        <v>0.35437500000000005</v>
      </c>
      <c r="Z77" s="6"/>
    </row>
    <row r="78" spans="2:26" x14ac:dyDescent="0.15">
      <c r="B78" s="5"/>
      <c r="O78" s="6"/>
      <c r="P78" s="5"/>
      <c r="Z78" s="6"/>
    </row>
    <row r="79" spans="2:26" x14ac:dyDescent="0.15">
      <c r="B79" s="5"/>
      <c r="O79" s="6"/>
      <c r="P79" s="5"/>
      <c r="Z79" s="6"/>
    </row>
    <row r="80" spans="2:26" x14ac:dyDescent="0.15">
      <c r="B80" s="5"/>
      <c r="J80" t="s">
        <v>42</v>
      </c>
      <c r="O80" s="6"/>
      <c r="P80" s="5"/>
      <c r="Q80" s="24" t="s">
        <v>41</v>
      </c>
      <c r="R80" s="23"/>
      <c r="S80" s="23">
        <f>SUM(T49:W52,T58:W61,T67:W70)/(2*SUM(H12:H15)+SUM(N12:N15))</f>
        <v>0.43096874999999985</v>
      </c>
      <c r="Z80" s="6"/>
    </row>
    <row r="81" spans="2:26" ht="14" thickBot="1" x14ac:dyDescent="0.2">
      <c r="B81" s="9"/>
      <c r="C81" s="10"/>
      <c r="D81" s="10"/>
      <c r="E81" s="10"/>
      <c r="F81" s="10"/>
      <c r="G81" s="10"/>
      <c r="H81" s="10"/>
      <c r="I81" s="10"/>
      <c r="J81" s="10"/>
      <c r="K81" s="10">
        <f>SUM(L74:L77)/4</f>
        <v>0.87500000000000011</v>
      </c>
      <c r="L81" s="10"/>
      <c r="M81" s="10"/>
      <c r="N81" s="10"/>
      <c r="O81" s="11"/>
      <c r="P81" s="9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5" spans="2:26" x14ac:dyDescent="0.15">
      <c r="B85" t="s">
        <v>85</v>
      </c>
      <c r="J85" t="s">
        <v>86</v>
      </c>
    </row>
    <row r="87" spans="2:26" x14ac:dyDescent="0.15">
      <c r="B87" s="5" t="s">
        <v>4</v>
      </c>
      <c r="J87" s="5" t="s">
        <v>4</v>
      </c>
    </row>
    <row r="88" spans="2:26" x14ac:dyDescent="0.15">
      <c r="B88" s="5"/>
      <c r="C88" s="24"/>
      <c r="D88" s="21" t="s">
        <v>0</v>
      </c>
      <c r="E88" s="22" t="s">
        <v>1</v>
      </c>
      <c r="F88" s="21" t="s">
        <v>2</v>
      </c>
      <c r="G88" s="23" t="s">
        <v>3</v>
      </c>
      <c r="J88" s="5"/>
      <c r="K88" s="24"/>
      <c r="L88" s="21" t="s">
        <v>0</v>
      </c>
      <c r="M88" s="22" t="s">
        <v>1</v>
      </c>
      <c r="N88" s="21" t="s">
        <v>2</v>
      </c>
      <c r="O88" s="23" t="s">
        <v>3</v>
      </c>
    </row>
    <row r="89" spans="2:26" x14ac:dyDescent="0.15">
      <c r="B89" s="5"/>
      <c r="C89" s="27" t="s">
        <v>5</v>
      </c>
      <c r="D89" s="19">
        <v>0</v>
      </c>
      <c r="E89">
        <v>0</v>
      </c>
      <c r="F89" s="19">
        <v>0</v>
      </c>
      <c r="G89" s="25">
        <v>0</v>
      </c>
      <c r="J89" s="5"/>
      <c r="K89" s="27" t="s">
        <v>5</v>
      </c>
      <c r="L89" s="19">
        <v>0</v>
      </c>
      <c r="M89">
        <v>0</v>
      </c>
      <c r="N89" s="19">
        <v>0</v>
      </c>
      <c r="O89" s="25">
        <v>0</v>
      </c>
    </row>
    <row r="90" spans="2:26" x14ac:dyDescent="0.15">
      <c r="B90" s="5"/>
      <c r="C90" s="27" t="s">
        <v>6</v>
      </c>
      <c r="D90" s="19">
        <v>1</v>
      </c>
      <c r="E90">
        <v>1</v>
      </c>
      <c r="F90" s="19">
        <v>1</v>
      </c>
      <c r="G90" s="25">
        <v>1</v>
      </c>
      <c r="J90" s="5"/>
      <c r="K90" s="27" t="s">
        <v>6</v>
      </c>
      <c r="L90" s="19">
        <v>0</v>
      </c>
      <c r="M90">
        <v>0</v>
      </c>
      <c r="N90" s="19">
        <v>0</v>
      </c>
      <c r="O90" s="25">
        <v>0</v>
      </c>
    </row>
    <row r="91" spans="2:26" x14ac:dyDescent="0.15">
      <c r="B91" s="5"/>
      <c r="C91" s="27" t="s">
        <v>7</v>
      </c>
      <c r="D91" s="19">
        <v>0</v>
      </c>
      <c r="E91">
        <v>0</v>
      </c>
      <c r="F91" s="19">
        <v>0</v>
      </c>
      <c r="G91" s="25">
        <v>0</v>
      </c>
      <c r="J91" s="5"/>
      <c r="K91" s="27" t="s">
        <v>7</v>
      </c>
      <c r="L91" s="19">
        <v>0</v>
      </c>
      <c r="M91">
        <v>0</v>
      </c>
      <c r="N91" s="19">
        <v>0</v>
      </c>
      <c r="O91" s="25">
        <v>0</v>
      </c>
    </row>
    <row r="92" spans="2:26" x14ac:dyDescent="0.15">
      <c r="B92" s="5"/>
      <c r="C92" s="28" t="s">
        <v>8</v>
      </c>
      <c r="D92" s="20">
        <v>1</v>
      </c>
      <c r="E92" s="17">
        <v>1</v>
      </c>
      <c r="F92" s="20">
        <v>1</v>
      </c>
      <c r="G92" s="26">
        <v>1</v>
      </c>
      <c r="J92" s="5"/>
      <c r="K92" s="28" t="s">
        <v>8</v>
      </c>
      <c r="L92" s="20">
        <v>0</v>
      </c>
      <c r="M92" s="17">
        <v>0</v>
      </c>
      <c r="N92" s="20">
        <v>0</v>
      </c>
      <c r="O92" s="26">
        <v>0</v>
      </c>
    </row>
    <row r="93" spans="2:26" x14ac:dyDescent="0.15">
      <c r="B93" s="5"/>
      <c r="J93" s="5"/>
    </row>
    <row r="94" spans="2:26" x14ac:dyDescent="0.15">
      <c r="B94" s="5"/>
      <c r="J94" s="5"/>
    </row>
    <row r="95" spans="2:26" x14ac:dyDescent="0.15">
      <c r="B95" s="5"/>
      <c r="J95" s="5"/>
    </row>
    <row r="96" spans="2:26" x14ac:dyDescent="0.15">
      <c r="B96" s="5" t="s">
        <v>12</v>
      </c>
      <c r="J96" s="5" t="s">
        <v>12</v>
      </c>
    </row>
    <row r="97" spans="2:15" x14ac:dyDescent="0.15">
      <c r="B97" s="5"/>
      <c r="C97" s="24"/>
      <c r="D97" s="21" t="s">
        <v>0</v>
      </c>
      <c r="E97" s="22" t="s">
        <v>1</v>
      </c>
      <c r="F97" s="21" t="s">
        <v>2</v>
      </c>
      <c r="G97" s="23" t="s">
        <v>3</v>
      </c>
      <c r="J97" s="5"/>
      <c r="K97" s="24"/>
      <c r="L97" s="21" t="s">
        <v>0</v>
      </c>
      <c r="M97" s="22" t="s">
        <v>1</v>
      </c>
      <c r="N97" s="21" t="s">
        <v>2</v>
      </c>
      <c r="O97" s="23" t="s">
        <v>3</v>
      </c>
    </row>
    <row r="98" spans="2:15" x14ac:dyDescent="0.15">
      <c r="B98" s="5"/>
      <c r="C98" s="27" t="s">
        <v>5</v>
      </c>
      <c r="D98" s="19">
        <v>0</v>
      </c>
      <c r="E98">
        <v>0</v>
      </c>
      <c r="F98" s="19">
        <v>0</v>
      </c>
      <c r="G98" s="25">
        <v>0</v>
      </c>
      <c r="J98" s="5"/>
      <c r="K98" s="27" t="s">
        <v>5</v>
      </c>
      <c r="L98" s="19">
        <v>0</v>
      </c>
      <c r="M98">
        <v>0</v>
      </c>
      <c r="N98" s="19">
        <v>0</v>
      </c>
      <c r="O98" s="25">
        <v>0</v>
      </c>
    </row>
    <row r="99" spans="2:15" x14ac:dyDescent="0.15">
      <c r="B99" s="5"/>
      <c r="C99" s="27" t="s">
        <v>6</v>
      </c>
      <c r="D99" s="19">
        <v>0</v>
      </c>
      <c r="E99">
        <v>0</v>
      </c>
      <c r="F99" s="19">
        <v>0</v>
      </c>
      <c r="G99" s="25">
        <v>0</v>
      </c>
      <c r="J99" s="5"/>
      <c r="K99" s="27" t="s">
        <v>6</v>
      </c>
      <c r="L99" s="19">
        <v>0</v>
      </c>
      <c r="M99">
        <v>0</v>
      </c>
      <c r="N99" s="19">
        <v>0</v>
      </c>
      <c r="O99" s="25">
        <v>0</v>
      </c>
    </row>
    <row r="100" spans="2:15" x14ac:dyDescent="0.15">
      <c r="B100" s="5"/>
      <c r="C100" s="27" t="s">
        <v>7</v>
      </c>
      <c r="D100" s="19">
        <v>0</v>
      </c>
      <c r="E100">
        <v>0</v>
      </c>
      <c r="F100" s="19">
        <v>0</v>
      </c>
      <c r="G100" s="25">
        <v>0</v>
      </c>
      <c r="J100" s="5"/>
      <c r="K100" s="27" t="s">
        <v>7</v>
      </c>
      <c r="L100" s="19">
        <v>0</v>
      </c>
      <c r="M100">
        <v>0</v>
      </c>
      <c r="N100" s="19">
        <v>0</v>
      </c>
      <c r="O100" s="25">
        <v>0</v>
      </c>
    </row>
    <row r="101" spans="2:15" x14ac:dyDescent="0.15">
      <c r="B101" s="5"/>
      <c r="C101" s="28" t="s">
        <v>8</v>
      </c>
      <c r="D101" s="20">
        <v>0</v>
      </c>
      <c r="E101" s="17">
        <v>0</v>
      </c>
      <c r="F101" s="20">
        <v>0</v>
      </c>
      <c r="G101" s="26">
        <v>0</v>
      </c>
      <c r="J101" s="5"/>
      <c r="K101" s="28" t="s">
        <v>8</v>
      </c>
      <c r="L101" s="20">
        <v>0</v>
      </c>
      <c r="M101" s="17">
        <v>0</v>
      </c>
      <c r="N101" s="20">
        <v>0</v>
      </c>
      <c r="O101" s="26">
        <v>0</v>
      </c>
    </row>
    <row r="102" spans="2:15" x14ac:dyDescent="0.15">
      <c r="B102" s="5"/>
      <c r="J102" s="5"/>
    </row>
    <row r="103" spans="2:15" x14ac:dyDescent="0.15">
      <c r="B103" s="5"/>
      <c r="J103" s="5"/>
    </row>
    <row r="104" spans="2:15" x14ac:dyDescent="0.15">
      <c r="B104" s="5"/>
      <c r="J104" s="5"/>
    </row>
    <row r="105" spans="2:15" x14ac:dyDescent="0.15">
      <c r="B105" s="5" t="s">
        <v>13</v>
      </c>
      <c r="J105" s="5" t="s">
        <v>13</v>
      </c>
    </row>
    <row r="106" spans="2:15" x14ac:dyDescent="0.15">
      <c r="B106" s="5"/>
      <c r="C106" s="24"/>
      <c r="D106" s="21" t="s">
        <v>0</v>
      </c>
      <c r="E106" s="22" t="s">
        <v>1</v>
      </c>
      <c r="F106" s="21" t="s">
        <v>2</v>
      </c>
      <c r="G106" s="23" t="s">
        <v>3</v>
      </c>
      <c r="J106" s="5"/>
      <c r="K106" s="24"/>
      <c r="L106" s="21" t="s">
        <v>0</v>
      </c>
      <c r="M106" s="22" t="s">
        <v>1</v>
      </c>
      <c r="N106" s="21" t="s">
        <v>2</v>
      </c>
      <c r="O106" s="23" t="s">
        <v>3</v>
      </c>
    </row>
    <row r="107" spans="2:15" x14ac:dyDescent="0.15">
      <c r="B107" s="5"/>
      <c r="C107" s="27" t="s">
        <v>5</v>
      </c>
      <c r="D107" s="19">
        <v>0</v>
      </c>
      <c r="E107">
        <v>0</v>
      </c>
      <c r="F107" s="19">
        <v>0</v>
      </c>
      <c r="G107" s="25">
        <v>0</v>
      </c>
      <c r="J107" s="5"/>
      <c r="K107" s="27" t="s">
        <v>5</v>
      </c>
      <c r="L107" s="19">
        <v>0</v>
      </c>
      <c r="M107">
        <v>0</v>
      </c>
      <c r="N107" s="19">
        <v>0</v>
      </c>
      <c r="O107" s="25">
        <v>0</v>
      </c>
    </row>
    <row r="108" spans="2:15" x14ac:dyDescent="0.15">
      <c r="B108" s="5"/>
      <c r="C108" s="27" t="s">
        <v>6</v>
      </c>
      <c r="D108" s="19">
        <v>0</v>
      </c>
      <c r="E108">
        <v>0</v>
      </c>
      <c r="F108" s="19">
        <v>0</v>
      </c>
      <c r="G108" s="25">
        <v>0</v>
      </c>
      <c r="J108" s="5"/>
      <c r="K108" s="27" t="s">
        <v>6</v>
      </c>
      <c r="L108" s="19">
        <v>0</v>
      </c>
      <c r="M108">
        <v>0</v>
      </c>
      <c r="N108" s="19">
        <v>0</v>
      </c>
      <c r="O108" s="25">
        <v>0</v>
      </c>
    </row>
    <row r="109" spans="2:15" x14ac:dyDescent="0.15">
      <c r="B109" s="5"/>
      <c r="C109" s="27" t="s">
        <v>7</v>
      </c>
      <c r="D109" s="19">
        <v>0</v>
      </c>
      <c r="E109">
        <v>0</v>
      </c>
      <c r="F109" s="19">
        <v>0</v>
      </c>
      <c r="G109" s="25">
        <v>0</v>
      </c>
      <c r="J109" s="5"/>
      <c r="K109" s="27" t="s">
        <v>7</v>
      </c>
      <c r="L109" s="19">
        <v>0</v>
      </c>
      <c r="M109">
        <v>0</v>
      </c>
      <c r="N109" s="19">
        <v>0</v>
      </c>
      <c r="O109" s="25">
        <v>0</v>
      </c>
    </row>
    <row r="110" spans="2:15" x14ac:dyDescent="0.15">
      <c r="B110" s="5"/>
      <c r="C110" s="28" t="s">
        <v>8</v>
      </c>
      <c r="D110" s="20">
        <v>0</v>
      </c>
      <c r="E110" s="17">
        <v>0</v>
      </c>
      <c r="F110" s="20">
        <v>0</v>
      </c>
      <c r="G110" s="26">
        <v>0</v>
      </c>
      <c r="J110" s="5"/>
      <c r="K110" s="28" t="s">
        <v>8</v>
      </c>
      <c r="L110" s="20">
        <v>0</v>
      </c>
      <c r="M110" s="17">
        <v>0</v>
      </c>
      <c r="N110" s="20">
        <v>0</v>
      </c>
      <c r="O110" s="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2027-89A6-4338-84BB-06F69F9A1E67}">
  <dimension ref="J59:AD60"/>
  <sheetViews>
    <sheetView topLeftCell="A27" zoomScale="69" workbookViewId="0">
      <selection activeCell="AD69" sqref="AD69"/>
    </sheetView>
  </sheetViews>
  <sheetFormatPr baseColWidth="10" defaultColWidth="8.83203125" defaultRowHeight="13" x14ac:dyDescent="0.15"/>
  <sheetData>
    <row r="59" spans="10:30" x14ac:dyDescent="0.15">
      <c r="AD59" t="s">
        <v>92</v>
      </c>
    </row>
    <row r="60" spans="10:30" x14ac:dyDescent="0.15">
      <c r="J60" t="s">
        <v>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717F-4D1C-4682-B90E-6859FD39A812}">
  <dimension ref="B1:AN109"/>
  <sheetViews>
    <sheetView showGridLines="0" topLeftCell="J1" zoomScale="125" workbookViewId="0">
      <selection activeCell="V77" sqref="V77"/>
    </sheetView>
  </sheetViews>
  <sheetFormatPr baseColWidth="10" defaultColWidth="8.83203125" defaultRowHeight="13" x14ac:dyDescent="0.15"/>
  <cols>
    <col min="23" max="23" width="12.6640625" customWidth="1"/>
    <col min="24" max="26" width="5.33203125" customWidth="1"/>
    <col min="27" max="27" width="4.6640625" customWidth="1"/>
    <col min="28" max="29" width="4.5" customWidth="1"/>
    <col min="30" max="30" width="5.1640625" customWidth="1"/>
    <col min="31" max="31" width="5.6640625" customWidth="1"/>
    <col min="32" max="33" width="4.5" customWidth="1"/>
    <col min="34" max="34" width="4.6640625" customWidth="1"/>
    <col min="35" max="35" width="4.33203125" customWidth="1"/>
    <col min="36" max="36" width="5.33203125" customWidth="1"/>
    <col min="37" max="37" width="5" customWidth="1"/>
    <col min="38" max="38" width="5.33203125" customWidth="1"/>
    <col min="39" max="39" width="11.83203125" customWidth="1"/>
  </cols>
  <sheetData>
    <row r="1" spans="2:40" x14ac:dyDescent="0.15">
      <c r="N1" s="1"/>
      <c r="P1" s="2"/>
      <c r="Q1" s="3"/>
      <c r="R1" s="29" t="s">
        <v>45</v>
      </c>
      <c r="S1" s="31"/>
      <c r="T1" s="31">
        <v>0.6</v>
      </c>
      <c r="U1" s="3"/>
      <c r="V1" s="3"/>
      <c r="W1" s="32" t="s">
        <v>23</v>
      </c>
      <c r="X1" s="31">
        <v>0.9</v>
      </c>
      <c r="Y1" s="3"/>
      <c r="Z1" s="3"/>
      <c r="AA1" s="3"/>
      <c r="AB1" s="29" t="s">
        <v>35</v>
      </c>
      <c r="AC1" s="31"/>
      <c r="AD1" s="31">
        <v>0.95</v>
      </c>
      <c r="AE1" s="3"/>
      <c r="AF1" s="3"/>
      <c r="AG1" s="3"/>
      <c r="AH1" s="3"/>
      <c r="AI1" s="3"/>
      <c r="AJ1" s="3"/>
      <c r="AK1" s="3"/>
      <c r="AL1" s="3"/>
      <c r="AM1" s="3"/>
      <c r="AN1" s="4"/>
    </row>
    <row r="2" spans="2:40" x14ac:dyDescent="0.15">
      <c r="B2" t="s">
        <v>81</v>
      </c>
      <c r="N2" s="1"/>
      <c r="P2" s="5"/>
      <c r="R2" s="27" t="s">
        <v>46</v>
      </c>
      <c r="S2" s="25"/>
      <c r="T2" s="25">
        <v>0.8</v>
      </c>
      <c r="W2" s="19" t="s">
        <v>24</v>
      </c>
      <c r="X2" s="25">
        <v>0.8</v>
      </c>
      <c r="AB2" s="27" t="s">
        <v>36</v>
      </c>
      <c r="AC2" s="25"/>
      <c r="AD2" s="25">
        <v>0.9</v>
      </c>
      <c r="AN2" s="6"/>
    </row>
    <row r="3" spans="2:40" x14ac:dyDescent="0.15">
      <c r="N3" s="1"/>
      <c r="P3" s="12" t="s">
        <v>20</v>
      </c>
      <c r="R3" s="27" t="s">
        <v>47</v>
      </c>
      <c r="S3" s="25"/>
      <c r="T3" s="25">
        <v>0.6</v>
      </c>
      <c r="W3" s="19" t="s">
        <v>25</v>
      </c>
      <c r="X3" s="25">
        <v>0.7</v>
      </c>
      <c r="AB3" s="27" t="s">
        <v>37</v>
      </c>
      <c r="AC3" s="25"/>
      <c r="AD3" s="25">
        <v>0.85</v>
      </c>
      <c r="AN3" s="6"/>
    </row>
    <row r="4" spans="2:40" x14ac:dyDescent="0.15">
      <c r="B4" t="s">
        <v>9</v>
      </c>
      <c r="D4" t="s">
        <v>10</v>
      </c>
      <c r="E4">
        <v>1</v>
      </c>
      <c r="N4" s="1"/>
      <c r="P4" s="5"/>
      <c r="R4" s="27" t="s">
        <v>48</v>
      </c>
      <c r="S4" s="25"/>
      <c r="T4" s="25">
        <v>0.5</v>
      </c>
      <c r="W4" s="19" t="s">
        <v>26</v>
      </c>
      <c r="X4" s="25">
        <v>0.6</v>
      </c>
      <c r="AB4" s="27" t="s">
        <v>38</v>
      </c>
      <c r="AC4" s="25"/>
      <c r="AD4" s="25">
        <v>0.75</v>
      </c>
      <c r="AN4" s="6"/>
    </row>
    <row r="5" spans="2:40" x14ac:dyDescent="0.15">
      <c r="B5" t="s">
        <v>17</v>
      </c>
      <c r="E5">
        <v>8.8000000000000007</v>
      </c>
      <c r="N5" s="1"/>
      <c r="P5" s="5"/>
      <c r="R5" s="27" t="s">
        <v>49</v>
      </c>
      <c r="S5" s="25"/>
      <c r="T5" s="25">
        <v>0.9</v>
      </c>
      <c r="W5" s="19" t="s">
        <v>27</v>
      </c>
      <c r="X5" s="25">
        <v>0.5</v>
      </c>
      <c r="AB5" s="28" t="s">
        <v>39</v>
      </c>
      <c r="AC5" s="26"/>
      <c r="AD5" s="26">
        <v>0.6</v>
      </c>
      <c r="AN5" s="6"/>
    </row>
    <row r="6" spans="2:40" x14ac:dyDescent="0.15">
      <c r="B6" t="s">
        <v>18</v>
      </c>
      <c r="E6">
        <f>E5/10</f>
        <v>0.88000000000000012</v>
      </c>
      <c r="N6" s="1"/>
      <c r="P6" s="5" t="s">
        <v>21</v>
      </c>
      <c r="R6" s="27" t="s">
        <v>50</v>
      </c>
      <c r="S6" s="25"/>
      <c r="T6" s="25">
        <v>0.7</v>
      </c>
      <c r="V6" t="s">
        <v>22</v>
      </c>
      <c r="W6" s="19" t="s">
        <v>28</v>
      </c>
      <c r="X6" s="25">
        <v>0.4</v>
      </c>
      <c r="AA6" t="s">
        <v>34</v>
      </c>
      <c r="AN6" s="6"/>
    </row>
    <row r="7" spans="2:40" ht="14" thickBot="1" x14ac:dyDescent="0.2">
      <c r="N7" s="1"/>
      <c r="P7" s="5"/>
      <c r="R7" s="28" t="s">
        <v>51</v>
      </c>
      <c r="S7" s="26"/>
      <c r="T7" s="26">
        <v>0.5</v>
      </c>
      <c r="W7" s="19" t="s">
        <v>29</v>
      </c>
      <c r="X7" s="25">
        <v>0.35</v>
      </c>
      <c r="AN7" s="6"/>
    </row>
    <row r="8" spans="2:40" x14ac:dyDescent="0.15">
      <c r="B8" s="13" t="s">
        <v>78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4"/>
      <c r="O8" s="4"/>
      <c r="W8" s="19" t="s">
        <v>30</v>
      </c>
      <c r="X8" s="25">
        <v>0.3</v>
      </c>
      <c r="AN8" s="6"/>
    </row>
    <row r="9" spans="2:40" x14ac:dyDescent="0.15">
      <c r="B9" s="5"/>
      <c r="E9" t="s">
        <v>43</v>
      </c>
      <c r="K9" t="s">
        <v>44</v>
      </c>
      <c r="N9" s="1"/>
      <c r="O9" s="6"/>
      <c r="W9" s="20" t="s">
        <v>31</v>
      </c>
      <c r="X9" s="26">
        <v>0.25</v>
      </c>
      <c r="AN9" s="6"/>
    </row>
    <row r="10" spans="2:40" x14ac:dyDescent="0.15">
      <c r="B10" s="5" t="s">
        <v>11</v>
      </c>
      <c r="N10" s="1"/>
      <c r="O10" s="6"/>
      <c r="AB10" t="s">
        <v>40</v>
      </c>
      <c r="AN10" s="6"/>
    </row>
    <row r="11" spans="2:40" x14ac:dyDescent="0.15">
      <c r="B11" s="5"/>
      <c r="C11" s="21"/>
      <c r="D11" s="22" t="s">
        <v>0</v>
      </c>
      <c r="E11" s="21" t="s">
        <v>1</v>
      </c>
      <c r="F11" s="22" t="s">
        <v>2</v>
      </c>
      <c r="G11" s="21" t="s">
        <v>3</v>
      </c>
      <c r="H11" s="23"/>
      <c r="J11" s="21" t="s">
        <v>0</v>
      </c>
      <c r="K11" s="23" t="s">
        <v>1</v>
      </c>
      <c r="L11" s="23" t="s">
        <v>2</v>
      </c>
      <c r="M11" s="23" t="s">
        <v>3</v>
      </c>
      <c r="N11" s="55"/>
      <c r="P11" s="21"/>
      <c r="Q11" s="23" t="s">
        <v>0</v>
      </c>
      <c r="R11" s="23" t="s">
        <v>1</v>
      </c>
      <c r="S11" s="23" t="s">
        <v>2</v>
      </c>
      <c r="T11" s="23" t="s">
        <v>3</v>
      </c>
      <c r="V11" s="21" t="s">
        <v>0</v>
      </c>
      <c r="W11" s="23" t="s">
        <v>1</v>
      </c>
      <c r="X11" s="23" t="s">
        <v>2</v>
      </c>
      <c r="Y11" s="23" t="s">
        <v>3</v>
      </c>
      <c r="AC11">
        <v>0.6</v>
      </c>
      <c r="AN11" s="6"/>
    </row>
    <row r="12" spans="2:40" x14ac:dyDescent="0.15">
      <c r="B12" s="5"/>
      <c r="C12" s="19" t="s">
        <v>5</v>
      </c>
      <c r="D12">
        <v>0.25</v>
      </c>
      <c r="E12" s="19">
        <v>0.35</v>
      </c>
      <c r="F12">
        <v>0.2</v>
      </c>
      <c r="G12" s="19">
        <v>0.2</v>
      </c>
      <c r="H12" s="25">
        <f>SUM(D12:G12)</f>
        <v>1</v>
      </c>
      <c r="J12" s="19">
        <v>0.25</v>
      </c>
      <c r="K12" s="25">
        <v>0.35</v>
      </c>
      <c r="L12" s="25">
        <v>0.2</v>
      </c>
      <c r="M12" s="25">
        <v>0.2</v>
      </c>
      <c r="N12" s="16">
        <f>SUM(J12:M12)</f>
        <v>1</v>
      </c>
      <c r="P12" s="19" t="s">
        <v>5</v>
      </c>
      <c r="Q12" s="25">
        <f>AM23</f>
        <v>0.6</v>
      </c>
      <c r="R12" s="25">
        <f>AM24</f>
        <v>0.6</v>
      </c>
      <c r="S12" s="25">
        <f>AM25</f>
        <v>0.6</v>
      </c>
      <c r="T12" s="25">
        <f>AM26</f>
        <v>0.6</v>
      </c>
      <c r="V12" s="19">
        <f>$X$1</f>
        <v>0.9</v>
      </c>
      <c r="W12" s="25">
        <f t="shared" ref="W12:Y15" si="0">$X$1</f>
        <v>0.9</v>
      </c>
      <c r="X12" s="25">
        <f t="shared" si="0"/>
        <v>0.9</v>
      </c>
      <c r="Y12" s="25">
        <f t="shared" si="0"/>
        <v>0.9</v>
      </c>
      <c r="AN12" s="6"/>
    </row>
    <row r="13" spans="2:40" x14ac:dyDescent="0.15">
      <c r="B13" s="5"/>
      <c r="C13" s="19" t="s">
        <v>6</v>
      </c>
      <c r="D13">
        <v>0.25</v>
      </c>
      <c r="E13" s="19">
        <v>0.35</v>
      </c>
      <c r="F13">
        <v>0.2</v>
      </c>
      <c r="G13" s="19">
        <v>0.2</v>
      </c>
      <c r="H13" s="25">
        <f t="shared" ref="H13:H15" si="1">SUM(D13:G13)</f>
        <v>1</v>
      </c>
      <c r="J13" s="19">
        <v>0.25</v>
      </c>
      <c r="K13" s="25">
        <v>0.4</v>
      </c>
      <c r="L13" s="25">
        <v>0.25</v>
      </c>
      <c r="M13" s="25">
        <v>0.1</v>
      </c>
      <c r="N13" s="16">
        <f t="shared" ref="N13:N15" si="2">SUM(J13:M13)</f>
        <v>1</v>
      </c>
      <c r="P13" s="19" t="s">
        <v>6</v>
      </c>
      <c r="Q13" s="25">
        <f>AM27</f>
        <v>0.6</v>
      </c>
      <c r="R13" s="25">
        <f>AM28</f>
        <v>0.6</v>
      </c>
      <c r="S13" s="25">
        <f>AM29</f>
        <v>0.5</v>
      </c>
      <c r="T13" s="25">
        <f>AM30</f>
        <v>0.5</v>
      </c>
      <c r="V13" s="19">
        <f t="shared" ref="V13:V15" si="3">$X$1</f>
        <v>0.9</v>
      </c>
      <c r="W13" s="25">
        <f t="shared" si="0"/>
        <v>0.9</v>
      </c>
      <c r="X13" s="25">
        <f t="shared" si="0"/>
        <v>0.9</v>
      </c>
      <c r="Y13" s="25">
        <f t="shared" si="0"/>
        <v>0.9</v>
      </c>
      <c r="AN13" s="6"/>
    </row>
    <row r="14" spans="2:40" x14ac:dyDescent="0.15">
      <c r="B14" s="5"/>
      <c r="C14" s="19" t="s">
        <v>7</v>
      </c>
      <c r="D14">
        <v>0.25</v>
      </c>
      <c r="E14" s="19">
        <v>0.35</v>
      </c>
      <c r="F14">
        <v>0.3</v>
      </c>
      <c r="G14" s="19">
        <v>0.1</v>
      </c>
      <c r="H14" s="25">
        <f t="shared" si="1"/>
        <v>0.99999999999999989</v>
      </c>
      <c r="J14" s="19">
        <v>0.25</v>
      </c>
      <c r="K14" s="25">
        <v>0.4</v>
      </c>
      <c r="L14" s="25">
        <v>0.25</v>
      </c>
      <c r="M14" s="25">
        <v>0.1</v>
      </c>
      <c r="N14" s="16">
        <f t="shared" si="2"/>
        <v>1</v>
      </c>
      <c r="P14" s="19" t="s">
        <v>7</v>
      </c>
      <c r="Q14" s="25">
        <f>AM31</f>
        <v>0.5</v>
      </c>
      <c r="R14" s="25">
        <f>AM32</f>
        <v>0.5</v>
      </c>
      <c r="S14" s="25">
        <f>AM33</f>
        <v>0.5</v>
      </c>
      <c r="T14" s="25">
        <f>AM34</f>
        <v>0.5</v>
      </c>
      <c r="V14" s="19">
        <f t="shared" si="3"/>
        <v>0.9</v>
      </c>
      <c r="W14" s="25">
        <f t="shared" si="0"/>
        <v>0.9</v>
      </c>
      <c r="X14" s="25">
        <f t="shared" si="0"/>
        <v>0.9</v>
      </c>
      <c r="Y14" s="25">
        <f t="shared" si="0"/>
        <v>0.9</v>
      </c>
      <c r="AN14" s="6"/>
    </row>
    <row r="15" spans="2:40" x14ac:dyDescent="0.15">
      <c r="B15" s="5"/>
      <c r="C15" s="20" t="s">
        <v>8</v>
      </c>
      <c r="D15" s="17">
        <v>0.25</v>
      </c>
      <c r="E15" s="20">
        <v>0.25</v>
      </c>
      <c r="F15" s="17">
        <v>0.1</v>
      </c>
      <c r="G15" s="20">
        <v>0.4</v>
      </c>
      <c r="H15" s="26">
        <f t="shared" si="1"/>
        <v>1</v>
      </c>
      <c r="J15" s="20">
        <v>0.25</v>
      </c>
      <c r="K15" s="26">
        <v>0.25</v>
      </c>
      <c r="L15" s="26">
        <v>0.1</v>
      </c>
      <c r="M15" s="26">
        <v>0.4</v>
      </c>
      <c r="N15" s="18">
        <f t="shared" si="2"/>
        <v>1</v>
      </c>
      <c r="P15" s="20" t="s">
        <v>8</v>
      </c>
      <c r="Q15" s="26">
        <f>AM35</f>
        <v>0.5</v>
      </c>
      <c r="R15" s="26">
        <f>AM36</f>
        <v>0.6</v>
      </c>
      <c r="S15" s="26">
        <f>AM37</f>
        <v>0.5</v>
      </c>
      <c r="T15" s="26">
        <f>AM38</f>
        <v>0.5</v>
      </c>
      <c r="V15" s="20">
        <f t="shared" si="3"/>
        <v>0.9</v>
      </c>
      <c r="W15" s="26">
        <f t="shared" si="0"/>
        <v>0.9</v>
      </c>
      <c r="X15" s="26">
        <f t="shared" si="0"/>
        <v>0.9</v>
      </c>
      <c r="Y15" s="26">
        <f t="shared" si="0"/>
        <v>0.9</v>
      </c>
      <c r="AN15" s="6"/>
    </row>
    <row r="16" spans="2:40" x14ac:dyDescent="0.15">
      <c r="B16" s="5"/>
      <c r="N16" s="1"/>
      <c r="O16" s="6"/>
      <c r="AN16" s="6"/>
    </row>
    <row r="17" spans="2:40" x14ac:dyDescent="0.15">
      <c r="B17" s="5"/>
      <c r="O17" s="6"/>
      <c r="AN17" s="6"/>
    </row>
    <row r="18" spans="2:40" x14ac:dyDescent="0.15">
      <c r="B18" s="5" t="s">
        <v>16</v>
      </c>
      <c r="O18" s="6"/>
      <c r="X18" t="s">
        <v>21</v>
      </c>
      <c r="AN18" s="6"/>
    </row>
    <row r="19" spans="2:40" ht="14" customHeight="1" x14ac:dyDescent="0.15">
      <c r="B19" s="5"/>
      <c r="O19" s="6"/>
      <c r="P19" t="s">
        <v>20</v>
      </c>
      <c r="X19" t="s">
        <v>75</v>
      </c>
      <c r="AN19" s="6"/>
    </row>
    <row r="20" spans="2:40" x14ac:dyDescent="0.15">
      <c r="B20" s="5" t="s">
        <v>4</v>
      </c>
      <c r="P20" s="21"/>
      <c r="Q20" s="23" t="s">
        <v>0</v>
      </c>
      <c r="R20" s="23" t="s">
        <v>1</v>
      </c>
      <c r="S20" s="23" t="s">
        <v>2</v>
      </c>
      <c r="T20" s="23" t="s">
        <v>3</v>
      </c>
      <c r="AN20" s="6"/>
    </row>
    <row r="21" spans="2:40" x14ac:dyDescent="0.15">
      <c r="B21" s="5"/>
      <c r="C21" s="24"/>
      <c r="D21" s="21" t="s">
        <v>0</v>
      </c>
      <c r="E21" s="22" t="s">
        <v>1</v>
      </c>
      <c r="F21" s="21" t="s">
        <v>2</v>
      </c>
      <c r="G21" s="23" t="s">
        <v>3</v>
      </c>
      <c r="P21" s="19" t="s">
        <v>5</v>
      </c>
      <c r="Q21" s="25">
        <f>Q12*V12</f>
        <v>0.54</v>
      </c>
      <c r="R21" s="25">
        <f>R12*W12</f>
        <v>0.54</v>
      </c>
      <c r="S21" s="25">
        <f>S12*X12</f>
        <v>0.54</v>
      </c>
      <c r="T21" s="25">
        <f>T12*Y12</f>
        <v>0.54</v>
      </c>
      <c r="X21" t="s">
        <v>76</v>
      </c>
      <c r="AF21" t="s">
        <v>77</v>
      </c>
      <c r="AN21" s="6"/>
    </row>
    <row r="22" spans="2:40" x14ac:dyDescent="0.15">
      <c r="B22" s="5"/>
      <c r="C22" s="27" t="s">
        <v>5</v>
      </c>
      <c r="D22" s="19">
        <f>MAX(D88,L88)</f>
        <v>0</v>
      </c>
      <c r="E22">
        <f t="shared" ref="E22:G22" si="4">MAX(E88,M88)</f>
        <v>0</v>
      </c>
      <c r="F22" s="19">
        <f t="shared" si="4"/>
        <v>0</v>
      </c>
      <c r="G22" s="25">
        <f t="shared" si="4"/>
        <v>0</v>
      </c>
      <c r="P22" s="19" t="s">
        <v>6</v>
      </c>
      <c r="Q22" s="25">
        <f t="shared" ref="Q22:S24" si="5">Q13*V13</f>
        <v>0.54</v>
      </c>
      <c r="R22" s="25">
        <f t="shared" si="5"/>
        <v>0.54</v>
      </c>
      <c r="S22" s="25">
        <f t="shared" si="5"/>
        <v>0.45</v>
      </c>
      <c r="T22" s="25">
        <f t="shared" ref="T22:T24" si="6">T13*Y13</f>
        <v>0.45</v>
      </c>
      <c r="W22" s="21"/>
      <c r="X22" s="53" t="s">
        <v>52</v>
      </c>
      <c r="Y22" s="53" t="s">
        <v>53</v>
      </c>
      <c r="Z22" s="53" t="s">
        <v>54</v>
      </c>
      <c r="AA22" s="53" t="s">
        <v>55</v>
      </c>
      <c r="AB22" s="53" t="s">
        <v>56</v>
      </c>
      <c r="AC22" s="53" t="s">
        <v>57</v>
      </c>
      <c r="AD22" s="53" t="s">
        <v>58</v>
      </c>
      <c r="AE22" s="54"/>
      <c r="AF22" s="53" t="s">
        <v>52</v>
      </c>
      <c r="AG22" s="53" t="s">
        <v>53</v>
      </c>
      <c r="AH22" s="53" t="s">
        <v>54</v>
      </c>
      <c r="AI22" s="53" t="s">
        <v>55</v>
      </c>
      <c r="AJ22" s="53" t="s">
        <v>56</v>
      </c>
      <c r="AK22" s="45" t="s">
        <v>57</v>
      </c>
      <c r="AL22" s="46" t="s">
        <v>58</v>
      </c>
      <c r="AM22" s="48" t="s">
        <v>21</v>
      </c>
      <c r="AN22" s="6"/>
    </row>
    <row r="23" spans="2:40" x14ac:dyDescent="0.15">
      <c r="B23" s="5"/>
      <c r="C23" s="27" t="s">
        <v>6</v>
      </c>
      <c r="D23" s="19">
        <f t="shared" ref="D23:D25" si="7">MAX(D89,L89)</f>
        <v>1</v>
      </c>
      <c r="E23">
        <f t="shared" ref="E23:E25" si="8">MAX(E89,M89)</f>
        <v>1</v>
      </c>
      <c r="F23" s="19">
        <f t="shared" ref="F23:F25" si="9">MAX(F89,N89)</f>
        <v>1</v>
      </c>
      <c r="G23" s="25">
        <f t="shared" ref="G23:G25" si="10">MAX(G89,O89)</f>
        <v>1</v>
      </c>
      <c r="I23" t="s">
        <v>83</v>
      </c>
      <c r="P23" s="19" t="s">
        <v>7</v>
      </c>
      <c r="Q23" s="25">
        <f t="shared" si="5"/>
        <v>0.45</v>
      </c>
      <c r="R23" s="25">
        <f t="shared" si="5"/>
        <v>0.45</v>
      </c>
      <c r="S23" s="25">
        <f t="shared" si="5"/>
        <v>0.45</v>
      </c>
      <c r="T23" s="25">
        <f t="shared" si="6"/>
        <v>0.45</v>
      </c>
      <c r="W23" s="19" t="s">
        <v>59</v>
      </c>
      <c r="X23" s="49">
        <v>1</v>
      </c>
      <c r="Y23" s="49">
        <v>0</v>
      </c>
      <c r="Z23" s="49">
        <v>1</v>
      </c>
      <c r="AA23" s="49">
        <v>0</v>
      </c>
      <c r="AB23" s="49">
        <v>1</v>
      </c>
      <c r="AC23" s="49">
        <v>0</v>
      </c>
      <c r="AD23" s="49">
        <v>0</v>
      </c>
      <c r="AE23" s="51"/>
      <c r="AF23" s="49">
        <f>IF(X23,$T$1,1)</f>
        <v>0.6</v>
      </c>
      <c r="AG23" s="49">
        <f>IF(Y23,$T$2,1)</f>
        <v>1</v>
      </c>
      <c r="AH23" s="49">
        <f>IF(Z23,$T$3,1)</f>
        <v>0.6</v>
      </c>
      <c r="AI23" s="49">
        <f>IF(AA23,$T$4,1)</f>
        <v>1</v>
      </c>
      <c r="AJ23" s="49">
        <f>IF(AB23,$T$5,1)</f>
        <v>0.9</v>
      </c>
      <c r="AK23" s="43">
        <f>IF(AC23,$T$6,1)</f>
        <v>1</v>
      </c>
      <c r="AL23" s="8">
        <f>IF(AD23,$T$7,1)</f>
        <v>1</v>
      </c>
      <c r="AM23" s="39">
        <f>MIN(AF23:AL23)</f>
        <v>0.6</v>
      </c>
      <c r="AN23" s="6"/>
    </row>
    <row r="24" spans="2:40" x14ac:dyDescent="0.15">
      <c r="B24" s="5"/>
      <c r="C24" s="27" t="s">
        <v>7</v>
      </c>
      <c r="D24" s="19">
        <f t="shared" si="7"/>
        <v>1</v>
      </c>
      <c r="E24">
        <f t="shared" si="8"/>
        <v>1</v>
      </c>
      <c r="F24" s="19">
        <f t="shared" si="9"/>
        <v>0</v>
      </c>
      <c r="G24" s="25">
        <f t="shared" si="10"/>
        <v>0</v>
      </c>
      <c r="P24" s="20" t="s">
        <v>8</v>
      </c>
      <c r="Q24" s="26">
        <f t="shared" si="5"/>
        <v>0.45</v>
      </c>
      <c r="R24" s="26">
        <f t="shared" si="5"/>
        <v>0.54</v>
      </c>
      <c r="S24" s="26">
        <f t="shared" si="5"/>
        <v>0.45</v>
      </c>
      <c r="T24" s="26">
        <f t="shared" si="6"/>
        <v>0.45</v>
      </c>
      <c r="W24" s="19" t="s">
        <v>60</v>
      </c>
      <c r="X24" s="49">
        <v>1</v>
      </c>
      <c r="Y24" s="49">
        <v>0</v>
      </c>
      <c r="Z24" s="49">
        <v>1</v>
      </c>
      <c r="AA24" s="49">
        <v>0</v>
      </c>
      <c r="AB24" s="49">
        <v>1</v>
      </c>
      <c r="AC24" s="49">
        <v>0</v>
      </c>
      <c r="AD24" s="49">
        <v>0</v>
      </c>
      <c r="AE24" s="51"/>
      <c r="AF24" s="49">
        <f t="shared" ref="AF24:AF38" si="11">IF(X24,$T$1,1)</f>
        <v>0.6</v>
      </c>
      <c r="AG24" s="49">
        <f t="shared" ref="AG24:AG38" si="12">IF(Y24,$T$2,1)</f>
        <v>1</v>
      </c>
      <c r="AH24" s="49">
        <f t="shared" ref="AH24:AH38" si="13">IF(Z24,$T$3,1)</f>
        <v>0.6</v>
      </c>
      <c r="AI24" s="49">
        <f t="shared" ref="AI24:AI38" si="14">IF(AA24,$T$4,1)</f>
        <v>1</v>
      </c>
      <c r="AJ24" s="49">
        <f t="shared" ref="AJ24:AJ38" si="15">IF(AB24,$T$5,1)</f>
        <v>0.9</v>
      </c>
      <c r="AK24" s="43">
        <f t="shared" ref="AK24:AK38" si="16">IF(AC24,$T$6,1)</f>
        <v>1</v>
      </c>
      <c r="AL24" s="8">
        <f t="shared" ref="AL24:AL38" si="17">IF(AD24,$T$7,1)</f>
        <v>1</v>
      </c>
      <c r="AM24" s="39">
        <f t="shared" ref="AM24:AM38" si="18">MIN(AF24:AL24)</f>
        <v>0.6</v>
      </c>
      <c r="AN24" s="6"/>
    </row>
    <row r="25" spans="2:40" x14ac:dyDescent="0.15">
      <c r="B25" s="5"/>
      <c r="C25" s="28" t="s">
        <v>8</v>
      </c>
      <c r="D25" s="20">
        <f t="shared" si="7"/>
        <v>1</v>
      </c>
      <c r="E25" s="17">
        <f t="shared" si="8"/>
        <v>1</v>
      </c>
      <c r="F25" s="20">
        <f t="shared" si="9"/>
        <v>1</v>
      </c>
      <c r="G25" s="26">
        <f t="shared" si="10"/>
        <v>0</v>
      </c>
      <c r="W25" s="19" t="s">
        <v>61</v>
      </c>
      <c r="X25" s="49">
        <v>1</v>
      </c>
      <c r="Y25" s="49">
        <v>0</v>
      </c>
      <c r="Z25" s="49">
        <v>1</v>
      </c>
      <c r="AA25" s="49">
        <v>0</v>
      </c>
      <c r="AB25" s="49">
        <v>1</v>
      </c>
      <c r="AC25" s="49">
        <v>0</v>
      </c>
      <c r="AD25" s="49">
        <v>0</v>
      </c>
      <c r="AE25" s="51"/>
      <c r="AF25" s="49">
        <f t="shared" si="11"/>
        <v>0.6</v>
      </c>
      <c r="AG25" s="49">
        <f t="shared" si="12"/>
        <v>1</v>
      </c>
      <c r="AH25" s="49">
        <f t="shared" si="13"/>
        <v>0.6</v>
      </c>
      <c r="AI25" s="49">
        <f t="shared" si="14"/>
        <v>1</v>
      </c>
      <c r="AJ25" s="49">
        <f t="shared" si="15"/>
        <v>0.9</v>
      </c>
      <c r="AK25" s="43">
        <f t="shared" si="16"/>
        <v>1</v>
      </c>
      <c r="AL25" s="8">
        <f t="shared" si="17"/>
        <v>1</v>
      </c>
      <c r="AM25" s="39">
        <f t="shared" si="18"/>
        <v>0.6</v>
      </c>
      <c r="AN25" s="6"/>
    </row>
    <row r="26" spans="2:40" x14ac:dyDescent="0.15">
      <c r="B26" s="5"/>
      <c r="O26" s="6"/>
      <c r="W26" s="19" t="s">
        <v>62</v>
      </c>
      <c r="X26" s="49">
        <v>1</v>
      </c>
      <c r="Y26" s="49">
        <v>0</v>
      </c>
      <c r="Z26" s="49">
        <v>1</v>
      </c>
      <c r="AA26" s="49">
        <v>0</v>
      </c>
      <c r="AB26" s="49">
        <v>1</v>
      </c>
      <c r="AC26" s="49">
        <v>0</v>
      </c>
      <c r="AD26" s="49">
        <v>0</v>
      </c>
      <c r="AE26" s="51"/>
      <c r="AF26" s="49">
        <f t="shared" si="11"/>
        <v>0.6</v>
      </c>
      <c r="AG26" s="49">
        <f t="shared" si="12"/>
        <v>1</v>
      </c>
      <c r="AH26" s="49">
        <f t="shared" si="13"/>
        <v>0.6</v>
      </c>
      <c r="AI26" s="49">
        <f t="shared" si="14"/>
        <v>1</v>
      </c>
      <c r="AJ26" s="49">
        <f t="shared" si="15"/>
        <v>0.9</v>
      </c>
      <c r="AK26" s="43">
        <f t="shared" si="16"/>
        <v>1</v>
      </c>
      <c r="AL26" s="8">
        <f t="shared" si="17"/>
        <v>1</v>
      </c>
      <c r="AM26" s="39">
        <f t="shared" si="18"/>
        <v>0.6</v>
      </c>
      <c r="AN26" s="6"/>
    </row>
    <row r="27" spans="2:40" x14ac:dyDescent="0.15">
      <c r="B27" s="5"/>
      <c r="O27" s="6"/>
      <c r="W27" s="19" t="s">
        <v>63</v>
      </c>
      <c r="X27" s="49">
        <v>1</v>
      </c>
      <c r="Y27" s="49">
        <v>1</v>
      </c>
      <c r="Z27" s="49">
        <v>0</v>
      </c>
      <c r="AA27" s="49">
        <v>0</v>
      </c>
      <c r="AB27" s="49">
        <v>1</v>
      </c>
      <c r="AC27" s="49">
        <v>0</v>
      </c>
      <c r="AD27" s="49">
        <v>0</v>
      </c>
      <c r="AE27" s="51"/>
      <c r="AF27" s="49">
        <f t="shared" si="11"/>
        <v>0.6</v>
      </c>
      <c r="AG27" s="49">
        <f t="shared" si="12"/>
        <v>0.8</v>
      </c>
      <c r="AH27" s="49">
        <f t="shared" si="13"/>
        <v>1</v>
      </c>
      <c r="AI27" s="49">
        <f t="shared" si="14"/>
        <v>1</v>
      </c>
      <c r="AJ27" s="49">
        <f t="shared" si="15"/>
        <v>0.9</v>
      </c>
      <c r="AK27" s="43">
        <f t="shared" si="16"/>
        <v>1</v>
      </c>
      <c r="AL27" s="8">
        <f t="shared" si="17"/>
        <v>1</v>
      </c>
      <c r="AM27" s="39">
        <f t="shared" si="18"/>
        <v>0.6</v>
      </c>
      <c r="AN27" s="6"/>
    </row>
    <row r="28" spans="2:40" x14ac:dyDescent="0.15">
      <c r="B28" s="5"/>
      <c r="O28" s="6"/>
      <c r="W28" s="19" t="s">
        <v>64</v>
      </c>
      <c r="X28" s="49">
        <v>1</v>
      </c>
      <c r="Y28" s="49">
        <v>1</v>
      </c>
      <c r="Z28" s="49">
        <v>0</v>
      </c>
      <c r="AA28" s="49">
        <v>0</v>
      </c>
      <c r="AB28" s="49">
        <v>1</v>
      </c>
      <c r="AC28" s="49">
        <v>0</v>
      </c>
      <c r="AD28" s="49">
        <v>0</v>
      </c>
      <c r="AE28" s="51"/>
      <c r="AF28" s="49">
        <f t="shared" si="11"/>
        <v>0.6</v>
      </c>
      <c r="AG28" s="49">
        <f t="shared" si="12"/>
        <v>0.8</v>
      </c>
      <c r="AH28" s="49">
        <f t="shared" si="13"/>
        <v>1</v>
      </c>
      <c r="AI28" s="49">
        <f t="shared" si="14"/>
        <v>1</v>
      </c>
      <c r="AJ28" s="49">
        <f t="shared" si="15"/>
        <v>0.9</v>
      </c>
      <c r="AK28" s="43">
        <f t="shared" si="16"/>
        <v>1</v>
      </c>
      <c r="AL28" s="8">
        <f t="shared" si="17"/>
        <v>1</v>
      </c>
      <c r="AM28" s="39">
        <f t="shared" si="18"/>
        <v>0.6</v>
      </c>
      <c r="AN28" s="6"/>
    </row>
    <row r="29" spans="2:40" x14ac:dyDescent="0.15">
      <c r="B29" s="5" t="s">
        <v>12</v>
      </c>
      <c r="O29" s="6"/>
      <c r="W29" s="19" t="s">
        <v>65</v>
      </c>
      <c r="X29" s="49">
        <v>0</v>
      </c>
      <c r="Y29" s="49">
        <v>1</v>
      </c>
      <c r="Z29" s="49">
        <v>0</v>
      </c>
      <c r="AA29" s="49">
        <v>0</v>
      </c>
      <c r="AB29" s="49">
        <v>1</v>
      </c>
      <c r="AC29" s="49">
        <v>0</v>
      </c>
      <c r="AD29" s="49">
        <v>1</v>
      </c>
      <c r="AE29" s="51"/>
      <c r="AF29" s="49">
        <f t="shared" si="11"/>
        <v>1</v>
      </c>
      <c r="AG29" s="49">
        <f t="shared" si="12"/>
        <v>0.8</v>
      </c>
      <c r="AH29" s="49">
        <f t="shared" si="13"/>
        <v>1</v>
      </c>
      <c r="AI29" s="49">
        <f t="shared" si="14"/>
        <v>1</v>
      </c>
      <c r="AJ29" s="49">
        <f t="shared" si="15"/>
        <v>0.9</v>
      </c>
      <c r="AK29" s="43">
        <f t="shared" si="16"/>
        <v>1</v>
      </c>
      <c r="AL29" s="8">
        <f t="shared" si="17"/>
        <v>0.5</v>
      </c>
      <c r="AM29" s="39">
        <f t="shared" si="18"/>
        <v>0.5</v>
      </c>
      <c r="AN29" s="6"/>
    </row>
    <row r="30" spans="2:40" x14ac:dyDescent="0.15">
      <c r="B30" s="5"/>
      <c r="C30" s="21"/>
      <c r="D30" s="22" t="s">
        <v>0</v>
      </c>
      <c r="E30" s="21" t="s">
        <v>1</v>
      </c>
      <c r="F30" s="21" t="s">
        <v>2</v>
      </c>
      <c r="G30" s="23" t="s">
        <v>3</v>
      </c>
      <c r="O30" s="6"/>
      <c r="W30" s="19" t="s">
        <v>66</v>
      </c>
      <c r="X30" s="49">
        <v>0</v>
      </c>
      <c r="Y30" s="49">
        <v>1</v>
      </c>
      <c r="Z30" s="49">
        <v>0</v>
      </c>
      <c r="AA30" s="49">
        <v>0</v>
      </c>
      <c r="AB30" s="49">
        <v>1</v>
      </c>
      <c r="AC30" s="49">
        <v>0</v>
      </c>
      <c r="AD30" s="49">
        <v>1</v>
      </c>
      <c r="AE30" s="51"/>
      <c r="AF30" s="49">
        <f t="shared" si="11"/>
        <v>1</v>
      </c>
      <c r="AG30" s="49">
        <f t="shared" si="12"/>
        <v>0.8</v>
      </c>
      <c r="AH30" s="49">
        <f t="shared" si="13"/>
        <v>1</v>
      </c>
      <c r="AI30" s="49">
        <f t="shared" si="14"/>
        <v>1</v>
      </c>
      <c r="AJ30" s="49">
        <f t="shared" si="15"/>
        <v>0.9</v>
      </c>
      <c r="AK30" s="43">
        <f t="shared" si="16"/>
        <v>1</v>
      </c>
      <c r="AL30" s="8">
        <f t="shared" si="17"/>
        <v>0.5</v>
      </c>
      <c r="AM30" s="39">
        <f t="shared" si="18"/>
        <v>0.5</v>
      </c>
      <c r="AN30" s="6"/>
    </row>
    <row r="31" spans="2:40" x14ac:dyDescent="0.15">
      <c r="B31" s="5"/>
      <c r="C31" s="19" t="s">
        <v>5</v>
      </c>
      <c r="D31">
        <f>MAX(D97,L97)</f>
        <v>0</v>
      </c>
      <c r="E31" s="19">
        <f t="shared" ref="E31:G31" si="19">MAX(E97,M97)</f>
        <v>0</v>
      </c>
      <c r="F31" s="19">
        <f t="shared" si="19"/>
        <v>0</v>
      </c>
      <c r="G31" s="25">
        <f t="shared" si="19"/>
        <v>0</v>
      </c>
      <c r="O31" s="6"/>
      <c r="W31" s="19" t="s">
        <v>67</v>
      </c>
      <c r="X31" s="49">
        <v>0</v>
      </c>
      <c r="Y31" s="49">
        <v>0</v>
      </c>
      <c r="Z31" s="49">
        <v>1</v>
      </c>
      <c r="AA31" s="49">
        <v>1</v>
      </c>
      <c r="AB31" s="49">
        <v>1</v>
      </c>
      <c r="AC31" s="49">
        <v>0</v>
      </c>
      <c r="AD31" s="49">
        <v>0</v>
      </c>
      <c r="AE31" s="51"/>
      <c r="AF31" s="49">
        <f t="shared" si="11"/>
        <v>1</v>
      </c>
      <c r="AG31" s="49">
        <f t="shared" si="12"/>
        <v>1</v>
      </c>
      <c r="AH31" s="49">
        <f t="shared" si="13"/>
        <v>0.6</v>
      </c>
      <c r="AI31" s="49">
        <f t="shared" si="14"/>
        <v>0.5</v>
      </c>
      <c r="AJ31" s="49">
        <f t="shared" si="15"/>
        <v>0.9</v>
      </c>
      <c r="AK31" s="43">
        <f t="shared" si="16"/>
        <v>1</v>
      </c>
      <c r="AL31" s="8">
        <f t="shared" si="17"/>
        <v>1</v>
      </c>
      <c r="AM31" s="39">
        <f t="shared" si="18"/>
        <v>0.5</v>
      </c>
      <c r="AN31" s="6"/>
    </row>
    <row r="32" spans="2:40" x14ac:dyDescent="0.15">
      <c r="B32" s="5"/>
      <c r="C32" s="19" t="s">
        <v>6</v>
      </c>
      <c r="D32">
        <f t="shared" ref="D32:D34" si="20">MAX(D98,L98)</f>
        <v>0</v>
      </c>
      <c r="E32" s="19">
        <f t="shared" ref="E32:E34" si="21">MAX(E98,M98)</f>
        <v>0</v>
      </c>
      <c r="F32" s="19">
        <f t="shared" ref="F32:F34" si="22">MAX(F98,N98)</f>
        <v>0</v>
      </c>
      <c r="G32" s="25">
        <f t="shared" ref="G32:G34" si="23">MAX(G98,O98)</f>
        <v>0</v>
      </c>
      <c r="O32" s="6"/>
      <c r="W32" s="19" t="s">
        <v>68</v>
      </c>
      <c r="X32" s="49">
        <v>0</v>
      </c>
      <c r="Y32" s="49">
        <v>0</v>
      </c>
      <c r="Z32" s="49">
        <v>1</v>
      </c>
      <c r="AA32" s="49">
        <v>1</v>
      </c>
      <c r="AB32" s="49">
        <v>1</v>
      </c>
      <c r="AC32" s="49">
        <v>0</v>
      </c>
      <c r="AD32" s="49">
        <v>0</v>
      </c>
      <c r="AE32" s="51"/>
      <c r="AF32" s="49">
        <f t="shared" si="11"/>
        <v>1</v>
      </c>
      <c r="AG32" s="49">
        <f t="shared" si="12"/>
        <v>1</v>
      </c>
      <c r="AH32" s="49">
        <f t="shared" si="13"/>
        <v>0.6</v>
      </c>
      <c r="AI32" s="49">
        <f t="shared" si="14"/>
        <v>0.5</v>
      </c>
      <c r="AJ32" s="49">
        <f t="shared" si="15"/>
        <v>0.9</v>
      </c>
      <c r="AK32" s="43">
        <f t="shared" si="16"/>
        <v>1</v>
      </c>
      <c r="AL32" s="8">
        <f t="shared" si="17"/>
        <v>1</v>
      </c>
      <c r="AM32" s="39">
        <f t="shared" si="18"/>
        <v>0.5</v>
      </c>
      <c r="AN32" s="6"/>
    </row>
    <row r="33" spans="2:40" x14ac:dyDescent="0.15">
      <c r="B33" s="5"/>
      <c r="C33" s="19" t="s">
        <v>7</v>
      </c>
      <c r="D33">
        <f t="shared" si="20"/>
        <v>1</v>
      </c>
      <c r="E33" s="19">
        <f t="shared" si="21"/>
        <v>1</v>
      </c>
      <c r="F33" s="19">
        <f t="shared" si="22"/>
        <v>0</v>
      </c>
      <c r="G33" s="25">
        <f t="shared" si="23"/>
        <v>0</v>
      </c>
      <c r="O33" s="6"/>
      <c r="W33" s="19" t="s">
        <v>69</v>
      </c>
      <c r="X33" s="49">
        <v>0</v>
      </c>
      <c r="Y33" s="49">
        <v>0</v>
      </c>
      <c r="Z33" s="49">
        <v>1</v>
      </c>
      <c r="AA33" s="49">
        <v>0</v>
      </c>
      <c r="AB33" s="49">
        <v>1</v>
      </c>
      <c r="AC33" s="49">
        <v>0</v>
      </c>
      <c r="AD33" s="49">
        <v>1</v>
      </c>
      <c r="AE33" s="51"/>
      <c r="AF33" s="49">
        <f t="shared" si="11"/>
        <v>1</v>
      </c>
      <c r="AG33" s="49">
        <f t="shared" si="12"/>
        <v>1</v>
      </c>
      <c r="AH33" s="49">
        <f t="shared" si="13"/>
        <v>0.6</v>
      </c>
      <c r="AI33" s="49">
        <f t="shared" si="14"/>
        <v>1</v>
      </c>
      <c r="AJ33" s="49">
        <f t="shared" si="15"/>
        <v>0.9</v>
      </c>
      <c r="AK33" s="43">
        <f t="shared" si="16"/>
        <v>1</v>
      </c>
      <c r="AL33" s="8">
        <f t="shared" si="17"/>
        <v>0.5</v>
      </c>
      <c r="AM33" s="39">
        <f t="shared" si="18"/>
        <v>0.5</v>
      </c>
      <c r="AN33" s="6"/>
    </row>
    <row r="34" spans="2:40" x14ac:dyDescent="0.15">
      <c r="B34" s="5"/>
      <c r="C34" s="20" t="s">
        <v>8</v>
      </c>
      <c r="D34" s="17">
        <f t="shared" si="20"/>
        <v>0</v>
      </c>
      <c r="E34" s="20">
        <f t="shared" si="21"/>
        <v>0</v>
      </c>
      <c r="F34" s="20">
        <f t="shared" si="22"/>
        <v>0</v>
      </c>
      <c r="G34" s="26">
        <f t="shared" si="23"/>
        <v>0</v>
      </c>
      <c r="O34" s="6"/>
      <c r="W34" s="19" t="s">
        <v>70</v>
      </c>
      <c r="X34" s="49">
        <v>0</v>
      </c>
      <c r="Y34" s="49">
        <v>0</v>
      </c>
      <c r="Z34" s="49">
        <v>1</v>
      </c>
      <c r="AA34" s="49">
        <v>0</v>
      </c>
      <c r="AB34" s="49">
        <v>0</v>
      </c>
      <c r="AC34" s="49">
        <v>1</v>
      </c>
      <c r="AD34" s="49">
        <v>1</v>
      </c>
      <c r="AE34" s="51"/>
      <c r="AF34" s="49">
        <f t="shared" si="11"/>
        <v>1</v>
      </c>
      <c r="AG34" s="49">
        <f t="shared" si="12"/>
        <v>1</v>
      </c>
      <c r="AH34" s="49">
        <f t="shared" si="13"/>
        <v>0.6</v>
      </c>
      <c r="AI34" s="49">
        <f t="shared" si="14"/>
        <v>1</v>
      </c>
      <c r="AJ34" s="49">
        <f t="shared" si="15"/>
        <v>1</v>
      </c>
      <c r="AK34" s="43">
        <f t="shared" si="16"/>
        <v>0.7</v>
      </c>
      <c r="AL34" s="8">
        <f t="shared" si="17"/>
        <v>0.5</v>
      </c>
      <c r="AM34" s="39">
        <f t="shared" si="18"/>
        <v>0.5</v>
      </c>
      <c r="AN34" s="6"/>
    </row>
    <row r="35" spans="2:40" x14ac:dyDescent="0.15">
      <c r="B35" s="5"/>
      <c r="O35" s="6"/>
      <c r="W35" s="19" t="s">
        <v>71</v>
      </c>
      <c r="X35" s="49">
        <v>0</v>
      </c>
      <c r="Y35" s="49">
        <v>1</v>
      </c>
      <c r="Z35" s="49">
        <v>0</v>
      </c>
      <c r="AA35" s="49">
        <v>1</v>
      </c>
      <c r="AB35" s="49">
        <v>1</v>
      </c>
      <c r="AC35" s="49">
        <v>0</v>
      </c>
      <c r="AD35" s="49">
        <v>0</v>
      </c>
      <c r="AE35" s="51"/>
      <c r="AF35" s="49">
        <f t="shared" si="11"/>
        <v>1</v>
      </c>
      <c r="AG35" s="49">
        <f t="shared" si="12"/>
        <v>0.8</v>
      </c>
      <c r="AH35" s="49">
        <f t="shared" si="13"/>
        <v>1</v>
      </c>
      <c r="AI35" s="49">
        <f t="shared" si="14"/>
        <v>0.5</v>
      </c>
      <c r="AJ35" s="49">
        <f t="shared" si="15"/>
        <v>0.9</v>
      </c>
      <c r="AK35" s="43">
        <f t="shared" si="16"/>
        <v>1</v>
      </c>
      <c r="AL35" s="8">
        <f t="shared" si="17"/>
        <v>1</v>
      </c>
      <c r="AM35" s="39">
        <f t="shared" si="18"/>
        <v>0.5</v>
      </c>
      <c r="AN35" s="6"/>
    </row>
    <row r="36" spans="2:40" x14ac:dyDescent="0.15">
      <c r="B36" s="5"/>
      <c r="O36" s="6"/>
      <c r="W36" s="19" t="s">
        <v>72</v>
      </c>
      <c r="X36" s="49">
        <v>1</v>
      </c>
      <c r="Y36" s="49">
        <v>1</v>
      </c>
      <c r="Z36" s="49">
        <v>0</v>
      </c>
      <c r="AA36" s="49">
        <v>0</v>
      </c>
      <c r="AB36" s="49">
        <v>1</v>
      </c>
      <c r="AC36" s="49">
        <v>0</v>
      </c>
      <c r="AD36" s="49">
        <v>0</v>
      </c>
      <c r="AE36" s="51"/>
      <c r="AF36" s="49">
        <f t="shared" si="11"/>
        <v>0.6</v>
      </c>
      <c r="AG36" s="49">
        <f t="shared" si="12"/>
        <v>0.8</v>
      </c>
      <c r="AH36" s="49">
        <f t="shared" si="13"/>
        <v>1</v>
      </c>
      <c r="AI36" s="49">
        <f t="shared" si="14"/>
        <v>1</v>
      </c>
      <c r="AJ36" s="49">
        <f t="shared" si="15"/>
        <v>0.9</v>
      </c>
      <c r="AK36" s="43">
        <f t="shared" si="16"/>
        <v>1</v>
      </c>
      <c r="AL36" s="8">
        <f t="shared" si="17"/>
        <v>1</v>
      </c>
      <c r="AM36" s="39">
        <f t="shared" si="18"/>
        <v>0.6</v>
      </c>
      <c r="AN36" s="6"/>
    </row>
    <row r="37" spans="2:40" x14ac:dyDescent="0.15">
      <c r="B37" s="5"/>
      <c r="O37" s="6"/>
      <c r="W37" s="19" t="s">
        <v>73</v>
      </c>
      <c r="X37" s="49">
        <v>0</v>
      </c>
      <c r="Y37" s="49">
        <v>1</v>
      </c>
      <c r="Z37" s="49">
        <v>0</v>
      </c>
      <c r="AA37" s="49">
        <v>0</v>
      </c>
      <c r="AB37" s="49">
        <v>0</v>
      </c>
      <c r="AC37" s="49">
        <v>1</v>
      </c>
      <c r="AD37" s="49">
        <v>1</v>
      </c>
      <c r="AE37" s="51"/>
      <c r="AF37" s="49">
        <f t="shared" si="11"/>
        <v>1</v>
      </c>
      <c r="AG37" s="49">
        <f t="shared" si="12"/>
        <v>0.8</v>
      </c>
      <c r="AH37" s="49">
        <f t="shared" si="13"/>
        <v>1</v>
      </c>
      <c r="AI37" s="49">
        <f t="shared" si="14"/>
        <v>1</v>
      </c>
      <c r="AJ37" s="49">
        <f t="shared" si="15"/>
        <v>1</v>
      </c>
      <c r="AK37" s="43">
        <f t="shared" si="16"/>
        <v>0.7</v>
      </c>
      <c r="AL37" s="8">
        <f t="shared" si="17"/>
        <v>0.5</v>
      </c>
      <c r="AM37" s="39">
        <f t="shared" si="18"/>
        <v>0.5</v>
      </c>
      <c r="AN37" s="6"/>
    </row>
    <row r="38" spans="2:40" x14ac:dyDescent="0.15">
      <c r="B38" s="5" t="s">
        <v>13</v>
      </c>
      <c r="O38" s="6"/>
      <c r="W38" s="20" t="s">
        <v>74</v>
      </c>
      <c r="X38" s="50">
        <v>0</v>
      </c>
      <c r="Y38" s="50">
        <v>1</v>
      </c>
      <c r="Z38" s="50">
        <v>0</v>
      </c>
      <c r="AA38" s="50">
        <v>1</v>
      </c>
      <c r="AB38" s="50">
        <v>0</v>
      </c>
      <c r="AC38" s="50">
        <v>0</v>
      </c>
      <c r="AD38" s="50">
        <v>1</v>
      </c>
      <c r="AE38" s="52"/>
      <c r="AF38" s="50">
        <f t="shared" si="11"/>
        <v>1</v>
      </c>
      <c r="AG38" s="50">
        <f t="shared" si="12"/>
        <v>0.8</v>
      </c>
      <c r="AH38" s="50">
        <f t="shared" si="13"/>
        <v>1</v>
      </c>
      <c r="AI38" s="50">
        <f t="shared" si="14"/>
        <v>0.5</v>
      </c>
      <c r="AJ38" s="50">
        <f t="shared" si="15"/>
        <v>1</v>
      </c>
      <c r="AK38" s="44">
        <f t="shared" si="16"/>
        <v>1</v>
      </c>
      <c r="AL38" s="40">
        <f t="shared" si="17"/>
        <v>0.5</v>
      </c>
      <c r="AM38" s="42">
        <f t="shared" si="18"/>
        <v>0.5</v>
      </c>
      <c r="AN38" s="6"/>
    </row>
    <row r="39" spans="2:40" ht="14" thickBot="1" x14ac:dyDescent="0.2">
      <c r="B39" s="5"/>
      <c r="C39" s="21"/>
      <c r="D39" s="23" t="s">
        <v>0</v>
      </c>
      <c r="E39" s="23" t="s">
        <v>1</v>
      </c>
      <c r="F39" s="23" t="s">
        <v>2</v>
      </c>
      <c r="G39" s="23" t="s">
        <v>3</v>
      </c>
      <c r="O39" s="6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1"/>
    </row>
    <row r="40" spans="2:40" x14ac:dyDescent="0.15">
      <c r="B40" s="5"/>
      <c r="C40" s="19" t="s">
        <v>5</v>
      </c>
      <c r="D40" s="25">
        <f>MAX(D106,L106)</f>
        <v>0</v>
      </c>
      <c r="E40" s="25">
        <f t="shared" ref="E40:G40" si="24">MAX(E106,M106)</f>
        <v>0</v>
      </c>
      <c r="F40" s="25">
        <f t="shared" si="24"/>
        <v>0</v>
      </c>
      <c r="G40" s="25">
        <f t="shared" si="24"/>
        <v>0</v>
      </c>
      <c r="O40" s="6"/>
      <c r="P40" s="2"/>
      <c r="Q40" s="3"/>
      <c r="R40" s="3"/>
      <c r="S40" s="3"/>
      <c r="T40" s="3"/>
      <c r="U40" s="3"/>
      <c r="V40" s="3"/>
      <c r="W40" s="3"/>
      <c r="X40" s="3"/>
      <c r="Y40" s="3"/>
      <c r="Z40" s="4"/>
    </row>
    <row r="41" spans="2:40" x14ac:dyDescent="0.15">
      <c r="B41" s="5"/>
      <c r="C41" s="19" t="s">
        <v>6</v>
      </c>
      <c r="D41" s="25">
        <f t="shared" ref="D41:D43" si="25">MAX(D107,L107)</f>
        <v>1</v>
      </c>
      <c r="E41" s="25">
        <f t="shared" ref="E41:E43" si="26">MAX(E107,M107)</f>
        <v>1</v>
      </c>
      <c r="F41" s="25">
        <f t="shared" ref="F41:F43" si="27">MAX(F107,N107)</f>
        <v>1</v>
      </c>
      <c r="G41" s="25">
        <f t="shared" ref="G41:G43" si="28">MAX(G107,O107)</f>
        <v>1</v>
      </c>
      <c r="O41" s="6"/>
      <c r="P41" s="5"/>
      <c r="Q41" s="15" t="s">
        <v>79</v>
      </c>
      <c r="Z41" s="6"/>
    </row>
    <row r="42" spans="2:40" x14ac:dyDescent="0.15">
      <c r="B42" s="5"/>
      <c r="C42" s="19" t="s">
        <v>7</v>
      </c>
      <c r="D42" s="25">
        <f t="shared" si="25"/>
        <v>1</v>
      </c>
      <c r="E42" s="25">
        <f t="shared" si="26"/>
        <v>1</v>
      </c>
      <c r="F42" s="25">
        <f t="shared" si="27"/>
        <v>0</v>
      </c>
      <c r="G42" s="25">
        <f t="shared" si="28"/>
        <v>0</v>
      </c>
      <c r="I42" t="s">
        <v>84</v>
      </c>
      <c r="O42" s="6"/>
      <c r="P42" s="5"/>
      <c r="Z42" s="6"/>
    </row>
    <row r="43" spans="2:40" x14ac:dyDescent="0.15">
      <c r="B43" s="5"/>
      <c r="C43" s="20" t="s">
        <v>8</v>
      </c>
      <c r="D43" s="26">
        <f t="shared" si="25"/>
        <v>1</v>
      </c>
      <c r="E43" s="26">
        <f t="shared" si="26"/>
        <v>1</v>
      </c>
      <c r="F43" s="26">
        <f t="shared" si="27"/>
        <v>1</v>
      </c>
      <c r="G43" s="26">
        <f t="shared" si="28"/>
        <v>0</v>
      </c>
      <c r="Z43" s="6"/>
    </row>
    <row r="44" spans="2:40" x14ac:dyDescent="0.15">
      <c r="B44" s="5"/>
      <c r="Z44" s="6"/>
    </row>
    <row r="45" spans="2:40" x14ac:dyDescent="0.15">
      <c r="B45" s="5" t="s">
        <v>14</v>
      </c>
      <c r="J45" t="s">
        <v>15</v>
      </c>
      <c r="Q45" s="1"/>
      <c r="Z45" s="6"/>
    </row>
    <row r="46" spans="2:40" x14ac:dyDescent="0.15">
      <c r="B46" s="5"/>
      <c r="Q46" s="1"/>
      <c r="Z46" s="6"/>
    </row>
    <row r="47" spans="2:40" x14ac:dyDescent="0.15">
      <c r="B47" s="5" t="s">
        <v>4</v>
      </c>
      <c r="J47" t="s">
        <v>4</v>
      </c>
      <c r="Q47" s="1"/>
      <c r="R47" t="s">
        <v>4</v>
      </c>
      <c r="Z47" s="6"/>
    </row>
    <row r="48" spans="2:40" x14ac:dyDescent="0.15">
      <c r="B48" s="5"/>
      <c r="C48" s="24"/>
      <c r="D48" s="21" t="s">
        <v>0</v>
      </c>
      <c r="E48" s="21" t="s">
        <v>1</v>
      </c>
      <c r="F48" s="23" t="s">
        <v>2</v>
      </c>
      <c r="G48" s="23" t="s">
        <v>3</v>
      </c>
      <c r="K48" s="21"/>
      <c r="L48" s="23" t="s">
        <v>0</v>
      </c>
      <c r="M48" s="23" t="s">
        <v>1</v>
      </c>
      <c r="N48" s="23" t="s">
        <v>2</v>
      </c>
      <c r="O48" s="21" t="s">
        <v>3</v>
      </c>
      <c r="Q48" s="1"/>
      <c r="S48" s="21"/>
      <c r="T48" s="23" t="s">
        <v>0</v>
      </c>
      <c r="U48" s="23" t="s">
        <v>1</v>
      </c>
      <c r="V48" s="23" t="s">
        <v>2</v>
      </c>
      <c r="W48" s="23" t="s">
        <v>3</v>
      </c>
      <c r="Z48" s="6"/>
    </row>
    <row r="49" spans="2:26" x14ac:dyDescent="0.15">
      <c r="B49" s="5"/>
      <c r="C49" s="27" t="s">
        <v>5</v>
      </c>
      <c r="D49" s="19">
        <f>IF(D22,$E$4-$E$6,$E$4)</f>
        <v>1</v>
      </c>
      <c r="E49" s="19">
        <f t="shared" ref="E49:G49" si="29">IF(E22,$E$4-$E$6,$E$4)</f>
        <v>1</v>
      </c>
      <c r="F49" s="25">
        <f t="shared" si="29"/>
        <v>1</v>
      </c>
      <c r="G49" s="25">
        <f t="shared" si="29"/>
        <v>1</v>
      </c>
      <c r="K49" s="19" t="s">
        <v>5</v>
      </c>
      <c r="L49" s="25">
        <f>D49*D12</f>
        <v>0.25</v>
      </c>
      <c r="M49" s="25">
        <f t="shared" ref="M49:O52" si="30">E49*E12</f>
        <v>0.35</v>
      </c>
      <c r="N49" s="25">
        <f t="shared" si="30"/>
        <v>0.2</v>
      </c>
      <c r="O49" s="19">
        <f t="shared" si="30"/>
        <v>0.2</v>
      </c>
      <c r="Q49" s="1"/>
      <c r="S49" s="19" t="s">
        <v>5</v>
      </c>
      <c r="T49" s="25">
        <f>L49*Q21</f>
        <v>0.13500000000000001</v>
      </c>
      <c r="U49" s="25">
        <f>M49*R21</f>
        <v>0.189</v>
      </c>
      <c r="V49" s="25">
        <f>N49*S21</f>
        <v>0.10800000000000001</v>
      </c>
      <c r="W49" s="25">
        <f>O49*T21</f>
        <v>0.10800000000000001</v>
      </c>
      <c r="Z49" s="6"/>
    </row>
    <row r="50" spans="2:26" x14ac:dyDescent="0.15">
      <c r="B50" s="5"/>
      <c r="C50" s="27" t="s">
        <v>6</v>
      </c>
      <c r="D50" s="19">
        <f t="shared" ref="D50:G52" si="31">IF(D23,$E$4-$E$6,$E$4)</f>
        <v>0.11999999999999988</v>
      </c>
      <c r="E50" s="19">
        <f t="shared" si="31"/>
        <v>0.11999999999999988</v>
      </c>
      <c r="F50" s="25">
        <f t="shared" si="31"/>
        <v>0.11999999999999988</v>
      </c>
      <c r="G50" s="25">
        <f t="shared" si="31"/>
        <v>0.11999999999999988</v>
      </c>
      <c r="K50" s="19" t="s">
        <v>6</v>
      </c>
      <c r="L50" s="25">
        <f>D50*D13</f>
        <v>2.9999999999999971E-2</v>
      </c>
      <c r="M50" s="25">
        <f t="shared" si="30"/>
        <v>4.1999999999999954E-2</v>
      </c>
      <c r="N50" s="25">
        <f t="shared" si="30"/>
        <v>2.399999999999998E-2</v>
      </c>
      <c r="O50" s="19">
        <f t="shared" si="30"/>
        <v>2.399999999999998E-2</v>
      </c>
      <c r="Q50" s="1"/>
      <c r="S50" s="19" t="s">
        <v>6</v>
      </c>
      <c r="T50" s="25">
        <f t="shared" ref="T50:T52" si="32">L50*Q22</f>
        <v>1.6199999999999985E-2</v>
      </c>
      <c r="U50" s="25">
        <f t="shared" ref="U50:W52" si="33">M50*R22</f>
        <v>2.2679999999999978E-2</v>
      </c>
      <c r="V50" s="25">
        <f t="shared" si="33"/>
        <v>1.0799999999999992E-2</v>
      </c>
      <c r="W50" s="25">
        <f t="shared" si="33"/>
        <v>1.0799999999999992E-2</v>
      </c>
      <c r="Z50" s="6"/>
    </row>
    <row r="51" spans="2:26" x14ac:dyDescent="0.15">
      <c r="B51" s="5"/>
      <c r="C51" s="27" t="s">
        <v>7</v>
      </c>
      <c r="D51" s="19">
        <f t="shared" si="31"/>
        <v>0.11999999999999988</v>
      </c>
      <c r="E51" s="19">
        <f t="shared" si="31"/>
        <v>0.11999999999999988</v>
      </c>
      <c r="F51" s="25">
        <f t="shared" si="31"/>
        <v>1</v>
      </c>
      <c r="G51" s="25">
        <f t="shared" si="31"/>
        <v>1</v>
      </c>
      <c r="K51" s="19" t="s">
        <v>7</v>
      </c>
      <c r="L51" s="25">
        <f>D51*D14</f>
        <v>2.9999999999999971E-2</v>
      </c>
      <c r="M51" s="25">
        <f t="shared" si="30"/>
        <v>4.1999999999999954E-2</v>
      </c>
      <c r="N51" s="25">
        <f t="shared" si="30"/>
        <v>0.3</v>
      </c>
      <c r="O51" s="19">
        <f t="shared" si="30"/>
        <v>0.1</v>
      </c>
      <c r="Q51" s="1"/>
      <c r="S51" s="19" t="s">
        <v>7</v>
      </c>
      <c r="T51" s="25">
        <f t="shared" si="32"/>
        <v>1.3499999999999988E-2</v>
      </c>
      <c r="U51" s="25">
        <f t="shared" si="33"/>
        <v>1.8899999999999979E-2</v>
      </c>
      <c r="V51" s="25">
        <f t="shared" si="33"/>
        <v>0.13500000000000001</v>
      </c>
      <c r="W51" s="25">
        <f t="shared" si="33"/>
        <v>4.5000000000000005E-2</v>
      </c>
      <c r="Z51" s="6"/>
    </row>
    <row r="52" spans="2:26" x14ac:dyDescent="0.15">
      <c r="B52" s="5"/>
      <c r="C52" s="28" t="s">
        <v>8</v>
      </c>
      <c r="D52" s="20">
        <f t="shared" si="31"/>
        <v>0.11999999999999988</v>
      </c>
      <c r="E52" s="20">
        <f t="shared" si="31"/>
        <v>0.11999999999999988</v>
      </c>
      <c r="F52" s="26">
        <f t="shared" si="31"/>
        <v>0.11999999999999988</v>
      </c>
      <c r="G52" s="26">
        <f t="shared" si="31"/>
        <v>1</v>
      </c>
      <c r="K52" s="20" t="s">
        <v>8</v>
      </c>
      <c r="L52" s="26">
        <f>D52*D15</f>
        <v>2.9999999999999971E-2</v>
      </c>
      <c r="M52" s="26">
        <f t="shared" si="30"/>
        <v>2.9999999999999971E-2</v>
      </c>
      <c r="N52" s="26">
        <f t="shared" si="30"/>
        <v>1.199999999999999E-2</v>
      </c>
      <c r="O52" s="20">
        <f t="shared" si="30"/>
        <v>0.4</v>
      </c>
      <c r="Q52" s="1"/>
      <c r="S52" s="20" t="s">
        <v>8</v>
      </c>
      <c r="T52" s="26">
        <f t="shared" si="32"/>
        <v>1.3499999999999988E-2</v>
      </c>
      <c r="U52" s="26">
        <f t="shared" si="33"/>
        <v>1.6199999999999985E-2</v>
      </c>
      <c r="V52" s="26">
        <f t="shared" si="33"/>
        <v>5.3999999999999959E-3</v>
      </c>
      <c r="W52" s="26">
        <f t="shared" si="33"/>
        <v>0.18000000000000002</v>
      </c>
      <c r="Z52" s="6"/>
    </row>
    <row r="53" spans="2:26" x14ac:dyDescent="0.15">
      <c r="B53" s="5"/>
      <c r="Q53" s="1"/>
      <c r="Z53" s="6"/>
    </row>
    <row r="54" spans="2:26" x14ac:dyDescent="0.15">
      <c r="B54" s="5"/>
      <c r="Q54" s="1"/>
      <c r="Z54" s="6"/>
    </row>
    <row r="55" spans="2:26" x14ac:dyDescent="0.15">
      <c r="B55" s="5"/>
      <c r="Q55" s="1"/>
      <c r="Z55" s="6"/>
    </row>
    <row r="56" spans="2:26" x14ac:dyDescent="0.15">
      <c r="B56" s="5" t="s">
        <v>12</v>
      </c>
      <c r="J56" t="s">
        <v>12</v>
      </c>
      <c r="Q56" s="1"/>
      <c r="R56" t="s">
        <v>12</v>
      </c>
      <c r="Z56" s="6"/>
    </row>
    <row r="57" spans="2:26" x14ac:dyDescent="0.15">
      <c r="B57" s="5"/>
      <c r="C57" s="21"/>
      <c r="D57" s="23" t="s">
        <v>0</v>
      </c>
      <c r="E57" s="23" t="s">
        <v>1</v>
      </c>
      <c r="F57" s="23" t="s">
        <v>2</v>
      </c>
      <c r="G57" s="23" t="s">
        <v>3</v>
      </c>
      <c r="K57" s="21"/>
      <c r="L57" s="23" t="s">
        <v>0</v>
      </c>
      <c r="M57" s="23" t="s">
        <v>1</v>
      </c>
      <c r="N57" s="23" t="s">
        <v>2</v>
      </c>
      <c r="O57" s="21" t="s">
        <v>3</v>
      </c>
      <c r="Q57" s="1"/>
      <c r="S57" s="24"/>
      <c r="T57" s="23" t="s">
        <v>0</v>
      </c>
      <c r="U57" s="23" t="s">
        <v>1</v>
      </c>
      <c r="V57" s="23" t="s">
        <v>2</v>
      </c>
      <c r="W57" s="23" t="s">
        <v>3</v>
      </c>
      <c r="Z57" s="6"/>
    </row>
    <row r="58" spans="2:26" x14ac:dyDescent="0.15">
      <c r="B58" s="5"/>
      <c r="C58" s="19" t="s">
        <v>5</v>
      </c>
      <c r="D58" s="25">
        <f>IF(D31,$E$4-$E$6,$E$4)</f>
        <v>1</v>
      </c>
      <c r="E58" s="25">
        <f t="shared" ref="E58:G58" si="34">IF(E31,$E$4-$E$6,$E$4)</f>
        <v>1</v>
      </c>
      <c r="F58" s="25">
        <f t="shared" si="34"/>
        <v>1</v>
      </c>
      <c r="G58" s="25">
        <f t="shared" si="34"/>
        <v>1</v>
      </c>
      <c r="K58" s="19" t="s">
        <v>5</v>
      </c>
      <c r="L58" s="25">
        <f>D58*J12</f>
        <v>0.25</v>
      </c>
      <c r="M58" s="25">
        <f t="shared" ref="M58:O61" si="35">E58*K12</f>
        <v>0.35</v>
      </c>
      <c r="N58" s="25">
        <f t="shared" si="35"/>
        <v>0.2</v>
      </c>
      <c r="O58" s="19">
        <f t="shared" si="35"/>
        <v>0.2</v>
      </c>
      <c r="Q58" s="1"/>
      <c r="S58" s="27" t="s">
        <v>5</v>
      </c>
      <c r="T58" s="25">
        <f>L58*Q21</f>
        <v>0.13500000000000001</v>
      </c>
      <c r="U58" s="25">
        <f t="shared" ref="U58:W61" si="36">M58*R21</f>
        <v>0.189</v>
      </c>
      <c r="V58" s="25">
        <f t="shared" si="36"/>
        <v>0.10800000000000001</v>
      </c>
      <c r="W58" s="25">
        <f t="shared" si="36"/>
        <v>0.10800000000000001</v>
      </c>
      <c r="Z58" s="6"/>
    </row>
    <row r="59" spans="2:26" x14ac:dyDescent="0.15">
      <c r="B59" s="5"/>
      <c r="C59" s="19" t="s">
        <v>6</v>
      </c>
      <c r="D59" s="25">
        <f t="shared" ref="D59:G61" si="37">IF(D32,$E$4-$E$6,$E$4)</f>
        <v>1</v>
      </c>
      <c r="E59" s="25">
        <f t="shared" si="37"/>
        <v>1</v>
      </c>
      <c r="F59" s="25">
        <f t="shared" si="37"/>
        <v>1</v>
      </c>
      <c r="G59" s="25">
        <f t="shared" si="37"/>
        <v>1</v>
      </c>
      <c r="K59" s="19" t="s">
        <v>6</v>
      </c>
      <c r="L59" s="25">
        <f>D59*J13</f>
        <v>0.25</v>
      </c>
      <c r="M59" s="25">
        <f t="shared" si="35"/>
        <v>0.4</v>
      </c>
      <c r="N59" s="25">
        <f t="shared" si="35"/>
        <v>0.25</v>
      </c>
      <c r="O59" s="19">
        <f t="shared" si="35"/>
        <v>0.1</v>
      </c>
      <c r="Q59" s="1"/>
      <c r="S59" s="27" t="s">
        <v>6</v>
      </c>
      <c r="T59" s="25">
        <f t="shared" ref="T59:T61" si="38">L59*Q22</f>
        <v>0.13500000000000001</v>
      </c>
      <c r="U59" s="25">
        <f t="shared" si="36"/>
        <v>0.21600000000000003</v>
      </c>
      <c r="V59" s="25">
        <f t="shared" si="36"/>
        <v>0.1125</v>
      </c>
      <c r="W59" s="25">
        <f t="shared" si="36"/>
        <v>4.5000000000000005E-2</v>
      </c>
      <c r="Z59" s="6"/>
    </row>
    <row r="60" spans="2:26" x14ac:dyDescent="0.15">
      <c r="B60" s="5"/>
      <c r="C60" s="19" t="s">
        <v>7</v>
      </c>
      <c r="D60" s="25">
        <f t="shared" si="37"/>
        <v>0.11999999999999988</v>
      </c>
      <c r="E60" s="25">
        <f t="shared" si="37"/>
        <v>0.11999999999999988</v>
      </c>
      <c r="F60" s="25">
        <f t="shared" si="37"/>
        <v>1</v>
      </c>
      <c r="G60" s="25">
        <f t="shared" si="37"/>
        <v>1</v>
      </c>
      <c r="K60" s="19" t="s">
        <v>7</v>
      </c>
      <c r="L60" s="25">
        <f>D60*J14</f>
        <v>2.9999999999999971E-2</v>
      </c>
      <c r="M60" s="25">
        <f t="shared" si="35"/>
        <v>4.7999999999999959E-2</v>
      </c>
      <c r="N60" s="25">
        <f t="shared" si="35"/>
        <v>0.25</v>
      </c>
      <c r="O60" s="19">
        <f t="shared" si="35"/>
        <v>0.1</v>
      </c>
      <c r="Q60" s="1"/>
      <c r="S60" s="27" t="s">
        <v>7</v>
      </c>
      <c r="T60" s="25">
        <f t="shared" si="38"/>
        <v>1.3499999999999988E-2</v>
      </c>
      <c r="U60" s="25">
        <f t="shared" si="36"/>
        <v>2.1599999999999984E-2</v>
      </c>
      <c r="V60" s="25">
        <f t="shared" si="36"/>
        <v>0.1125</v>
      </c>
      <c r="W60" s="25">
        <f t="shared" si="36"/>
        <v>4.5000000000000005E-2</v>
      </c>
      <c r="Z60" s="6"/>
    </row>
    <row r="61" spans="2:26" x14ac:dyDescent="0.15">
      <c r="B61" s="5"/>
      <c r="C61" s="20" t="s">
        <v>8</v>
      </c>
      <c r="D61" s="26">
        <f t="shared" si="37"/>
        <v>1</v>
      </c>
      <c r="E61" s="26">
        <f t="shared" si="37"/>
        <v>1</v>
      </c>
      <c r="F61" s="26">
        <f t="shared" si="37"/>
        <v>1</v>
      </c>
      <c r="G61" s="26">
        <f t="shared" si="37"/>
        <v>1</v>
      </c>
      <c r="K61" s="20" t="s">
        <v>8</v>
      </c>
      <c r="L61" s="26">
        <f>D61*J15</f>
        <v>0.25</v>
      </c>
      <c r="M61" s="26">
        <f t="shared" si="35"/>
        <v>0.25</v>
      </c>
      <c r="N61" s="26">
        <f t="shared" si="35"/>
        <v>0.1</v>
      </c>
      <c r="O61" s="20">
        <f t="shared" si="35"/>
        <v>0.4</v>
      </c>
      <c r="Q61" s="1"/>
      <c r="S61" s="28" t="s">
        <v>8</v>
      </c>
      <c r="T61" s="26">
        <f t="shared" si="38"/>
        <v>0.1125</v>
      </c>
      <c r="U61" s="26">
        <f t="shared" si="36"/>
        <v>0.13500000000000001</v>
      </c>
      <c r="V61" s="26">
        <f t="shared" si="36"/>
        <v>4.5000000000000005E-2</v>
      </c>
      <c r="W61" s="26">
        <f t="shared" si="36"/>
        <v>0.18000000000000002</v>
      </c>
      <c r="Z61" s="6"/>
    </row>
    <row r="62" spans="2:26" x14ac:dyDescent="0.15">
      <c r="B62" s="5"/>
      <c r="Q62" s="1"/>
      <c r="Z62" s="6"/>
    </row>
    <row r="63" spans="2:26" x14ac:dyDescent="0.15">
      <c r="B63" s="5"/>
      <c r="Q63" s="1"/>
      <c r="Z63" s="6"/>
    </row>
    <row r="64" spans="2:26" x14ac:dyDescent="0.15">
      <c r="B64" s="5"/>
      <c r="Q64" s="1"/>
      <c r="Z64" s="6"/>
    </row>
    <row r="65" spans="2:26" x14ac:dyDescent="0.15">
      <c r="B65" s="5" t="s">
        <v>13</v>
      </c>
      <c r="J65" t="s">
        <v>13</v>
      </c>
      <c r="Q65" s="1"/>
      <c r="R65" t="s">
        <v>13</v>
      </c>
      <c r="Z65" s="6"/>
    </row>
    <row r="66" spans="2:26" x14ac:dyDescent="0.15">
      <c r="B66" s="5"/>
      <c r="C66" s="21"/>
      <c r="D66" s="23" t="s">
        <v>0</v>
      </c>
      <c r="E66" s="23" t="s">
        <v>1</v>
      </c>
      <c r="F66" s="23" t="s">
        <v>2</v>
      </c>
      <c r="G66" s="23" t="s">
        <v>3</v>
      </c>
      <c r="K66" s="21"/>
      <c r="L66" s="23" t="s">
        <v>0</v>
      </c>
      <c r="M66" s="23" t="s">
        <v>1</v>
      </c>
      <c r="N66" s="23" t="s">
        <v>2</v>
      </c>
      <c r="O66" s="21" t="s">
        <v>3</v>
      </c>
      <c r="Q66" s="1"/>
      <c r="S66" s="21"/>
      <c r="T66" s="23" t="s">
        <v>0</v>
      </c>
      <c r="U66" s="23" t="s">
        <v>1</v>
      </c>
      <c r="V66" s="23" t="s">
        <v>2</v>
      </c>
      <c r="W66" s="23" t="s">
        <v>3</v>
      </c>
      <c r="Z66" s="6"/>
    </row>
    <row r="67" spans="2:26" x14ac:dyDescent="0.15">
      <c r="B67" s="5"/>
      <c r="C67" s="19" t="s">
        <v>5</v>
      </c>
      <c r="D67" s="25">
        <f>IF(D40,$E$4-$E$6,$E$4)</f>
        <v>1</v>
      </c>
      <c r="E67" s="25">
        <f t="shared" ref="E67:G67" si="39">IF(E40,$E$4-$E$6,$E$4)</f>
        <v>1</v>
      </c>
      <c r="F67" s="25">
        <f t="shared" si="39"/>
        <v>1</v>
      </c>
      <c r="G67" s="25">
        <f t="shared" si="39"/>
        <v>1</v>
      </c>
      <c r="K67" s="19" t="s">
        <v>5</v>
      </c>
      <c r="L67" s="25">
        <f>D67*D12</f>
        <v>0.25</v>
      </c>
      <c r="M67" s="25">
        <f t="shared" ref="M67:O70" si="40">E67*E12</f>
        <v>0.35</v>
      </c>
      <c r="N67" s="25">
        <f t="shared" si="40"/>
        <v>0.2</v>
      </c>
      <c r="O67" s="19">
        <f t="shared" si="40"/>
        <v>0.2</v>
      </c>
      <c r="Q67" s="1"/>
      <c r="S67" s="19" t="s">
        <v>5</v>
      </c>
      <c r="T67" s="25">
        <f>L67*Q21</f>
        <v>0.13500000000000001</v>
      </c>
      <c r="U67" s="25">
        <f t="shared" ref="U67:W70" si="41">M67*R21</f>
        <v>0.189</v>
      </c>
      <c r="V67" s="25">
        <f t="shared" si="41"/>
        <v>0.10800000000000001</v>
      </c>
      <c r="W67" s="25">
        <f t="shared" si="41"/>
        <v>0.10800000000000001</v>
      </c>
      <c r="Z67" s="6"/>
    </row>
    <row r="68" spans="2:26" x14ac:dyDescent="0.15">
      <c r="B68" s="5"/>
      <c r="C68" s="19" t="s">
        <v>6</v>
      </c>
      <c r="D68" s="25">
        <f t="shared" ref="D68:G70" si="42">IF(D41,$E$4-$E$6,$E$4)</f>
        <v>0.11999999999999988</v>
      </c>
      <c r="E68" s="25">
        <f t="shared" si="42"/>
        <v>0.11999999999999988</v>
      </c>
      <c r="F68" s="25">
        <f t="shared" si="42"/>
        <v>0.11999999999999988</v>
      </c>
      <c r="G68" s="25">
        <f t="shared" si="42"/>
        <v>0.11999999999999988</v>
      </c>
      <c r="K68" s="19" t="s">
        <v>6</v>
      </c>
      <c r="L68" s="25">
        <f>D68*D13</f>
        <v>2.9999999999999971E-2</v>
      </c>
      <c r="M68" s="25">
        <f t="shared" si="40"/>
        <v>4.1999999999999954E-2</v>
      </c>
      <c r="N68" s="25">
        <f t="shared" si="40"/>
        <v>2.399999999999998E-2</v>
      </c>
      <c r="O68" s="19">
        <f t="shared" si="40"/>
        <v>2.399999999999998E-2</v>
      </c>
      <c r="Q68" s="1"/>
      <c r="S68" s="19" t="s">
        <v>6</v>
      </c>
      <c r="T68" s="25">
        <f t="shared" ref="T68:T70" si="43">L68*Q22</f>
        <v>1.6199999999999985E-2</v>
      </c>
      <c r="U68" s="25">
        <f t="shared" si="41"/>
        <v>2.2679999999999978E-2</v>
      </c>
      <c r="V68" s="25">
        <f t="shared" si="41"/>
        <v>1.0799999999999992E-2</v>
      </c>
      <c r="W68" s="25">
        <f t="shared" si="41"/>
        <v>1.0799999999999992E-2</v>
      </c>
      <c r="Z68" s="6"/>
    </row>
    <row r="69" spans="2:26" x14ac:dyDescent="0.15">
      <c r="B69" s="5"/>
      <c r="C69" s="19" t="s">
        <v>7</v>
      </c>
      <c r="D69" s="25">
        <f t="shared" si="42"/>
        <v>0.11999999999999988</v>
      </c>
      <c r="E69" s="25">
        <f t="shared" si="42"/>
        <v>0.11999999999999988</v>
      </c>
      <c r="F69" s="25">
        <f t="shared" si="42"/>
        <v>1</v>
      </c>
      <c r="G69" s="25">
        <f t="shared" si="42"/>
        <v>1</v>
      </c>
      <c r="K69" s="19" t="s">
        <v>7</v>
      </c>
      <c r="L69" s="25">
        <f>D69*D14</f>
        <v>2.9999999999999971E-2</v>
      </c>
      <c r="M69" s="25">
        <f t="shared" si="40"/>
        <v>4.1999999999999954E-2</v>
      </c>
      <c r="N69" s="25">
        <f t="shared" si="40"/>
        <v>0.3</v>
      </c>
      <c r="O69" s="19">
        <f t="shared" si="40"/>
        <v>0.1</v>
      </c>
      <c r="Q69" s="1"/>
      <c r="S69" s="19" t="s">
        <v>7</v>
      </c>
      <c r="T69" s="25">
        <f t="shared" si="43"/>
        <v>1.3499999999999988E-2</v>
      </c>
      <c r="U69" s="25">
        <f t="shared" si="41"/>
        <v>1.8899999999999979E-2</v>
      </c>
      <c r="V69" s="25">
        <f t="shared" si="41"/>
        <v>0.13500000000000001</v>
      </c>
      <c r="W69" s="25">
        <f t="shared" si="41"/>
        <v>4.5000000000000005E-2</v>
      </c>
      <c r="Z69" s="6"/>
    </row>
    <row r="70" spans="2:26" x14ac:dyDescent="0.15">
      <c r="B70" s="5"/>
      <c r="C70" s="20" t="s">
        <v>8</v>
      </c>
      <c r="D70" s="26">
        <f t="shared" si="42"/>
        <v>0.11999999999999988</v>
      </c>
      <c r="E70" s="26">
        <f t="shared" si="42"/>
        <v>0.11999999999999988</v>
      </c>
      <c r="F70" s="26">
        <f t="shared" si="42"/>
        <v>0.11999999999999988</v>
      </c>
      <c r="G70" s="26">
        <f t="shared" si="42"/>
        <v>1</v>
      </c>
      <c r="K70" s="20" t="s">
        <v>8</v>
      </c>
      <c r="L70" s="26">
        <f>D70*D15</f>
        <v>2.9999999999999971E-2</v>
      </c>
      <c r="M70" s="26">
        <f t="shared" si="40"/>
        <v>2.9999999999999971E-2</v>
      </c>
      <c r="N70" s="26">
        <f t="shared" si="40"/>
        <v>1.199999999999999E-2</v>
      </c>
      <c r="O70" s="20">
        <f t="shared" si="40"/>
        <v>0.4</v>
      </c>
      <c r="Q70" s="1"/>
      <c r="S70" s="20" t="s">
        <v>8</v>
      </c>
      <c r="T70" s="26">
        <f t="shared" si="43"/>
        <v>1.3499999999999988E-2</v>
      </c>
      <c r="U70" s="26">
        <f t="shared" si="41"/>
        <v>1.6199999999999985E-2</v>
      </c>
      <c r="V70" s="26">
        <f t="shared" si="41"/>
        <v>5.3999999999999959E-3</v>
      </c>
      <c r="W70" s="26">
        <f t="shared" si="41"/>
        <v>0.18000000000000002</v>
      </c>
      <c r="Z70" s="6"/>
    </row>
    <row r="71" spans="2:26" x14ac:dyDescent="0.15">
      <c r="B71" s="5"/>
      <c r="Q71" s="1"/>
      <c r="Z71" s="6"/>
    </row>
    <row r="72" spans="2:26" x14ac:dyDescent="0.15">
      <c r="B72" s="5"/>
      <c r="Q72" s="1"/>
      <c r="Z72" s="6"/>
    </row>
    <row r="73" spans="2:26" x14ac:dyDescent="0.15">
      <c r="B73" s="5"/>
      <c r="Q73" s="1"/>
      <c r="Z73" s="6"/>
    </row>
    <row r="74" spans="2:26" x14ac:dyDescent="0.15">
      <c r="B74" s="5"/>
      <c r="J74" t="s">
        <v>19</v>
      </c>
      <c r="K74" s="32" t="s">
        <v>5</v>
      </c>
      <c r="L74" s="33">
        <f>SUM(L49:O49,L58:O58,L67:O67)/(2*H12+N12)</f>
        <v>1.0000000000000002</v>
      </c>
      <c r="M74">
        <v>1</v>
      </c>
      <c r="Q74" t="s">
        <v>41</v>
      </c>
      <c r="S74">
        <f>SUM(T49:W52,T58:W61,T67:W70)/(2*SUM(H12:H15)+SUM(N12:N15))</f>
        <v>0.31412999999999996</v>
      </c>
      <c r="U74" s="32" t="s">
        <v>5</v>
      </c>
      <c r="V74" s="33">
        <f>SUM(T49:W49,T58:W58,T67:W67)/(2*H12+N12)</f>
        <v>0.54000000000000015</v>
      </c>
      <c r="Z74" s="6"/>
    </row>
    <row r="75" spans="2:26" x14ac:dyDescent="0.15">
      <c r="B75" s="5"/>
      <c r="K75" s="19" t="s">
        <v>6</v>
      </c>
      <c r="L75" s="34">
        <f t="shared" ref="L75:L77" si="44">SUM(L50:O50,L59:O59,L68:O68)/(2*H13+N13)</f>
        <v>0.41333333333333339</v>
      </c>
      <c r="M75">
        <v>1.413</v>
      </c>
      <c r="U75" s="19" t="s">
        <v>6</v>
      </c>
      <c r="V75" s="34">
        <f>SUM(T50:W50,T59:W59,T68:W68)/(2*H13+N13)</f>
        <v>0.20982000000000003</v>
      </c>
      <c r="Z75" s="6"/>
    </row>
    <row r="76" spans="2:26" x14ac:dyDescent="0.15">
      <c r="B76" s="5"/>
      <c r="K76" s="19" t="s">
        <v>7</v>
      </c>
      <c r="L76" s="34">
        <f t="shared" si="44"/>
        <v>0.4573333333333332</v>
      </c>
      <c r="M76">
        <v>0.45700000000000002</v>
      </c>
      <c r="U76" s="19" t="s">
        <v>7</v>
      </c>
      <c r="V76" s="34">
        <f t="shared" ref="V76:V77" si="45">SUM(T51:W51,T60:W60,T69:W69)/(2*H14+N14)</f>
        <v>0.20580000000000001</v>
      </c>
      <c r="Z76" s="6"/>
    </row>
    <row r="77" spans="2:26" x14ac:dyDescent="0.15">
      <c r="B77" s="5"/>
      <c r="K77" s="20" t="s">
        <v>8</v>
      </c>
      <c r="L77" s="35">
        <f t="shared" si="44"/>
        <v>0.64800000000000002</v>
      </c>
      <c r="M77">
        <v>0.64800000000000002</v>
      </c>
      <c r="O77" s="6"/>
      <c r="P77" s="5"/>
      <c r="U77" s="20" t="s">
        <v>8</v>
      </c>
      <c r="V77" s="35">
        <f t="shared" si="45"/>
        <v>0.3009</v>
      </c>
      <c r="Z77" s="6"/>
    </row>
    <row r="78" spans="2:26" x14ac:dyDescent="0.15">
      <c r="B78" s="5"/>
      <c r="O78" s="6"/>
      <c r="P78" s="5"/>
      <c r="Z78" s="6"/>
    </row>
    <row r="79" spans="2:26" x14ac:dyDescent="0.15">
      <c r="B79" s="5"/>
      <c r="O79" s="6"/>
      <c r="P79" s="5"/>
      <c r="Z79" s="6"/>
    </row>
    <row r="80" spans="2:26" x14ac:dyDescent="0.15">
      <c r="B80" s="5"/>
      <c r="J80" t="s">
        <v>42</v>
      </c>
      <c r="O80" s="6"/>
      <c r="P80" s="5"/>
      <c r="Z80" s="6"/>
    </row>
    <row r="81" spans="2:26" ht="14" thickBot="1" x14ac:dyDescent="0.2">
      <c r="B81" s="9"/>
      <c r="C81" s="10"/>
      <c r="D81" s="10"/>
      <c r="E81" s="10"/>
      <c r="F81" s="10"/>
      <c r="G81" s="10"/>
      <c r="H81" s="10"/>
      <c r="I81" s="10"/>
      <c r="J81" s="10"/>
      <c r="K81" s="10">
        <f>SUM(L74:L77)/4</f>
        <v>0.62966666666666671</v>
      </c>
      <c r="L81" s="10"/>
      <c r="M81" s="10"/>
      <c r="N81" s="10"/>
      <c r="O81" s="11"/>
      <c r="P81" s="9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4" spans="2:26" x14ac:dyDescent="0.15">
      <c r="B84" t="s">
        <v>85</v>
      </c>
      <c r="J84" t="s">
        <v>86</v>
      </c>
    </row>
    <row r="86" spans="2:26" x14ac:dyDescent="0.15">
      <c r="B86" s="5" t="s">
        <v>4</v>
      </c>
      <c r="J86" s="5" t="s">
        <v>4</v>
      </c>
    </row>
    <row r="87" spans="2:26" x14ac:dyDescent="0.15">
      <c r="B87" s="5"/>
      <c r="C87" s="21"/>
      <c r="D87" s="23" t="s">
        <v>0</v>
      </c>
      <c r="E87" s="23" t="s">
        <v>1</v>
      </c>
      <c r="F87" s="23" t="s">
        <v>2</v>
      </c>
      <c r="G87" s="23" t="s">
        <v>3</v>
      </c>
      <c r="J87" s="5"/>
      <c r="K87" s="21"/>
      <c r="L87" s="23" t="s">
        <v>0</v>
      </c>
      <c r="M87" s="23" t="s">
        <v>1</v>
      </c>
      <c r="N87" s="23" t="s">
        <v>2</v>
      </c>
      <c r="O87" s="23" t="s">
        <v>3</v>
      </c>
    </row>
    <row r="88" spans="2:26" x14ac:dyDescent="0.15">
      <c r="B88" s="5"/>
      <c r="C88" s="19" t="s">
        <v>5</v>
      </c>
      <c r="D88" s="25">
        <v>0</v>
      </c>
      <c r="E88" s="25">
        <v>0</v>
      </c>
      <c r="F88" s="25">
        <v>0</v>
      </c>
      <c r="G88" s="25">
        <v>0</v>
      </c>
      <c r="J88" s="5"/>
      <c r="K88" s="19" t="s">
        <v>5</v>
      </c>
      <c r="L88" s="25">
        <v>0</v>
      </c>
      <c r="M88" s="25">
        <v>0</v>
      </c>
      <c r="N88" s="25">
        <v>0</v>
      </c>
      <c r="O88" s="25">
        <v>0</v>
      </c>
    </row>
    <row r="89" spans="2:26" x14ac:dyDescent="0.15">
      <c r="B89" s="5"/>
      <c r="C89" s="19" t="s">
        <v>6</v>
      </c>
      <c r="D89" s="25">
        <v>1</v>
      </c>
      <c r="E89" s="25">
        <v>1</v>
      </c>
      <c r="F89" s="25">
        <v>1</v>
      </c>
      <c r="G89" s="25">
        <v>1</v>
      </c>
      <c r="J89" s="5"/>
      <c r="K89" s="19" t="s">
        <v>6</v>
      </c>
      <c r="L89" s="25">
        <v>1</v>
      </c>
      <c r="M89" s="25">
        <v>1</v>
      </c>
      <c r="N89" s="25">
        <v>1</v>
      </c>
      <c r="O89" s="25">
        <v>1</v>
      </c>
    </row>
    <row r="90" spans="2:26" x14ac:dyDescent="0.15">
      <c r="B90" s="5"/>
      <c r="C90" s="19" t="s">
        <v>7</v>
      </c>
      <c r="D90" s="25">
        <v>1</v>
      </c>
      <c r="E90" s="25">
        <v>1</v>
      </c>
      <c r="F90" s="25">
        <v>0</v>
      </c>
      <c r="G90" s="25">
        <v>0</v>
      </c>
      <c r="J90" s="5"/>
      <c r="K90" s="19" t="s">
        <v>7</v>
      </c>
      <c r="L90" s="25">
        <v>1</v>
      </c>
      <c r="M90" s="25">
        <v>1</v>
      </c>
      <c r="N90" s="25">
        <v>0</v>
      </c>
      <c r="O90" s="25">
        <v>0</v>
      </c>
    </row>
    <row r="91" spans="2:26" x14ac:dyDescent="0.15">
      <c r="B91" s="5"/>
      <c r="C91" s="20" t="s">
        <v>8</v>
      </c>
      <c r="D91" s="26">
        <v>1</v>
      </c>
      <c r="E91" s="26">
        <v>1</v>
      </c>
      <c r="F91" s="26">
        <v>0</v>
      </c>
      <c r="G91" s="26">
        <v>0</v>
      </c>
      <c r="J91" s="5"/>
      <c r="K91" s="20" t="s">
        <v>8</v>
      </c>
      <c r="L91" s="26">
        <v>1</v>
      </c>
      <c r="M91" s="26">
        <v>1</v>
      </c>
      <c r="N91" s="26">
        <v>1</v>
      </c>
      <c r="O91" s="26">
        <v>0</v>
      </c>
    </row>
    <row r="92" spans="2:26" x14ac:dyDescent="0.15">
      <c r="B92" s="5"/>
      <c r="J92" s="5"/>
    </row>
    <row r="93" spans="2:26" x14ac:dyDescent="0.15">
      <c r="B93" s="5"/>
      <c r="J93" s="5"/>
    </row>
    <row r="94" spans="2:26" x14ac:dyDescent="0.15">
      <c r="B94" s="5"/>
      <c r="J94" s="5"/>
    </row>
    <row r="95" spans="2:26" x14ac:dyDescent="0.15">
      <c r="B95" s="5" t="s">
        <v>12</v>
      </c>
      <c r="J95" s="5" t="s">
        <v>12</v>
      </c>
    </row>
    <row r="96" spans="2:26" x14ac:dyDescent="0.15">
      <c r="B96" s="5"/>
      <c r="C96" s="21"/>
      <c r="D96" s="23" t="s">
        <v>0</v>
      </c>
      <c r="E96" s="23" t="s">
        <v>1</v>
      </c>
      <c r="F96" s="23" t="s">
        <v>2</v>
      </c>
      <c r="G96" s="23" t="s">
        <v>3</v>
      </c>
      <c r="J96" s="5"/>
      <c r="K96" s="21"/>
      <c r="L96" s="23" t="s">
        <v>0</v>
      </c>
      <c r="M96" s="23" t="s">
        <v>1</v>
      </c>
      <c r="N96" s="23" t="s">
        <v>2</v>
      </c>
      <c r="O96" s="23" t="s">
        <v>3</v>
      </c>
    </row>
    <row r="97" spans="2:15" x14ac:dyDescent="0.15">
      <c r="B97" s="5"/>
      <c r="C97" s="19" t="s">
        <v>5</v>
      </c>
      <c r="D97" s="25">
        <v>0</v>
      </c>
      <c r="E97" s="25">
        <v>0</v>
      </c>
      <c r="F97" s="25">
        <v>0</v>
      </c>
      <c r="G97" s="25">
        <v>0</v>
      </c>
      <c r="J97" s="5"/>
      <c r="K97" s="19" t="s">
        <v>5</v>
      </c>
      <c r="L97" s="25">
        <v>0</v>
      </c>
      <c r="M97" s="25">
        <v>0</v>
      </c>
      <c r="N97" s="25">
        <v>0</v>
      </c>
      <c r="O97" s="25">
        <v>0</v>
      </c>
    </row>
    <row r="98" spans="2:15" x14ac:dyDescent="0.15">
      <c r="B98" s="5"/>
      <c r="C98" s="19" t="s">
        <v>6</v>
      </c>
      <c r="D98" s="25">
        <v>0</v>
      </c>
      <c r="E98" s="25">
        <v>0</v>
      </c>
      <c r="F98" s="25">
        <v>0</v>
      </c>
      <c r="G98" s="25">
        <v>0</v>
      </c>
      <c r="J98" s="5"/>
      <c r="K98" s="19" t="s">
        <v>6</v>
      </c>
      <c r="L98" s="25">
        <v>0</v>
      </c>
      <c r="M98" s="25">
        <v>0</v>
      </c>
      <c r="N98" s="25">
        <v>0</v>
      </c>
      <c r="O98" s="25">
        <v>0</v>
      </c>
    </row>
    <row r="99" spans="2:15" x14ac:dyDescent="0.15">
      <c r="B99" s="5"/>
      <c r="C99" s="19" t="s">
        <v>7</v>
      </c>
      <c r="D99" s="25">
        <v>1</v>
      </c>
      <c r="E99" s="25">
        <v>1</v>
      </c>
      <c r="F99" s="25">
        <v>0</v>
      </c>
      <c r="G99" s="25">
        <v>0</v>
      </c>
      <c r="J99" s="5"/>
      <c r="K99" s="19" t="s">
        <v>7</v>
      </c>
      <c r="L99" s="25">
        <v>1</v>
      </c>
      <c r="M99" s="25">
        <v>1</v>
      </c>
      <c r="N99" s="25">
        <v>0</v>
      </c>
      <c r="O99" s="25">
        <v>0</v>
      </c>
    </row>
    <row r="100" spans="2:15" x14ac:dyDescent="0.15">
      <c r="B100" s="5"/>
      <c r="C100" s="20" t="s">
        <v>8</v>
      </c>
      <c r="D100" s="26">
        <v>0</v>
      </c>
      <c r="E100" s="26">
        <v>0</v>
      </c>
      <c r="F100" s="26">
        <v>0</v>
      </c>
      <c r="G100" s="26">
        <v>0</v>
      </c>
      <c r="J100" s="5"/>
      <c r="K100" s="20" t="s">
        <v>8</v>
      </c>
      <c r="L100" s="26">
        <v>0</v>
      </c>
      <c r="M100" s="26">
        <v>0</v>
      </c>
      <c r="N100" s="26">
        <v>0</v>
      </c>
      <c r="O100" s="26">
        <v>0</v>
      </c>
    </row>
    <row r="101" spans="2:15" x14ac:dyDescent="0.15">
      <c r="B101" s="5"/>
      <c r="J101" s="5"/>
    </row>
    <row r="102" spans="2:15" x14ac:dyDescent="0.15">
      <c r="B102" s="5"/>
      <c r="J102" s="5"/>
    </row>
    <row r="103" spans="2:15" x14ac:dyDescent="0.15">
      <c r="B103" s="5"/>
      <c r="J103" s="5"/>
    </row>
    <row r="104" spans="2:15" x14ac:dyDescent="0.15">
      <c r="B104" s="5" t="s">
        <v>13</v>
      </c>
      <c r="J104" s="5" t="s">
        <v>13</v>
      </c>
    </row>
    <row r="105" spans="2:15" x14ac:dyDescent="0.15">
      <c r="B105" s="5"/>
      <c r="C105" s="21"/>
      <c r="D105" s="23" t="s">
        <v>0</v>
      </c>
      <c r="E105" s="23" t="s">
        <v>1</v>
      </c>
      <c r="F105" s="23" t="s">
        <v>2</v>
      </c>
      <c r="G105" s="23" t="s">
        <v>3</v>
      </c>
      <c r="J105" s="5"/>
      <c r="K105" s="21"/>
      <c r="L105" s="23" t="s">
        <v>0</v>
      </c>
      <c r="M105" s="23" t="s">
        <v>1</v>
      </c>
      <c r="N105" s="23" t="s">
        <v>2</v>
      </c>
      <c r="O105" s="23" t="s">
        <v>3</v>
      </c>
    </row>
    <row r="106" spans="2:15" x14ac:dyDescent="0.15">
      <c r="B106" s="5"/>
      <c r="C106" s="19" t="s">
        <v>5</v>
      </c>
      <c r="D106" s="25">
        <v>0</v>
      </c>
      <c r="E106" s="25">
        <v>0</v>
      </c>
      <c r="F106" s="25">
        <v>0</v>
      </c>
      <c r="G106" s="25">
        <v>0</v>
      </c>
      <c r="J106" s="5"/>
      <c r="K106" s="19" t="s">
        <v>5</v>
      </c>
      <c r="L106" s="25">
        <v>0</v>
      </c>
      <c r="M106" s="25">
        <v>0</v>
      </c>
      <c r="N106" s="25">
        <v>0</v>
      </c>
      <c r="O106" s="25">
        <v>0</v>
      </c>
    </row>
    <row r="107" spans="2:15" x14ac:dyDescent="0.15">
      <c r="B107" s="5"/>
      <c r="C107" s="19" t="s">
        <v>6</v>
      </c>
      <c r="D107" s="25">
        <v>1</v>
      </c>
      <c r="E107" s="25">
        <v>1</v>
      </c>
      <c r="F107" s="25">
        <v>1</v>
      </c>
      <c r="G107" s="25">
        <v>1</v>
      </c>
      <c r="J107" s="5"/>
      <c r="K107" s="19" t="s">
        <v>6</v>
      </c>
      <c r="L107" s="25">
        <v>1</v>
      </c>
      <c r="M107" s="25">
        <v>1</v>
      </c>
      <c r="N107" s="25">
        <v>1</v>
      </c>
      <c r="O107" s="25">
        <v>1</v>
      </c>
    </row>
    <row r="108" spans="2:15" x14ac:dyDescent="0.15">
      <c r="B108" s="5"/>
      <c r="C108" s="19" t="s">
        <v>7</v>
      </c>
      <c r="D108" s="25">
        <v>1</v>
      </c>
      <c r="E108" s="25">
        <v>1</v>
      </c>
      <c r="F108" s="25">
        <v>0</v>
      </c>
      <c r="G108" s="25">
        <v>0</v>
      </c>
      <c r="J108" s="5"/>
      <c r="K108" s="19" t="s">
        <v>7</v>
      </c>
      <c r="L108" s="25">
        <v>1</v>
      </c>
      <c r="M108" s="25">
        <v>1</v>
      </c>
      <c r="N108" s="25">
        <v>0</v>
      </c>
      <c r="O108" s="25">
        <v>0</v>
      </c>
    </row>
    <row r="109" spans="2:15" x14ac:dyDescent="0.15">
      <c r="B109" s="5"/>
      <c r="C109" s="20" t="s">
        <v>8</v>
      </c>
      <c r="D109" s="26">
        <v>1</v>
      </c>
      <c r="E109" s="26">
        <v>1</v>
      </c>
      <c r="F109" s="26">
        <v>1</v>
      </c>
      <c r="G109" s="26">
        <v>0</v>
      </c>
      <c r="J109" s="5"/>
      <c r="K109" s="20" t="s">
        <v>8</v>
      </c>
      <c r="L109" s="26">
        <v>1</v>
      </c>
      <c r="M109" s="26">
        <v>1</v>
      </c>
      <c r="N109" s="26">
        <v>0</v>
      </c>
      <c r="O109" s="26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5BAC-E013-4BFB-8025-E52095EDB586}">
  <dimension ref="A1"/>
  <sheetViews>
    <sheetView zoomScale="125" workbookViewId="0">
      <selection activeCell="T21" sqref="T21"/>
    </sheetView>
  </sheetViews>
  <sheetFormatPr baseColWidth="10" defaultColWidth="8.83203125" defaultRowHeight="13" x14ac:dyDescent="0.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40FC-8CB3-4E2F-8AAB-3EC944D8B0ED}">
  <dimension ref="B1:AN109"/>
  <sheetViews>
    <sheetView showGridLines="0" topLeftCell="M58" zoomScale="150" workbookViewId="0">
      <selection activeCell="S74" sqref="S74"/>
    </sheetView>
  </sheetViews>
  <sheetFormatPr baseColWidth="10" defaultColWidth="8.83203125" defaultRowHeight="13" x14ac:dyDescent="0.15"/>
  <cols>
    <col min="23" max="23" width="12.6640625" customWidth="1"/>
    <col min="24" max="26" width="5.33203125" customWidth="1"/>
    <col min="27" max="27" width="4.6640625" customWidth="1"/>
    <col min="28" max="29" width="4.5" customWidth="1"/>
    <col min="30" max="30" width="5.1640625" customWidth="1"/>
    <col min="31" max="31" width="5.6640625" customWidth="1"/>
    <col min="32" max="33" width="4.5" customWidth="1"/>
    <col min="34" max="34" width="4.6640625" customWidth="1"/>
    <col min="35" max="35" width="4.33203125" customWidth="1"/>
    <col min="36" max="36" width="5.33203125" customWidth="1"/>
    <col min="37" max="37" width="5" customWidth="1"/>
    <col min="38" max="38" width="5.33203125" customWidth="1"/>
    <col min="39" max="39" width="11.83203125" customWidth="1"/>
  </cols>
  <sheetData>
    <row r="1" spans="2:40" x14ac:dyDescent="0.15">
      <c r="N1" s="1"/>
      <c r="P1" s="2"/>
      <c r="Q1" s="3"/>
      <c r="R1" s="29" t="s">
        <v>45</v>
      </c>
      <c r="S1" s="31"/>
      <c r="T1" s="31">
        <v>0.6</v>
      </c>
      <c r="U1" s="3"/>
      <c r="V1" s="3"/>
      <c r="W1" s="32" t="s">
        <v>23</v>
      </c>
      <c r="X1" s="31">
        <v>0.9</v>
      </c>
      <c r="Y1" s="3"/>
      <c r="Z1" s="3"/>
      <c r="AA1" s="3"/>
      <c r="AB1" s="29" t="s">
        <v>35</v>
      </c>
      <c r="AC1" s="31"/>
      <c r="AD1" s="31">
        <v>0.95</v>
      </c>
      <c r="AE1" s="3"/>
      <c r="AF1" s="3"/>
      <c r="AG1" s="3"/>
      <c r="AH1" s="3"/>
      <c r="AI1" s="3"/>
      <c r="AJ1" s="3"/>
      <c r="AK1" s="3"/>
      <c r="AL1" s="3"/>
      <c r="AM1" s="3"/>
      <c r="AN1" s="4"/>
    </row>
    <row r="2" spans="2:40" x14ac:dyDescent="0.15">
      <c r="B2" t="s">
        <v>81</v>
      </c>
      <c r="N2" s="1"/>
      <c r="P2" s="5"/>
      <c r="R2" s="27" t="s">
        <v>46</v>
      </c>
      <c r="S2" s="25"/>
      <c r="T2" s="25">
        <v>0.8</v>
      </c>
      <c r="W2" s="19" t="s">
        <v>24</v>
      </c>
      <c r="X2" s="25">
        <v>0.8</v>
      </c>
      <c r="AB2" s="27" t="s">
        <v>36</v>
      </c>
      <c r="AC2" s="25"/>
      <c r="AD2" s="25">
        <v>0.9</v>
      </c>
      <c r="AN2" s="6"/>
    </row>
    <row r="3" spans="2:40" x14ac:dyDescent="0.15">
      <c r="N3" s="1"/>
      <c r="P3" s="12" t="s">
        <v>20</v>
      </c>
      <c r="R3" s="27" t="s">
        <v>47</v>
      </c>
      <c r="S3" s="25"/>
      <c r="T3" s="25">
        <v>0.6</v>
      </c>
      <c r="W3" s="19" t="s">
        <v>25</v>
      </c>
      <c r="X3" s="25">
        <v>0.7</v>
      </c>
      <c r="AB3" s="27" t="s">
        <v>37</v>
      </c>
      <c r="AC3" s="25"/>
      <c r="AD3" s="25">
        <v>0.85</v>
      </c>
      <c r="AN3" s="6"/>
    </row>
    <row r="4" spans="2:40" x14ac:dyDescent="0.15">
      <c r="B4" t="s">
        <v>9</v>
      </c>
      <c r="D4" t="s">
        <v>10</v>
      </c>
      <c r="E4">
        <v>1</v>
      </c>
      <c r="N4" s="1"/>
      <c r="P4" s="5"/>
      <c r="R4" s="27" t="s">
        <v>48</v>
      </c>
      <c r="S4" s="25"/>
      <c r="T4" s="25">
        <v>0.5</v>
      </c>
      <c r="W4" s="19" t="s">
        <v>26</v>
      </c>
      <c r="X4" s="25">
        <v>0.6</v>
      </c>
      <c r="AB4" s="27" t="s">
        <v>38</v>
      </c>
      <c r="AC4" s="25"/>
      <c r="AD4" s="25">
        <v>0.75</v>
      </c>
      <c r="AN4" s="6"/>
    </row>
    <row r="5" spans="2:40" x14ac:dyDescent="0.15">
      <c r="B5" t="s">
        <v>17</v>
      </c>
      <c r="E5">
        <v>8.8000000000000007</v>
      </c>
      <c r="N5" s="1"/>
      <c r="P5" s="5"/>
      <c r="R5" s="27" t="s">
        <v>49</v>
      </c>
      <c r="S5" s="25"/>
      <c r="T5" s="25">
        <v>0.9</v>
      </c>
      <c r="W5" s="19" t="s">
        <v>27</v>
      </c>
      <c r="X5" s="25">
        <v>0.5</v>
      </c>
      <c r="AB5" s="28" t="s">
        <v>39</v>
      </c>
      <c r="AC5" s="26"/>
      <c r="AD5" s="26">
        <v>0.6</v>
      </c>
      <c r="AN5" s="6"/>
    </row>
    <row r="6" spans="2:40" x14ac:dyDescent="0.15">
      <c r="B6" t="s">
        <v>18</v>
      </c>
      <c r="E6">
        <f>E5/10</f>
        <v>0.88000000000000012</v>
      </c>
      <c r="N6" s="1"/>
      <c r="P6" s="5" t="s">
        <v>21</v>
      </c>
      <c r="R6" s="27" t="s">
        <v>50</v>
      </c>
      <c r="S6" s="25"/>
      <c r="T6" s="25">
        <v>0.7</v>
      </c>
      <c r="V6" t="s">
        <v>22</v>
      </c>
      <c r="W6" s="19" t="s">
        <v>28</v>
      </c>
      <c r="X6" s="25">
        <v>0.4</v>
      </c>
      <c r="AA6" t="s">
        <v>34</v>
      </c>
      <c r="AN6" s="6"/>
    </row>
    <row r="7" spans="2:40" ht="14" thickBot="1" x14ac:dyDescent="0.2">
      <c r="N7" s="1"/>
      <c r="P7" s="5"/>
      <c r="R7" s="28" t="s">
        <v>51</v>
      </c>
      <c r="S7" s="26"/>
      <c r="T7" s="26">
        <v>0.5</v>
      </c>
      <c r="W7" s="19" t="s">
        <v>29</v>
      </c>
      <c r="X7" s="25">
        <v>0.35</v>
      </c>
      <c r="AN7" s="6"/>
    </row>
    <row r="8" spans="2:40" x14ac:dyDescent="0.15">
      <c r="B8" s="13" t="s">
        <v>78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4"/>
      <c r="O8" s="4"/>
      <c r="W8" s="19" t="s">
        <v>30</v>
      </c>
      <c r="X8" s="25">
        <v>0.3</v>
      </c>
      <c r="AN8" s="6"/>
    </row>
    <row r="9" spans="2:40" x14ac:dyDescent="0.15">
      <c r="B9" s="5"/>
      <c r="E9" t="s">
        <v>43</v>
      </c>
      <c r="K9" t="s">
        <v>44</v>
      </c>
      <c r="N9" s="1"/>
      <c r="O9" s="6"/>
      <c r="W9" s="20" t="s">
        <v>31</v>
      </c>
      <c r="X9" s="26">
        <v>0.25</v>
      </c>
      <c r="AN9" s="6"/>
    </row>
    <row r="10" spans="2:40" x14ac:dyDescent="0.15">
      <c r="B10" s="5" t="s">
        <v>11</v>
      </c>
      <c r="N10" s="1"/>
      <c r="O10" s="6"/>
      <c r="AB10" t="s">
        <v>40</v>
      </c>
      <c r="AN10" s="6"/>
    </row>
    <row r="11" spans="2:40" x14ac:dyDescent="0.15">
      <c r="B11" s="5"/>
      <c r="C11" s="21"/>
      <c r="D11" s="23" t="s">
        <v>0</v>
      </c>
      <c r="E11" s="23" t="s">
        <v>1</v>
      </c>
      <c r="F11" s="23" t="s">
        <v>2</v>
      </c>
      <c r="G11" s="23" t="s">
        <v>3</v>
      </c>
      <c r="J11" s="21" t="s">
        <v>0</v>
      </c>
      <c r="K11" s="23" t="s">
        <v>1</v>
      </c>
      <c r="L11" s="23" t="s">
        <v>2</v>
      </c>
      <c r="M11" s="23" t="s">
        <v>3</v>
      </c>
      <c r="N11" s="1"/>
      <c r="P11" s="21"/>
      <c r="Q11" s="23" t="s">
        <v>0</v>
      </c>
      <c r="R11" s="23" t="s">
        <v>1</v>
      </c>
      <c r="S11" s="23" t="s">
        <v>2</v>
      </c>
      <c r="T11" s="23" t="s">
        <v>3</v>
      </c>
      <c r="V11" s="21" t="s">
        <v>0</v>
      </c>
      <c r="W11" s="23" t="s">
        <v>1</v>
      </c>
      <c r="X11" s="23" t="s">
        <v>2</v>
      </c>
      <c r="Y11" s="23" t="s">
        <v>3</v>
      </c>
      <c r="AC11">
        <v>0.6</v>
      </c>
      <c r="AN11" s="6"/>
    </row>
    <row r="12" spans="2:40" x14ac:dyDescent="0.15">
      <c r="B12" s="5"/>
      <c r="C12" s="19" t="s">
        <v>5</v>
      </c>
      <c r="D12" s="25">
        <v>0.25</v>
      </c>
      <c r="E12" s="25">
        <v>0.35</v>
      </c>
      <c r="F12" s="25">
        <v>0.2</v>
      </c>
      <c r="G12" s="25">
        <v>0.2</v>
      </c>
      <c r="H12">
        <f>SUM(D12:G12)</f>
        <v>1</v>
      </c>
      <c r="J12" s="19">
        <v>0.25</v>
      </c>
      <c r="K12" s="25">
        <v>0.35</v>
      </c>
      <c r="L12" s="25">
        <v>0.2</v>
      </c>
      <c r="M12" s="25">
        <v>0.2</v>
      </c>
      <c r="N12" s="1">
        <f>SUM(J12:M12)</f>
        <v>1</v>
      </c>
      <c r="P12" s="19" t="s">
        <v>5</v>
      </c>
      <c r="Q12" s="25">
        <f>AM23</f>
        <v>0.6</v>
      </c>
      <c r="R12" s="25">
        <f>AM24</f>
        <v>0.6</v>
      </c>
      <c r="S12" s="25">
        <f>AM25</f>
        <v>0.6</v>
      </c>
      <c r="T12" s="25">
        <f>AM26</f>
        <v>0.6</v>
      </c>
      <c r="V12" s="19">
        <f>$X$1</f>
        <v>0.9</v>
      </c>
      <c r="W12" s="25">
        <f t="shared" ref="W12:Y15" si="0">$X$1</f>
        <v>0.9</v>
      </c>
      <c r="X12" s="25">
        <f t="shared" si="0"/>
        <v>0.9</v>
      </c>
      <c r="Y12" s="25">
        <f t="shared" si="0"/>
        <v>0.9</v>
      </c>
      <c r="AN12" s="6"/>
    </row>
    <row r="13" spans="2:40" x14ac:dyDescent="0.15">
      <c r="B13" s="5"/>
      <c r="C13" s="19" t="s">
        <v>6</v>
      </c>
      <c r="D13" s="25">
        <v>0.25</v>
      </c>
      <c r="E13" s="25">
        <v>0.35</v>
      </c>
      <c r="F13" s="25">
        <v>0.2</v>
      </c>
      <c r="G13" s="25">
        <v>0.2</v>
      </c>
      <c r="H13">
        <f t="shared" ref="H13:H15" si="1">SUM(D13:G13)</f>
        <v>1</v>
      </c>
      <c r="J13" s="19">
        <v>0.25</v>
      </c>
      <c r="K13" s="25">
        <v>0.4</v>
      </c>
      <c r="L13" s="25">
        <v>0.25</v>
      </c>
      <c r="M13" s="25">
        <v>0.1</v>
      </c>
      <c r="N13" s="1">
        <f t="shared" ref="N13:N15" si="2">SUM(J13:M13)</f>
        <v>1</v>
      </c>
      <c r="P13" s="19" t="s">
        <v>6</v>
      </c>
      <c r="Q13" s="25">
        <f>AM27</f>
        <v>0.6</v>
      </c>
      <c r="R13" s="25">
        <f>AM28</f>
        <v>0.6</v>
      </c>
      <c r="S13" s="25">
        <f>AM29</f>
        <v>0.5</v>
      </c>
      <c r="T13" s="25">
        <f>AM30</f>
        <v>0.5</v>
      </c>
      <c r="V13" s="19">
        <f t="shared" ref="V13:V15" si="3">$X$1</f>
        <v>0.9</v>
      </c>
      <c r="W13" s="25">
        <f t="shared" si="0"/>
        <v>0.9</v>
      </c>
      <c r="X13" s="25">
        <f t="shared" si="0"/>
        <v>0.9</v>
      </c>
      <c r="Y13" s="25">
        <f t="shared" si="0"/>
        <v>0.9</v>
      </c>
      <c r="AN13" s="6"/>
    </row>
    <row r="14" spans="2:40" x14ac:dyDescent="0.15">
      <c r="B14" s="5"/>
      <c r="C14" s="19" t="s">
        <v>7</v>
      </c>
      <c r="D14" s="25">
        <v>0.25</v>
      </c>
      <c r="E14" s="25">
        <v>0.35</v>
      </c>
      <c r="F14" s="25">
        <v>0.3</v>
      </c>
      <c r="G14" s="25">
        <v>0.1</v>
      </c>
      <c r="H14">
        <f t="shared" si="1"/>
        <v>0.99999999999999989</v>
      </c>
      <c r="J14" s="19">
        <v>0.25</v>
      </c>
      <c r="K14" s="25">
        <v>0.4</v>
      </c>
      <c r="L14" s="25">
        <v>0.25</v>
      </c>
      <c r="M14" s="25">
        <v>0.1</v>
      </c>
      <c r="N14" s="1">
        <f t="shared" si="2"/>
        <v>1</v>
      </c>
      <c r="P14" s="19" t="s">
        <v>7</v>
      </c>
      <c r="Q14" s="25">
        <f>AM31</f>
        <v>0.5</v>
      </c>
      <c r="R14" s="25">
        <f>AM32</f>
        <v>0.5</v>
      </c>
      <c r="S14" s="25">
        <f>AM33</f>
        <v>0.5</v>
      </c>
      <c r="T14" s="25">
        <f>AM34</f>
        <v>0.5</v>
      </c>
      <c r="V14" s="19">
        <f t="shared" si="3"/>
        <v>0.9</v>
      </c>
      <c r="W14" s="25">
        <f t="shared" si="0"/>
        <v>0.9</v>
      </c>
      <c r="X14" s="25">
        <f t="shared" si="0"/>
        <v>0.9</v>
      </c>
      <c r="Y14" s="25">
        <f t="shared" si="0"/>
        <v>0.9</v>
      </c>
      <c r="AN14" s="6"/>
    </row>
    <row r="15" spans="2:40" x14ac:dyDescent="0.15">
      <c r="B15" s="5"/>
      <c r="C15" s="20" t="s">
        <v>8</v>
      </c>
      <c r="D15" s="26">
        <v>0.25</v>
      </c>
      <c r="E15" s="26">
        <v>0.25</v>
      </c>
      <c r="F15" s="26">
        <v>0.1</v>
      </c>
      <c r="G15" s="26">
        <v>0.4</v>
      </c>
      <c r="H15">
        <f t="shared" si="1"/>
        <v>1</v>
      </c>
      <c r="J15" s="20">
        <v>0.25</v>
      </c>
      <c r="K15" s="26">
        <v>0.25</v>
      </c>
      <c r="L15" s="26">
        <v>0.1</v>
      </c>
      <c r="M15" s="26">
        <v>0.4</v>
      </c>
      <c r="N15" s="1">
        <f t="shared" si="2"/>
        <v>1</v>
      </c>
      <c r="P15" s="20" t="s">
        <v>8</v>
      </c>
      <c r="Q15" s="26">
        <f>AM35</f>
        <v>0.5</v>
      </c>
      <c r="R15" s="26">
        <f>AM36</f>
        <v>0.6</v>
      </c>
      <c r="S15" s="26">
        <f>AM37</f>
        <v>0.5</v>
      </c>
      <c r="T15" s="26">
        <f>AM37</f>
        <v>0.5</v>
      </c>
      <c r="V15" s="20">
        <f t="shared" si="3"/>
        <v>0.9</v>
      </c>
      <c r="W15" s="26">
        <f t="shared" si="0"/>
        <v>0.9</v>
      </c>
      <c r="X15" s="26">
        <f t="shared" si="0"/>
        <v>0.9</v>
      </c>
      <c r="Y15" s="26">
        <f t="shared" si="0"/>
        <v>0.9</v>
      </c>
      <c r="AN15" s="6"/>
    </row>
    <row r="16" spans="2:40" x14ac:dyDescent="0.15">
      <c r="B16" s="5"/>
      <c r="N16" s="1"/>
      <c r="O16" s="6"/>
      <c r="AN16" s="6"/>
    </row>
    <row r="17" spans="2:40" x14ac:dyDescent="0.15">
      <c r="B17" s="5"/>
      <c r="O17" s="6"/>
      <c r="AN17" s="6"/>
    </row>
    <row r="18" spans="2:40" x14ac:dyDescent="0.15">
      <c r="B18" s="5" t="s">
        <v>16</v>
      </c>
      <c r="O18" s="6"/>
      <c r="X18" t="s">
        <v>21</v>
      </c>
      <c r="AN18" s="6"/>
    </row>
    <row r="19" spans="2:40" ht="14" customHeight="1" x14ac:dyDescent="0.15">
      <c r="B19" s="5"/>
      <c r="O19" s="6"/>
      <c r="P19" t="s">
        <v>20</v>
      </c>
      <c r="X19" t="s">
        <v>75</v>
      </c>
      <c r="AN19" s="6"/>
    </row>
    <row r="20" spans="2:40" x14ac:dyDescent="0.15">
      <c r="B20" s="5" t="s">
        <v>4</v>
      </c>
      <c r="P20" s="21"/>
      <c r="Q20" s="23" t="s">
        <v>0</v>
      </c>
      <c r="R20" s="23" t="s">
        <v>1</v>
      </c>
      <c r="S20" s="22" t="s">
        <v>2</v>
      </c>
      <c r="T20" s="23" t="s">
        <v>3</v>
      </c>
      <c r="AN20" s="6"/>
    </row>
    <row r="21" spans="2:40" x14ac:dyDescent="0.15">
      <c r="B21" s="5"/>
      <c r="C21" s="21"/>
      <c r="D21" s="23" t="s">
        <v>0</v>
      </c>
      <c r="E21" s="23" t="s">
        <v>1</v>
      </c>
      <c r="F21" s="23" t="s">
        <v>2</v>
      </c>
      <c r="G21" s="23" t="s">
        <v>3</v>
      </c>
      <c r="P21" s="19" t="s">
        <v>5</v>
      </c>
      <c r="Q21" s="25">
        <f t="shared" ref="Q21:T24" si="4">Q12*V12</f>
        <v>0.54</v>
      </c>
      <c r="R21" s="25">
        <f t="shared" si="4"/>
        <v>0.54</v>
      </c>
      <c r="S21">
        <f t="shared" si="4"/>
        <v>0.54</v>
      </c>
      <c r="T21" s="25">
        <f t="shared" si="4"/>
        <v>0.54</v>
      </c>
      <c r="X21" t="s">
        <v>76</v>
      </c>
      <c r="AF21" t="s">
        <v>77</v>
      </c>
      <c r="AN21" s="6"/>
    </row>
    <row r="22" spans="2:40" x14ac:dyDescent="0.15">
      <c r="B22" s="5"/>
      <c r="C22" s="19" t="s">
        <v>5</v>
      </c>
      <c r="D22" s="25">
        <f>MAX(D88,L88)</f>
        <v>0</v>
      </c>
      <c r="E22" s="25">
        <f t="shared" ref="E22:G25" si="5">MAX(E88,M88)</f>
        <v>0</v>
      </c>
      <c r="F22" s="25">
        <f t="shared" si="5"/>
        <v>0</v>
      </c>
      <c r="G22" s="25">
        <f t="shared" si="5"/>
        <v>0</v>
      </c>
      <c r="P22" s="19" t="s">
        <v>6</v>
      </c>
      <c r="Q22" s="25">
        <f t="shared" si="4"/>
        <v>0.54</v>
      </c>
      <c r="R22" s="25">
        <f t="shared" si="4"/>
        <v>0.54</v>
      </c>
      <c r="S22">
        <f t="shared" si="4"/>
        <v>0.45</v>
      </c>
      <c r="T22" s="25">
        <f t="shared" si="4"/>
        <v>0.45</v>
      </c>
      <c r="W22" s="21"/>
      <c r="X22" s="53" t="s">
        <v>52</v>
      </c>
      <c r="Y22" s="53" t="s">
        <v>53</v>
      </c>
      <c r="Z22" s="53" t="s">
        <v>54</v>
      </c>
      <c r="AA22" s="53" t="s">
        <v>55</v>
      </c>
      <c r="AB22" s="53" t="s">
        <v>56</v>
      </c>
      <c r="AC22" s="53" t="s">
        <v>57</v>
      </c>
      <c r="AD22" s="53" t="s">
        <v>58</v>
      </c>
      <c r="AE22" s="54"/>
      <c r="AF22" s="53" t="s">
        <v>52</v>
      </c>
      <c r="AG22" s="53" t="s">
        <v>53</v>
      </c>
      <c r="AH22" s="53" t="s">
        <v>54</v>
      </c>
      <c r="AI22" s="53" t="s">
        <v>55</v>
      </c>
      <c r="AJ22" s="53" t="s">
        <v>56</v>
      </c>
      <c r="AK22" s="53" t="s">
        <v>57</v>
      </c>
      <c r="AL22" s="53" t="s">
        <v>58</v>
      </c>
      <c r="AM22" s="48" t="s">
        <v>21</v>
      </c>
      <c r="AN22" s="6"/>
    </row>
    <row r="23" spans="2:40" x14ac:dyDescent="0.15">
      <c r="B23" s="5"/>
      <c r="C23" s="19" t="s">
        <v>6</v>
      </c>
      <c r="D23" s="25">
        <f t="shared" ref="D23:D25" si="6">MAX(D89,L89)</f>
        <v>1</v>
      </c>
      <c r="E23" s="25">
        <f t="shared" si="5"/>
        <v>1</v>
      </c>
      <c r="F23" s="25">
        <f t="shared" si="5"/>
        <v>1</v>
      </c>
      <c r="G23" s="25">
        <f t="shared" si="5"/>
        <v>1</v>
      </c>
      <c r="I23" t="s">
        <v>83</v>
      </c>
      <c r="P23" s="19" t="s">
        <v>7</v>
      </c>
      <c r="Q23" s="25">
        <f t="shared" si="4"/>
        <v>0.45</v>
      </c>
      <c r="R23" s="25">
        <f t="shared" si="4"/>
        <v>0.45</v>
      </c>
      <c r="S23">
        <f t="shared" si="4"/>
        <v>0.45</v>
      </c>
      <c r="T23" s="25">
        <f t="shared" si="4"/>
        <v>0.45</v>
      </c>
      <c r="W23" s="19" t="s">
        <v>59</v>
      </c>
      <c r="X23" s="49">
        <v>1</v>
      </c>
      <c r="Y23" s="49">
        <v>0</v>
      </c>
      <c r="Z23" s="49">
        <v>1</v>
      </c>
      <c r="AA23" s="49">
        <v>0</v>
      </c>
      <c r="AB23" s="49">
        <v>1</v>
      </c>
      <c r="AC23" s="49">
        <v>0</v>
      </c>
      <c r="AD23" s="49">
        <v>0</v>
      </c>
      <c r="AE23" s="51"/>
      <c r="AF23" s="49">
        <f>IF(X23,$T$1,1)</f>
        <v>0.6</v>
      </c>
      <c r="AG23" s="49">
        <f>IF(Y23,$T$2,1)</f>
        <v>1</v>
      </c>
      <c r="AH23" s="49">
        <f>IF(Z23,$T$3,1)</f>
        <v>0.6</v>
      </c>
      <c r="AI23" s="49">
        <f>IF(AA23,$T$4,1)</f>
        <v>1</v>
      </c>
      <c r="AJ23" s="49">
        <f>IF(AB23,$T$5,1)</f>
        <v>0.9</v>
      </c>
      <c r="AK23" s="49">
        <f>IF(AC23,$T$6,1)</f>
        <v>1</v>
      </c>
      <c r="AL23" s="49">
        <f>IF(AD23,$T$7,1)</f>
        <v>1</v>
      </c>
      <c r="AM23" s="39">
        <f>MIN(AF23:AL23)</f>
        <v>0.6</v>
      </c>
      <c r="AN23" s="6"/>
    </row>
    <row r="24" spans="2:40" x14ac:dyDescent="0.15">
      <c r="B24" s="5"/>
      <c r="C24" s="19" t="s">
        <v>7</v>
      </c>
      <c r="D24" s="25">
        <f t="shared" si="6"/>
        <v>1</v>
      </c>
      <c r="E24" s="25">
        <f t="shared" si="5"/>
        <v>1</v>
      </c>
      <c r="F24" s="25">
        <f t="shared" si="5"/>
        <v>0</v>
      </c>
      <c r="G24" s="25">
        <f t="shared" si="5"/>
        <v>0</v>
      </c>
      <c r="P24" s="20" t="s">
        <v>8</v>
      </c>
      <c r="Q24" s="26">
        <f t="shared" si="4"/>
        <v>0.45</v>
      </c>
      <c r="R24" s="26">
        <f t="shared" si="4"/>
        <v>0.54</v>
      </c>
      <c r="S24" s="17">
        <f t="shared" si="4"/>
        <v>0.45</v>
      </c>
      <c r="T24" s="26">
        <f t="shared" si="4"/>
        <v>0.45</v>
      </c>
      <c r="W24" s="19" t="s">
        <v>60</v>
      </c>
      <c r="X24" s="49">
        <v>1</v>
      </c>
      <c r="Y24" s="49">
        <v>0</v>
      </c>
      <c r="Z24" s="49">
        <v>1</v>
      </c>
      <c r="AA24" s="49">
        <v>0</v>
      </c>
      <c r="AB24" s="49">
        <v>1</v>
      </c>
      <c r="AC24" s="49">
        <v>0</v>
      </c>
      <c r="AD24" s="49">
        <v>0</v>
      </c>
      <c r="AE24" s="51"/>
      <c r="AF24" s="49">
        <f t="shared" ref="AF24:AF38" si="7">IF(X24,$T$1,1)</f>
        <v>0.6</v>
      </c>
      <c r="AG24" s="49">
        <f t="shared" ref="AG24:AG38" si="8">IF(Y24,$T$2,1)</f>
        <v>1</v>
      </c>
      <c r="AH24" s="49">
        <f t="shared" ref="AH24:AH38" si="9">IF(Z24,$T$3,1)</f>
        <v>0.6</v>
      </c>
      <c r="AI24" s="49">
        <f t="shared" ref="AI24:AI38" si="10">IF(AA24,$T$4,1)</f>
        <v>1</v>
      </c>
      <c r="AJ24" s="49">
        <f t="shared" ref="AJ24:AJ38" si="11">IF(AB24,$T$5,1)</f>
        <v>0.9</v>
      </c>
      <c r="AK24" s="49">
        <f t="shared" ref="AK24:AK38" si="12">IF(AC24,$T$6,1)</f>
        <v>1</v>
      </c>
      <c r="AL24" s="49">
        <f t="shared" ref="AL24:AL38" si="13">IF(AD24,$T$7,1)</f>
        <v>1</v>
      </c>
      <c r="AM24" s="39">
        <f t="shared" ref="AM24:AM38" si="14">MIN(AF24:AL24)</f>
        <v>0.6</v>
      </c>
      <c r="AN24" s="6"/>
    </row>
    <row r="25" spans="2:40" x14ac:dyDescent="0.15">
      <c r="B25" s="5"/>
      <c r="C25" s="20" t="s">
        <v>8</v>
      </c>
      <c r="D25" s="26">
        <f t="shared" si="6"/>
        <v>1</v>
      </c>
      <c r="E25" s="26">
        <f t="shared" si="5"/>
        <v>1</v>
      </c>
      <c r="F25" s="26">
        <f t="shared" si="5"/>
        <v>1</v>
      </c>
      <c r="G25" s="26">
        <f t="shared" si="5"/>
        <v>0</v>
      </c>
      <c r="O25" s="6"/>
      <c r="W25" s="19" t="s">
        <v>61</v>
      </c>
      <c r="X25" s="49">
        <v>1</v>
      </c>
      <c r="Y25" s="49">
        <v>0</v>
      </c>
      <c r="Z25" s="49">
        <v>1</v>
      </c>
      <c r="AA25" s="49">
        <v>0</v>
      </c>
      <c r="AB25" s="49">
        <v>1</v>
      </c>
      <c r="AC25" s="49">
        <v>0</v>
      </c>
      <c r="AD25" s="49">
        <v>0</v>
      </c>
      <c r="AE25" s="51"/>
      <c r="AF25" s="49">
        <f t="shared" si="7"/>
        <v>0.6</v>
      </c>
      <c r="AG25" s="49">
        <f t="shared" si="8"/>
        <v>1</v>
      </c>
      <c r="AH25" s="49">
        <f t="shared" si="9"/>
        <v>0.6</v>
      </c>
      <c r="AI25" s="49">
        <f t="shared" si="10"/>
        <v>1</v>
      </c>
      <c r="AJ25" s="49">
        <f t="shared" si="11"/>
        <v>0.9</v>
      </c>
      <c r="AK25" s="49">
        <f t="shared" si="12"/>
        <v>1</v>
      </c>
      <c r="AL25" s="49">
        <f t="shared" si="13"/>
        <v>1</v>
      </c>
      <c r="AM25" s="39">
        <f t="shared" si="14"/>
        <v>0.6</v>
      </c>
      <c r="AN25" s="6"/>
    </row>
    <row r="26" spans="2:40" x14ac:dyDescent="0.15">
      <c r="B26" s="5"/>
      <c r="O26" s="6"/>
      <c r="W26" s="19" t="s">
        <v>62</v>
      </c>
      <c r="X26" s="49">
        <v>1</v>
      </c>
      <c r="Y26" s="49">
        <v>0</v>
      </c>
      <c r="Z26" s="49">
        <v>1</v>
      </c>
      <c r="AA26" s="49">
        <v>0</v>
      </c>
      <c r="AB26" s="49">
        <v>1</v>
      </c>
      <c r="AC26" s="49">
        <v>0</v>
      </c>
      <c r="AD26" s="49">
        <v>0</v>
      </c>
      <c r="AE26" s="51"/>
      <c r="AF26" s="49">
        <f t="shared" si="7"/>
        <v>0.6</v>
      </c>
      <c r="AG26" s="49">
        <f t="shared" si="8"/>
        <v>1</v>
      </c>
      <c r="AH26" s="49">
        <f t="shared" si="9"/>
        <v>0.6</v>
      </c>
      <c r="AI26" s="49">
        <f t="shared" si="10"/>
        <v>1</v>
      </c>
      <c r="AJ26" s="49">
        <f t="shared" si="11"/>
        <v>0.9</v>
      </c>
      <c r="AK26" s="49">
        <f t="shared" si="12"/>
        <v>1</v>
      </c>
      <c r="AL26" s="49">
        <f t="shared" si="13"/>
        <v>1</v>
      </c>
      <c r="AM26" s="39">
        <f t="shared" si="14"/>
        <v>0.6</v>
      </c>
      <c r="AN26" s="6"/>
    </row>
    <row r="27" spans="2:40" x14ac:dyDescent="0.15">
      <c r="B27" s="5"/>
      <c r="O27" s="6"/>
      <c r="W27" s="19" t="s">
        <v>63</v>
      </c>
      <c r="X27" s="49">
        <v>1</v>
      </c>
      <c r="Y27" s="49">
        <v>1</v>
      </c>
      <c r="Z27" s="49">
        <v>0</v>
      </c>
      <c r="AA27" s="49">
        <v>0</v>
      </c>
      <c r="AB27" s="49">
        <v>1</v>
      </c>
      <c r="AC27" s="49">
        <v>0</v>
      </c>
      <c r="AD27" s="49">
        <v>0</v>
      </c>
      <c r="AE27" s="51"/>
      <c r="AF27" s="49">
        <f t="shared" si="7"/>
        <v>0.6</v>
      </c>
      <c r="AG27" s="49">
        <f t="shared" si="8"/>
        <v>0.8</v>
      </c>
      <c r="AH27" s="49">
        <f t="shared" si="9"/>
        <v>1</v>
      </c>
      <c r="AI27" s="49">
        <f t="shared" si="10"/>
        <v>1</v>
      </c>
      <c r="AJ27" s="49">
        <f t="shared" si="11"/>
        <v>0.9</v>
      </c>
      <c r="AK27" s="49">
        <f t="shared" si="12"/>
        <v>1</v>
      </c>
      <c r="AL27" s="49">
        <f t="shared" si="13"/>
        <v>1</v>
      </c>
      <c r="AM27" s="39">
        <f t="shared" si="14"/>
        <v>0.6</v>
      </c>
      <c r="AN27" s="6"/>
    </row>
    <row r="28" spans="2:40" x14ac:dyDescent="0.15">
      <c r="B28" s="5"/>
      <c r="O28" s="6"/>
      <c r="W28" s="19" t="s">
        <v>64</v>
      </c>
      <c r="X28" s="49">
        <v>1</v>
      </c>
      <c r="Y28" s="49">
        <v>1</v>
      </c>
      <c r="Z28" s="49">
        <v>0</v>
      </c>
      <c r="AA28" s="49">
        <v>0</v>
      </c>
      <c r="AB28" s="49">
        <v>1</v>
      </c>
      <c r="AC28" s="49">
        <v>0</v>
      </c>
      <c r="AD28" s="49">
        <v>0</v>
      </c>
      <c r="AE28" s="51"/>
      <c r="AF28" s="49">
        <f t="shared" si="7"/>
        <v>0.6</v>
      </c>
      <c r="AG28" s="49">
        <f t="shared" si="8"/>
        <v>0.8</v>
      </c>
      <c r="AH28" s="49">
        <f t="shared" si="9"/>
        <v>1</v>
      </c>
      <c r="AI28" s="49">
        <f t="shared" si="10"/>
        <v>1</v>
      </c>
      <c r="AJ28" s="49">
        <f t="shared" si="11"/>
        <v>0.9</v>
      </c>
      <c r="AK28" s="49">
        <f t="shared" si="12"/>
        <v>1</v>
      </c>
      <c r="AL28" s="49">
        <f t="shared" si="13"/>
        <v>1</v>
      </c>
      <c r="AM28" s="39">
        <f t="shared" si="14"/>
        <v>0.6</v>
      </c>
      <c r="AN28" s="6"/>
    </row>
    <row r="29" spans="2:40" x14ac:dyDescent="0.15">
      <c r="B29" s="5" t="s">
        <v>12</v>
      </c>
      <c r="O29" s="6"/>
      <c r="W29" s="19" t="s">
        <v>65</v>
      </c>
      <c r="X29" s="49">
        <v>0</v>
      </c>
      <c r="Y29" s="49">
        <v>1</v>
      </c>
      <c r="Z29" s="49">
        <v>0</v>
      </c>
      <c r="AA29" s="49">
        <v>0</v>
      </c>
      <c r="AB29" s="49">
        <v>1</v>
      </c>
      <c r="AC29" s="49">
        <v>0</v>
      </c>
      <c r="AD29" s="49">
        <v>1</v>
      </c>
      <c r="AE29" s="51"/>
      <c r="AF29" s="49">
        <f t="shared" si="7"/>
        <v>1</v>
      </c>
      <c r="AG29" s="49">
        <f t="shared" si="8"/>
        <v>0.8</v>
      </c>
      <c r="AH29" s="49">
        <f t="shared" si="9"/>
        <v>1</v>
      </c>
      <c r="AI29" s="49">
        <f t="shared" si="10"/>
        <v>1</v>
      </c>
      <c r="AJ29" s="49">
        <f t="shared" si="11"/>
        <v>0.9</v>
      </c>
      <c r="AK29" s="49">
        <f t="shared" si="12"/>
        <v>1</v>
      </c>
      <c r="AL29" s="49">
        <f t="shared" si="13"/>
        <v>0.5</v>
      </c>
      <c r="AM29" s="39">
        <f t="shared" si="14"/>
        <v>0.5</v>
      </c>
      <c r="AN29" s="6"/>
    </row>
    <row r="30" spans="2:40" x14ac:dyDescent="0.15">
      <c r="B30" s="5"/>
      <c r="C30" s="21"/>
      <c r="D30" s="23" t="s">
        <v>0</v>
      </c>
      <c r="E30" s="23" t="s">
        <v>1</v>
      </c>
      <c r="F30" s="23" t="s">
        <v>2</v>
      </c>
      <c r="G30" s="23" t="s">
        <v>3</v>
      </c>
      <c r="O30" s="6"/>
      <c r="W30" s="19" t="s">
        <v>66</v>
      </c>
      <c r="X30" s="49">
        <v>0</v>
      </c>
      <c r="Y30" s="49">
        <v>1</v>
      </c>
      <c r="Z30" s="49">
        <v>0</v>
      </c>
      <c r="AA30" s="49">
        <v>0</v>
      </c>
      <c r="AB30" s="49">
        <v>1</v>
      </c>
      <c r="AC30" s="49">
        <v>0</v>
      </c>
      <c r="AD30" s="49">
        <v>1</v>
      </c>
      <c r="AE30" s="51"/>
      <c r="AF30" s="49">
        <f t="shared" si="7"/>
        <v>1</v>
      </c>
      <c r="AG30" s="49">
        <f t="shared" si="8"/>
        <v>0.8</v>
      </c>
      <c r="AH30" s="49">
        <f t="shared" si="9"/>
        <v>1</v>
      </c>
      <c r="AI30" s="49">
        <f t="shared" si="10"/>
        <v>1</v>
      </c>
      <c r="AJ30" s="49">
        <f t="shared" si="11"/>
        <v>0.9</v>
      </c>
      <c r="AK30" s="49">
        <f t="shared" si="12"/>
        <v>1</v>
      </c>
      <c r="AL30" s="49">
        <f t="shared" si="13"/>
        <v>0.5</v>
      </c>
      <c r="AM30" s="39">
        <f t="shared" si="14"/>
        <v>0.5</v>
      </c>
      <c r="AN30" s="6"/>
    </row>
    <row r="31" spans="2:40" x14ac:dyDescent="0.15">
      <c r="B31" s="5"/>
      <c r="C31" s="19" t="s">
        <v>5</v>
      </c>
      <c r="D31" s="25">
        <f>MAX(D97,L97)</f>
        <v>0</v>
      </c>
      <c r="E31" s="25">
        <f t="shared" ref="E31:G34" si="15">MAX(E97,M97)</f>
        <v>0</v>
      </c>
      <c r="F31" s="25">
        <f t="shared" si="15"/>
        <v>0</v>
      </c>
      <c r="G31" s="25">
        <f t="shared" si="15"/>
        <v>0</v>
      </c>
      <c r="O31" s="6"/>
      <c r="W31" s="19" t="s">
        <v>67</v>
      </c>
      <c r="X31" s="49">
        <v>0</v>
      </c>
      <c r="Y31" s="49">
        <v>0</v>
      </c>
      <c r="Z31" s="49">
        <v>1</v>
      </c>
      <c r="AA31" s="49">
        <v>1</v>
      </c>
      <c r="AB31" s="49">
        <v>1</v>
      </c>
      <c r="AC31" s="49">
        <v>0</v>
      </c>
      <c r="AD31" s="49">
        <v>0</v>
      </c>
      <c r="AE31" s="51"/>
      <c r="AF31" s="49">
        <f t="shared" si="7"/>
        <v>1</v>
      </c>
      <c r="AG31" s="49">
        <f t="shared" si="8"/>
        <v>1</v>
      </c>
      <c r="AH31" s="49">
        <f t="shared" si="9"/>
        <v>0.6</v>
      </c>
      <c r="AI31" s="49">
        <f t="shared" si="10"/>
        <v>0.5</v>
      </c>
      <c r="AJ31" s="49">
        <f t="shared" si="11"/>
        <v>0.9</v>
      </c>
      <c r="AK31" s="49">
        <f t="shared" si="12"/>
        <v>1</v>
      </c>
      <c r="AL31" s="49">
        <f t="shared" si="13"/>
        <v>1</v>
      </c>
      <c r="AM31" s="39">
        <f t="shared" si="14"/>
        <v>0.5</v>
      </c>
      <c r="AN31" s="6"/>
    </row>
    <row r="32" spans="2:40" x14ac:dyDescent="0.15">
      <c r="B32" s="5"/>
      <c r="C32" s="19" t="s">
        <v>6</v>
      </c>
      <c r="D32" s="25">
        <f t="shared" ref="D32:D34" si="16">MAX(D98,L98)</f>
        <v>0</v>
      </c>
      <c r="E32" s="25">
        <f t="shared" si="15"/>
        <v>0</v>
      </c>
      <c r="F32" s="25">
        <f t="shared" si="15"/>
        <v>0</v>
      </c>
      <c r="G32" s="25">
        <f t="shared" si="15"/>
        <v>0</v>
      </c>
      <c r="O32" s="6"/>
      <c r="W32" s="19" t="s">
        <v>68</v>
      </c>
      <c r="X32" s="49">
        <v>0</v>
      </c>
      <c r="Y32" s="49">
        <v>0</v>
      </c>
      <c r="Z32" s="49">
        <v>1</v>
      </c>
      <c r="AA32" s="49">
        <v>1</v>
      </c>
      <c r="AB32" s="49">
        <v>1</v>
      </c>
      <c r="AC32" s="49">
        <v>0</v>
      </c>
      <c r="AD32" s="49">
        <v>0</v>
      </c>
      <c r="AE32" s="51"/>
      <c r="AF32" s="49">
        <f t="shared" si="7"/>
        <v>1</v>
      </c>
      <c r="AG32" s="49">
        <f t="shared" si="8"/>
        <v>1</v>
      </c>
      <c r="AH32" s="49">
        <f t="shared" si="9"/>
        <v>0.6</v>
      </c>
      <c r="AI32" s="49">
        <f t="shared" si="10"/>
        <v>0.5</v>
      </c>
      <c r="AJ32" s="49">
        <f t="shared" si="11"/>
        <v>0.9</v>
      </c>
      <c r="AK32" s="49">
        <f t="shared" si="12"/>
        <v>1</v>
      </c>
      <c r="AL32" s="49">
        <f t="shared" si="13"/>
        <v>1</v>
      </c>
      <c r="AM32" s="39">
        <f t="shared" si="14"/>
        <v>0.5</v>
      </c>
      <c r="AN32" s="6"/>
    </row>
    <row r="33" spans="2:40" x14ac:dyDescent="0.15">
      <c r="B33" s="5"/>
      <c r="C33" s="19" t="s">
        <v>7</v>
      </c>
      <c r="D33" s="25">
        <f t="shared" si="16"/>
        <v>1</v>
      </c>
      <c r="E33" s="25">
        <f t="shared" si="15"/>
        <v>1</v>
      </c>
      <c r="F33" s="25">
        <f t="shared" si="15"/>
        <v>0</v>
      </c>
      <c r="G33" s="25">
        <f t="shared" si="15"/>
        <v>0</v>
      </c>
      <c r="O33" s="6"/>
      <c r="W33" s="19" t="s">
        <v>69</v>
      </c>
      <c r="X33" s="49">
        <v>0</v>
      </c>
      <c r="Y33" s="49">
        <v>0</v>
      </c>
      <c r="Z33" s="49">
        <v>1</v>
      </c>
      <c r="AA33" s="49">
        <v>0</v>
      </c>
      <c r="AB33" s="49">
        <v>1</v>
      </c>
      <c r="AC33" s="49">
        <v>0</v>
      </c>
      <c r="AD33" s="49">
        <v>1</v>
      </c>
      <c r="AE33" s="51"/>
      <c r="AF33" s="49">
        <f t="shared" si="7"/>
        <v>1</v>
      </c>
      <c r="AG33" s="49">
        <f t="shared" si="8"/>
        <v>1</v>
      </c>
      <c r="AH33" s="49">
        <f t="shared" si="9"/>
        <v>0.6</v>
      </c>
      <c r="AI33" s="49">
        <f t="shared" si="10"/>
        <v>1</v>
      </c>
      <c r="AJ33" s="49">
        <f t="shared" si="11"/>
        <v>0.9</v>
      </c>
      <c r="AK33" s="49">
        <f t="shared" si="12"/>
        <v>1</v>
      </c>
      <c r="AL33" s="49">
        <f t="shared" si="13"/>
        <v>0.5</v>
      </c>
      <c r="AM33" s="39">
        <f t="shared" si="14"/>
        <v>0.5</v>
      </c>
      <c r="AN33" s="6"/>
    </row>
    <row r="34" spans="2:40" x14ac:dyDescent="0.15">
      <c r="B34" s="5"/>
      <c r="C34" s="20" t="s">
        <v>8</v>
      </c>
      <c r="D34" s="26">
        <f t="shared" si="16"/>
        <v>0</v>
      </c>
      <c r="E34" s="26">
        <f t="shared" si="15"/>
        <v>0</v>
      </c>
      <c r="F34" s="26">
        <f t="shared" si="15"/>
        <v>0</v>
      </c>
      <c r="G34" s="26">
        <f t="shared" si="15"/>
        <v>0</v>
      </c>
      <c r="O34" s="6"/>
      <c r="W34" s="19" t="s">
        <v>70</v>
      </c>
      <c r="X34" s="49">
        <v>0</v>
      </c>
      <c r="Y34" s="49">
        <v>0</v>
      </c>
      <c r="Z34" s="49">
        <v>1</v>
      </c>
      <c r="AA34" s="49">
        <v>0</v>
      </c>
      <c r="AB34" s="49">
        <v>0</v>
      </c>
      <c r="AC34" s="49">
        <v>1</v>
      </c>
      <c r="AD34" s="49">
        <v>1</v>
      </c>
      <c r="AE34" s="51"/>
      <c r="AF34" s="49">
        <f t="shared" si="7"/>
        <v>1</v>
      </c>
      <c r="AG34" s="49">
        <f t="shared" si="8"/>
        <v>1</v>
      </c>
      <c r="AH34" s="49">
        <f t="shared" si="9"/>
        <v>0.6</v>
      </c>
      <c r="AI34" s="49">
        <f t="shared" si="10"/>
        <v>1</v>
      </c>
      <c r="AJ34" s="49">
        <f t="shared" si="11"/>
        <v>1</v>
      </c>
      <c r="AK34" s="49">
        <f t="shared" si="12"/>
        <v>0.7</v>
      </c>
      <c r="AL34" s="49">
        <f t="shared" si="13"/>
        <v>0.5</v>
      </c>
      <c r="AM34" s="39">
        <f t="shared" si="14"/>
        <v>0.5</v>
      </c>
      <c r="AN34" s="6"/>
    </row>
    <row r="35" spans="2:40" x14ac:dyDescent="0.15">
      <c r="B35" s="5"/>
      <c r="O35" s="6"/>
      <c r="W35" s="19" t="s">
        <v>71</v>
      </c>
      <c r="X35" s="49">
        <v>0</v>
      </c>
      <c r="Y35" s="49">
        <v>1</v>
      </c>
      <c r="Z35" s="49">
        <v>0</v>
      </c>
      <c r="AA35" s="49">
        <v>1</v>
      </c>
      <c r="AB35" s="49">
        <v>1</v>
      </c>
      <c r="AC35" s="49">
        <v>0</v>
      </c>
      <c r="AD35" s="49">
        <v>0</v>
      </c>
      <c r="AE35" s="51"/>
      <c r="AF35" s="49">
        <f t="shared" si="7"/>
        <v>1</v>
      </c>
      <c r="AG35" s="49">
        <f t="shared" si="8"/>
        <v>0.8</v>
      </c>
      <c r="AH35" s="49">
        <f t="shared" si="9"/>
        <v>1</v>
      </c>
      <c r="AI35" s="49">
        <f t="shared" si="10"/>
        <v>0.5</v>
      </c>
      <c r="AJ35" s="49">
        <f t="shared" si="11"/>
        <v>0.9</v>
      </c>
      <c r="AK35" s="49">
        <f t="shared" si="12"/>
        <v>1</v>
      </c>
      <c r="AL35" s="49">
        <f t="shared" si="13"/>
        <v>1</v>
      </c>
      <c r="AM35" s="39">
        <f t="shared" si="14"/>
        <v>0.5</v>
      </c>
      <c r="AN35" s="6"/>
    </row>
    <row r="36" spans="2:40" x14ac:dyDescent="0.15">
      <c r="B36" s="5"/>
      <c r="O36" s="6"/>
      <c r="W36" s="19" t="s">
        <v>72</v>
      </c>
      <c r="X36" s="49">
        <v>1</v>
      </c>
      <c r="Y36" s="49">
        <v>1</v>
      </c>
      <c r="Z36" s="49">
        <v>0</v>
      </c>
      <c r="AA36" s="49">
        <v>0</v>
      </c>
      <c r="AB36" s="49">
        <v>1</v>
      </c>
      <c r="AC36" s="49">
        <v>0</v>
      </c>
      <c r="AD36" s="49">
        <v>0</v>
      </c>
      <c r="AE36" s="51"/>
      <c r="AF36" s="49">
        <f t="shared" si="7"/>
        <v>0.6</v>
      </c>
      <c r="AG36" s="49">
        <f t="shared" si="8"/>
        <v>0.8</v>
      </c>
      <c r="AH36" s="49">
        <f t="shared" si="9"/>
        <v>1</v>
      </c>
      <c r="AI36" s="49">
        <f t="shared" si="10"/>
        <v>1</v>
      </c>
      <c r="AJ36" s="49">
        <f t="shared" si="11"/>
        <v>0.9</v>
      </c>
      <c r="AK36" s="49">
        <f t="shared" si="12"/>
        <v>1</v>
      </c>
      <c r="AL36" s="49">
        <f t="shared" si="13"/>
        <v>1</v>
      </c>
      <c r="AM36" s="39">
        <f t="shared" si="14"/>
        <v>0.6</v>
      </c>
      <c r="AN36" s="6"/>
    </row>
    <row r="37" spans="2:40" x14ac:dyDescent="0.15">
      <c r="B37" s="5"/>
      <c r="O37" s="6"/>
      <c r="W37" s="19" t="s">
        <v>73</v>
      </c>
      <c r="X37" s="49">
        <v>0</v>
      </c>
      <c r="Y37" s="49">
        <v>1</v>
      </c>
      <c r="Z37" s="49">
        <v>0</v>
      </c>
      <c r="AA37" s="49">
        <v>0</v>
      </c>
      <c r="AB37" s="49">
        <v>0</v>
      </c>
      <c r="AC37" s="49">
        <v>1</v>
      </c>
      <c r="AD37" s="49">
        <v>1</v>
      </c>
      <c r="AE37" s="51"/>
      <c r="AF37" s="49">
        <f t="shared" si="7"/>
        <v>1</v>
      </c>
      <c r="AG37" s="49">
        <f t="shared" si="8"/>
        <v>0.8</v>
      </c>
      <c r="AH37" s="49">
        <f t="shared" si="9"/>
        <v>1</v>
      </c>
      <c r="AI37" s="49">
        <f t="shared" si="10"/>
        <v>1</v>
      </c>
      <c r="AJ37" s="49">
        <f t="shared" si="11"/>
        <v>1</v>
      </c>
      <c r="AK37" s="49">
        <f t="shared" si="12"/>
        <v>0.7</v>
      </c>
      <c r="AL37" s="49">
        <f t="shared" si="13"/>
        <v>0.5</v>
      </c>
      <c r="AM37" s="39">
        <f t="shared" si="14"/>
        <v>0.5</v>
      </c>
      <c r="AN37" s="6"/>
    </row>
    <row r="38" spans="2:40" x14ac:dyDescent="0.15">
      <c r="B38" s="5" t="s">
        <v>13</v>
      </c>
      <c r="O38" s="6"/>
      <c r="W38" s="20" t="s">
        <v>74</v>
      </c>
      <c r="X38" s="50">
        <v>0</v>
      </c>
      <c r="Y38" s="50">
        <v>1</v>
      </c>
      <c r="Z38" s="50">
        <v>0</v>
      </c>
      <c r="AA38" s="50">
        <v>1</v>
      </c>
      <c r="AB38" s="50">
        <v>0</v>
      </c>
      <c r="AC38" s="50">
        <v>0</v>
      </c>
      <c r="AD38" s="50">
        <v>1</v>
      </c>
      <c r="AE38" s="52"/>
      <c r="AF38" s="50">
        <f t="shared" si="7"/>
        <v>1</v>
      </c>
      <c r="AG38" s="50">
        <f t="shared" si="8"/>
        <v>0.8</v>
      </c>
      <c r="AH38" s="50">
        <f t="shared" si="9"/>
        <v>1</v>
      </c>
      <c r="AI38" s="50">
        <f t="shared" si="10"/>
        <v>0.5</v>
      </c>
      <c r="AJ38" s="50">
        <f t="shared" si="11"/>
        <v>1</v>
      </c>
      <c r="AK38" s="50">
        <f t="shared" si="12"/>
        <v>1</v>
      </c>
      <c r="AL38" s="50">
        <f t="shared" si="13"/>
        <v>0.5</v>
      </c>
      <c r="AM38" s="42">
        <f t="shared" si="14"/>
        <v>0.5</v>
      </c>
      <c r="AN38" s="6"/>
    </row>
    <row r="39" spans="2:40" ht="14" thickBot="1" x14ac:dyDescent="0.2">
      <c r="B39" s="5"/>
      <c r="C39" s="21"/>
      <c r="D39" s="23" t="s">
        <v>0</v>
      </c>
      <c r="E39" s="23" t="s">
        <v>1</v>
      </c>
      <c r="F39" s="23" t="s">
        <v>2</v>
      </c>
      <c r="G39" s="23" t="s">
        <v>3</v>
      </c>
      <c r="O39" s="6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1"/>
    </row>
    <row r="40" spans="2:40" x14ac:dyDescent="0.15">
      <c r="B40" s="5"/>
      <c r="C40" s="19" t="s">
        <v>5</v>
      </c>
      <c r="D40" s="25">
        <f>MAX(D106,L106)</f>
        <v>0</v>
      </c>
      <c r="E40" s="25">
        <f t="shared" ref="E40:G43" si="17">MAX(E106,M106)</f>
        <v>0</v>
      </c>
      <c r="F40" s="25">
        <f t="shared" si="17"/>
        <v>0</v>
      </c>
      <c r="G40" s="25">
        <f t="shared" si="17"/>
        <v>0</v>
      </c>
      <c r="O40" s="6"/>
      <c r="P40" s="2"/>
      <c r="Q40" s="3"/>
      <c r="R40" s="3"/>
      <c r="S40" s="3"/>
      <c r="T40" s="3"/>
      <c r="U40" s="3"/>
      <c r="V40" s="3"/>
      <c r="W40" s="3"/>
      <c r="X40" s="3"/>
      <c r="Y40" s="3"/>
      <c r="Z40" s="4"/>
    </row>
    <row r="41" spans="2:40" x14ac:dyDescent="0.15">
      <c r="B41" s="5"/>
      <c r="C41" s="19" t="s">
        <v>6</v>
      </c>
      <c r="D41" s="25">
        <f t="shared" ref="D41:D43" si="18">MAX(D107,L107)</f>
        <v>0</v>
      </c>
      <c r="E41" s="25">
        <f t="shared" si="17"/>
        <v>0</v>
      </c>
      <c r="F41" s="25">
        <f t="shared" si="17"/>
        <v>0</v>
      </c>
      <c r="G41" s="25">
        <f t="shared" si="17"/>
        <v>0</v>
      </c>
      <c r="O41" s="6"/>
      <c r="P41" s="5"/>
      <c r="Q41" s="15" t="s">
        <v>79</v>
      </c>
      <c r="Z41" s="6"/>
    </row>
    <row r="42" spans="2:40" x14ac:dyDescent="0.15">
      <c r="B42" s="5"/>
      <c r="C42" s="19" t="s">
        <v>7</v>
      </c>
      <c r="D42" s="25">
        <f t="shared" si="18"/>
        <v>1</v>
      </c>
      <c r="E42" s="25">
        <f t="shared" si="17"/>
        <v>1</v>
      </c>
      <c r="F42" s="25">
        <f t="shared" si="17"/>
        <v>0</v>
      </c>
      <c r="G42" s="25">
        <f t="shared" si="17"/>
        <v>0</v>
      </c>
      <c r="I42" t="s">
        <v>84</v>
      </c>
      <c r="O42" s="6"/>
      <c r="P42" s="5"/>
      <c r="Z42" s="6"/>
    </row>
    <row r="43" spans="2:40" x14ac:dyDescent="0.15">
      <c r="B43" s="5"/>
      <c r="C43" s="20" t="s">
        <v>8</v>
      </c>
      <c r="D43" s="26">
        <f t="shared" si="18"/>
        <v>0</v>
      </c>
      <c r="E43" s="26">
        <f t="shared" si="17"/>
        <v>0</v>
      </c>
      <c r="F43" s="26">
        <f t="shared" si="17"/>
        <v>0</v>
      </c>
      <c r="G43" s="26">
        <f t="shared" si="17"/>
        <v>0</v>
      </c>
      <c r="Z43" s="6"/>
    </row>
    <row r="44" spans="2:40" x14ac:dyDescent="0.15">
      <c r="B44" s="5"/>
      <c r="Z44" s="6"/>
    </row>
    <row r="45" spans="2:40" x14ac:dyDescent="0.15">
      <c r="B45" s="5" t="s">
        <v>14</v>
      </c>
      <c r="J45" t="s">
        <v>15</v>
      </c>
      <c r="Q45" s="1"/>
      <c r="Z45" s="6"/>
    </row>
    <row r="46" spans="2:40" x14ac:dyDescent="0.15">
      <c r="B46" s="5"/>
      <c r="Q46" s="1"/>
      <c r="Z46" s="6"/>
    </row>
    <row r="47" spans="2:40" x14ac:dyDescent="0.15">
      <c r="B47" s="5" t="s">
        <v>4</v>
      </c>
      <c r="J47" t="s">
        <v>4</v>
      </c>
      <c r="Q47" s="1"/>
      <c r="R47" t="s">
        <v>4</v>
      </c>
      <c r="Z47" s="6"/>
    </row>
    <row r="48" spans="2:40" x14ac:dyDescent="0.15">
      <c r="B48" s="5"/>
      <c r="C48" s="21"/>
      <c r="D48" s="23" t="s">
        <v>0</v>
      </c>
      <c r="E48" s="23" t="s">
        <v>1</v>
      </c>
      <c r="F48" s="23" t="s">
        <v>2</v>
      </c>
      <c r="G48" s="23" t="s">
        <v>3</v>
      </c>
      <c r="K48" s="21"/>
      <c r="L48" s="23" t="s">
        <v>0</v>
      </c>
      <c r="M48" s="23" t="s">
        <v>1</v>
      </c>
      <c r="N48" s="23" t="s">
        <v>2</v>
      </c>
      <c r="O48" s="21" t="s">
        <v>3</v>
      </c>
      <c r="Q48" s="1"/>
      <c r="S48" s="21"/>
      <c r="T48" s="23" t="s">
        <v>0</v>
      </c>
      <c r="U48" s="23" t="s">
        <v>1</v>
      </c>
      <c r="V48" s="23" t="s">
        <v>2</v>
      </c>
      <c r="W48" s="23" t="s">
        <v>3</v>
      </c>
      <c r="Z48" s="6"/>
    </row>
    <row r="49" spans="2:26" x14ac:dyDescent="0.15">
      <c r="B49" s="5"/>
      <c r="C49" s="19" t="s">
        <v>5</v>
      </c>
      <c r="D49" s="25">
        <f>IF(D22,$E$4-$E$6,$E$4)</f>
        <v>1</v>
      </c>
      <c r="E49" s="25">
        <f t="shared" ref="E49:G49" si="19">IF(E22,$E$4-$E$6,$E$4)</f>
        <v>1</v>
      </c>
      <c r="F49" s="25">
        <f t="shared" si="19"/>
        <v>1</v>
      </c>
      <c r="G49" s="25">
        <f t="shared" si="19"/>
        <v>1</v>
      </c>
      <c r="K49" s="19" t="s">
        <v>5</v>
      </c>
      <c r="L49" s="25">
        <f>D49*D12</f>
        <v>0.25</v>
      </c>
      <c r="M49" s="25">
        <f t="shared" ref="M49:O52" si="20">E49*E12</f>
        <v>0.35</v>
      </c>
      <c r="N49" s="25">
        <f t="shared" si="20"/>
        <v>0.2</v>
      </c>
      <c r="O49" s="19">
        <f t="shared" si="20"/>
        <v>0.2</v>
      </c>
      <c r="Q49" s="1"/>
      <c r="S49" s="19" t="s">
        <v>5</v>
      </c>
      <c r="T49" s="25">
        <f>L49*Q21</f>
        <v>0.13500000000000001</v>
      </c>
      <c r="U49" s="25">
        <f t="shared" ref="U49:W52" si="21">M49*R21</f>
        <v>0.189</v>
      </c>
      <c r="V49" s="25">
        <f t="shared" si="21"/>
        <v>0.10800000000000001</v>
      </c>
      <c r="W49" s="25">
        <f t="shared" si="21"/>
        <v>0.10800000000000001</v>
      </c>
      <c r="Z49" s="6"/>
    </row>
    <row r="50" spans="2:26" x14ac:dyDescent="0.15">
      <c r="B50" s="5"/>
      <c r="C50" s="19" t="s">
        <v>6</v>
      </c>
      <c r="D50" s="25">
        <f t="shared" ref="D50:G52" si="22">IF(D23,$E$4-$E$6,$E$4)</f>
        <v>0.11999999999999988</v>
      </c>
      <c r="E50" s="25">
        <f t="shared" si="22"/>
        <v>0.11999999999999988</v>
      </c>
      <c r="F50" s="25">
        <f t="shared" si="22"/>
        <v>0.11999999999999988</v>
      </c>
      <c r="G50" s="25">
        <f t="shared" si="22"/>
        <v>0.11999999999999988</v>
      </c>
      <c r="K50" s="19" t="s">
        <v>6</v>
      </c>
      <c r="L50" s="25">
        <f>D50*D13</f>
        <v>2.9999999999999971E-2</v>
      </c>
      <c r="M50" s="25">
        <f t="shared" si="20"/>
        <v>4.1999999999999954E-2</v>
      </c>
      <c r="N50" s="25">
        <f t="shared" si="20"/>
        <v>2.399999999999998E-2</v>
      </c>
      <c r="O50" s="19">
        <f t="shared" si="20"/>
        <v>2.399999999999998E-2</v>
      </c>
      <c r="Q50" s="1"/>
      <c r="S50" s="19" t="s">
        <v>6</v>
      </c>
      <c r="T50" s="25">
        <f t="shared" ref="T50:T52" si="23">L50*Q22</f>
        <v>1.6199999999999985E-2</v>
      </c>
      <c r="U50" s="25">
        <f t="shared" si="21"/>
        <v>2.2679999999999978E-2</v>
      </c>
      <c r="V50" s="25">
        <f t="shared" si="21"/>
        <v>1.0799999999999992E-2</v>
      </c>
      <c r="W50" s="25">
        <f t="shared" si="21"/>
        <v>1.0799999999999992E-2</v>
      </c>
      <c r="Z50" s="6"/>
    </row>
    <row r="51" spans="2:26" x14ac:dyDescent="0.15">
      <c r="B51" s="5"/>
      <c r="C51" s="19" t="s">
        <v>7</v>
      </c>
      <c r="D51" s="25">
        <f t="shared" si="22"/>
        <v>0.11999999999999988</v>
      </c>
      <c r="E51" s="25">
        <f t="shared" si="22"/>
        <v>0.11999999999999988</v>
      </c>
      <c r="F51" s="25">
        <f t="shared" si="22"/>
        <v>1</v>
      </c>
      <c r="G51" s="25">
        <f t="shared" si="22"/>
        <v>1</v>
      </c>
      <c r="K51" s="19" t="s">
        <v>7</v>
      </c>
      <c r="L51" s="25">
        <f>D51*D14</f>
        <v>2.9999999999999971E-2</v>
      </c>
      <c r="M51" s="25">
        <f t="shared" si="20"/>
        <v>4.1999999999999954E-2</v>
      </c>
      <c r="N51" s="25">
        <f t="shared" si="20"/>
        <v>0.3</v>
      </c>
      <c r="O51" s="19">
        <f t="shared" si="20"/>
        <v>0.1</v>
      </c>
      <c r="Q51" s="1"/>
      <c r="S51" s="19" t="s">
        <v>7</v>
      </c>
      <c r="T51" s="25">
        <f t="shared" si="23"/>
        <v>1.3499999999999988E-2</v>
      </c>
      <c r="U51" s="25">
        <f t="shared" si="21"/>
        <v>1.8899999999999979E-2</v>
      </c>
      <c r="V51" s="25">
        <f t="shared" si="21"/>
        <v>0.13500000000000001</v>
      </c>
      <c r="W51" s="25">
        <f t="shared" si="21"/>
        <v>4.5000000000000005E-2</v>
      </c>
      <c r="Z51" s="6"/>
    </row>
    <row r="52" spans="2:26" x14ac:dyDescent="0.15">
      <c r="B52" s="5"/>
      <c r="C52" s="20" t="s">
        <v>8</v>
      </c>
      <c r="D52" s="26">
        <f t="shared" si="22"/>
        <v>0.11999999999999988</v>
      </c>
      <c r="E52" s="26">
        <f t="shared" si="22"/>
        <v>0.11999999999999988</v>
      </c>
      <c r="F52" s="26">
        <f t="shared" si="22"/>
        <v>0.11999999999999988</v>
      </c>
      <c r="G52" s="26">
        <f t="shared" si="22"/>
        <v>1</v>
      </c>
      <c r="K52" s="20" t="s">
        <v>8</v>
      </c>
      <c r="L52" s="26">
        <f>D52*D15</f>
        <v>2.9999999999999971E-2</v>
      </c>
      <c r="M52" s="26">
        <f t="shared" si="20"/>
        <v>2.9999999999999971E-2</v>
      </c>
      <c r="N52" s="26">
        <f t="shared" si="20"/>
        <v>1.199999999999999E-2</v>
      </c>
      <c r="O52" s="20">
        <f t="shared" si="20"/>
        <v>0.4</v>
      </c>
      <c r="Q52" s="1"/>
      <c r="S52" s="20" t="s">
        <v>8</v>
      </c>
      <c r="T52" s="26">
        <f t="shared" si="23"/>
        <v>1.3499999999999988E-2</v>
      </c>
      <c r="U52" s="26">
        <f t="shared" si="21"/>
        <v>1.6199999999999985E-2</v>
      </c>
      <c r="V52" s="26">
        <f t="shared" si="21"/>
        <v>5.3999999999999959E-3</v>
      </c>
      <c r="W52" s="26">
        <f t="shared" si="21"/>
        <v>0.18000000000000002</v>
      </c>
      <c r="Z52" s="6"/>
    </row>
    <row r="53" spans="2:26" x14ac:dyDescent="0.15">
      <c r="B53" s="5"/>
      <c r="Q53" s="1"/>
      <c r="Z53" s="6"/>
    </row>
    <row r="54" spans="2:26" x14ac:dyDescent="0.15">
      <c r="B54" s="5"/>
      <c r="Q54" s="1"/>
      <c r="Z54" s="6"/>
    </row>
    <row r="55" spans="2:26" x14ac:dyDescent="0.15">
      <c r="B55" s="5"/>
      <c r="Q55" s="1"/>
      <c r="Z55" s="6"/>
    </row>
    <row r="56" spans="2:26" x14ac:dyDescent="0.15">
      <c r="B56" s="5" t="s">
        <v>12</v>
      </c>
      <c r="J56" t="s">
        <v>12</v>
      </c>
      <c r="Q56" s="1"/>
      <c r="R56" t="s">
        <v>12</v>
      </c>
      <c r="Z56" s="6"/>
    </row>
    <row r="57" spans="2:26" x14ac:dyDescent="0.15">
      <c r="B57" s="5"/>
      <c r="C57" s="21"/>
      <c r="D57" s="23" t="s">
        <v>0</v>
      </c>
      <c r="E57" s="23" t="s">
        <v>1</v>
      </c>
      <c r="F57" s="23" t="s">
        <v>2</v>
      </c>
      <c r="G57" s="23" t="s">
        <v>3</v>
      </c>
      <c r="K57" s="24"/>
      <c r="L57" s="23" t="s">
        <v>0</v>
      </c>
      <c r="M57" s="23" t="s">
        <v>1</v>
      </c>
      <c r="N57" s="23" t="s">
        <v>2</v>
      </c>
      <c r="O57" s="21" t="s">
        <v>3</v>
      </c>
      <c r="Q57" s="1"/>
      <c r="S57" s="21"/>
      <c r="T57" s="23" t="s">
        <v>0</v>
      </c>
      <c r="U57" s="23" t="s">
        <v>1</v>
      </c>
      <c r="V57" s="23" t="s">
        <v>2</v>
      </c>
      <c r="W57" s="23" t="s">
        <v>3</v>
      </c>
      <c r="Z57" s="6"/>
    </row>
    <row r="58" spans="2:26" x14ac:dyDescent="0.15">
      <c r="B58" s="5"/>
      <c r="C58" s="19" t="s">
        <v>5</v>
      </c>
      <c r="D58" s="25">
        <f>IF(D31,$E$4-$E$6,$E$4)</f>
        <v>1</v>
      </c>
      <c r="E58" s="25">
        <f t="shared" ref="E58:G58" si="24">IF(E31,$E$4-$E$6,$E$4)</f>
        <v>1</v>
      </c>
      <c r="F58" s="25">
        <f t="shared" si="24"/>
        <v>1</v>
      </c>
      <c r="G58" s="25">
        <f t="shared" si="24"/>
        <v>1</v>
      </c>
      <c r="K58" s="27" t="s">
        <v>5</v>
      </c>
      <c r="L58" s="25">
        <f>D58*J12</f>
        <v>0.25</v>
      </c>
      <c r="M58" s="25">
        <f t="shared" ref="M58:O61" si="25">E58*K12</f>
        <v>0.35</v>
      </c>
      <c r="N58" s="25">
        <f t="shared" si="25"/>
        <v>0.2</v>
      </c>
      <c r="O58" s="19">
        <f t="shared" si="25"/>
        <v>0.2</v>
      </c>
      <c r="Q58" s="1"/>
      <c r="S58" s="19" t="s">
        <v>5</v>
      </c>
      <c r="T58" s="25">
        <f>L58*Q21</f>
        <v>0.13500000000000001</v>
      </c>
      <c r="U58" s="25">
        <f t="shared" ref="U58:W61" si="26">M58*R21</f>
        <v>0.189</v>
      </c>
      <c r="V58" s="25">
        <f t="shared" si="26"/>
        <v>0.10800000000000001</v>
      </c>
      <c r="W58" s="25">
        <f t="shared" si="26"/>
        <v>0.10800000000000001</v>
      </c>
      <c r="Z58" s="6"/>
    </row>
    <row r="59" spans="2:26" x14ac:dyDescent="0.15">
      <c r="B59" s="5"/>
      <c r="C59" s="19" t="s">
        <v>6</v>
      </c>
      <c r="D59" s="25">
        <f t="shared" ref="D59:G61" si="27">IF(D32,$E$4-$E$6,$E$4)</f>
        <v>1</v>
      </c>
      <c r="E59" s="25">
        <f t="shared" si="27"/>
        <v>1</v>
      </c>
      <c r="F59" s="25">
        <f t="shared" si="27"/>
        <v>1</v>
      </c>
      <c r="G59" s="25">
        <f t="shared" si="27"/>
        <v>1</v>
      </c>
      <c r="K59" s="27" t="s">
        <v>6</v>
      </c>
      <c r="L59" s="25">
        <f>D59*J13</f>
        <v>0.25</v>
      </c>
      <c r="M59" s="25">
        <f t="shared" si="25"/>
        <v>0.4</v>
      </c>
      <c r="N59" s="25">
        <f t="shared" si="25"/>
        <v>0.25</v>
      </c>
      <c r="O59" s="19">
        <f t="shared" si="25"/>
        <v>0.1</v>
      </c>
      <c r="Q59" s="1"/>
      <c r="S59" s="19" t="s">
        <v>6</v>
      </c>
      <c r="T59" s="25">
        <f t="shared" ref="T59:T61" si="28">L59*Q22</f>
        <v>0.13500000000000001</v>
      </c>
      <c r="U59" s="25">
        <f t="shared" si="26"/>
        <v>0.21600000000000003</v>
      </c>
      <c r="V59" s="25">
        <f t="shared" si="26"/>
        <v>0.1125</v>
      </c>
      <c r="W59" s="25">
        <f t="shared" si="26"/>
        <v>4.5000000000000005E-2</v>
      </c>
      <c r="Z59" s="6"/>
    </row>
    <row r="60" spans="2:26" x14ac:dyDescent="0.15">
      <c r="B60" s="5"/>
      <c r="C60" s="19" t="s">
        <v>7</v>
      </c>
      <c r="D60" s="25">
        <f t="shared" si="27"/>
        <v>0.11999999999999988</v>
      </c>
      <c r="E60" s="25">
        <f t="shared" si="27"/>
        <v>0.11999999999999988</v>
      </c>
      <c r="F60" s="25">
        <f t="shared" si="27"/>
        <v>1</v>
      </c>
      <c r="G60" s="25">
        <f t="shared" si="27"/>
        <v>1</v>
      </c>
      <c r="K60" s="27" t="s">
        <v>7</v>
      </c>
      <c r="L60" s="25">
        <f>D60*J14</f>
        <v>2.9999999999999971E-2</v>
      </c>
      <c r="M60" s="25">
        <f t="shared" si="25"/>
        <v>4.7999999999999959E-2</v>
      </c>
      <c r="N60" s="25">
        <f t="shared" si="25"/>
        <v>0.25</v>
      </c>
      <c r="O60" s="19">
        <f t="shared" si="25"/>
        <v>0.1</v>
      </c>
      <c r="Q60" s="1"/>
      <c r="S60" s="19" t="s">
        <v>7</v>
      </c>
      <c r="T60" s="25">
        <f t="shared" si="28"/>
        <v>1.3499999999999988E-2</v>
      </c>
      <c r="U60" s="25">
        <f t="shared" si="26"/>
        <v>2.1599999999999984E-2</v>
      </c>
      <c r="V60" s="25">
        <f t="shared" si="26"/>
        <v>0.1125</v>
      </c>
      <c r="W60" s="25">
        <f t="shared" si="26"/>
        <v>4.5000000000000005E-2</v>
      </c>
      <c r="Z60" s="6"/>
    </row>
    <row r="61" spans="2:26" x14ac:dyDescent="0.15">
      <c r="B61" s="5"/>
      <c r="C61" s="20" t="s">
        <v>8</v>
      </c>
      <c r="D61" s="26">
        <f t="shared" si="27"/>
        <v>1</v>
      </c>
      <c r="E61" s="26">
        <f t="shared" si="27"/>
        <v>1</v>
      </c>
      <c r="F61" s="26">
        <f t="shared" si="27"/>
        <v>1</v>
      </c>
      <c r="G61" s="26">
        <f t="shared" si="27"/>
        <v>1</v>
      </c>
      <c r="K61" s="28" t="s">
        <v>8</v>
      </c>
      <c r="L61" s="26">
        <f>D61*J15</f>
        <v>0.25</v>
      </c>
      <c r="M61" s="26">
        <f t="shared" si="25"/>
        <v>0.25</v>
      </c>
      <c r="N61" s="26">
        <f t="shared" si="25"/>
        <v>0.1</v>
      </c>
      <c r="O61" s="20">
        <f t="shared" si="25"/>
        <v>0.4</v>
      </c>
      <c r="Q61" s="1"/>
      <c r="S61" s="20" t="s">
        <v>8</v>
      </c>
      <c r="T61" s="26">
        <f t="shared" si="28"/>
        <v>0.1125</v>
      </c>
      <c r="U61" s="26">
        <f t="shared" si="26"/>
        <v>0.13500000000000001</v>
      </c>
      <c r="V61" s="26">
        <f t="shared" si="26"/>
        <v>4.5000000000000005E-2</v>
      </c>
      <c r="W61" s="26">
        <f t="shared" si="26"/>
        <v>0.18000000000000002</v>
      </c>
      <c r="Z61" s="6"/>
    </row>
    <row r="62" spans="2:26" x14ac:dyDescent="0.15">
      <c r="B62" s="5"/>
      <c r="Q62" s="1"/>
      <c r="Z62" s="6"/>
    </row>
    <row r="63" spans="2:26" x14ac:dyDescent="0.15">
      <c r="B63" s="5"/>
      <c r="Q63" s="1"/>
      <c r="Z63" s="6"/>
    </row>
    <row r="64" spans="2:26" x14ac:dyDescent="0.15">
      <c r="B64" s="5"/>
      <c r="Q64" s="1"/>
      <c r="Z64" s="6"/>
    </row>
    <row r="65" spans="2:35" x14ac:dyDescent="0.15">
      <c r="B65" s="5" t="s">
        <v>13</v>
      </c>
      <c r="J65" t="s">
        <v>13</v>
      </c>
      <c r="Q65" s="1"/>
      <c r="R65" t="s">
        <v>13</v>
      </c>
      <c r="Z65" s="6"/>
    </row>
    <row r="66" spans="2:35" x14ac:dyDescent="0.15">
      <c r="B66" s="5"/>
      <c r="C66" s="21"/>
      <c r="D66" s="23" t="s">
        <v>0</v>
      </c>
      <c r="E66" s="23" t="s">
        <v>1</v>
      </c>
      <c r="F66" s="23" t="s">
        <v>2</v>
      </c>
      <c r="G66" s="23" t="s">
        <v>3</v>
      </c>
      <c r="K66" s="21"/>
      <c r="L66" s="23" t="s">
        <v>0</v>
      </c>
      <c r="M66" s="23" t="s">
        <v>1</v>
      </c>
      <c r="N66" s="23" t="s">
        <v>2</v>
      </c>
      <c r="O66" s="21" t="s">
        <v>3</v>
      </c>
      <c r="Q66" s="1"/>
      <c r="S66" s="21"/>
      <c r="T66" s="23" t="s">
        <v>0</v>
      </c>
      <c r="U66" s="23" t="s">
        <v>1</v>
      </c>
      <c r="V66" s="23" t="s">
        <v>2</v>
      </c>
      <c r="W66" s="23" t="s">
        <v>3</v>
      </c>
      <c r="Z66" s="6"/>
    </row>
    <row r="67" spans="2:35" x14ac:dyDescent="0.15">
      <c r="B67" s="5"/>
      <c r="C67" s="19" t="s">
        <v>5</v>
      </c>
      <c r="D67" s="25">
        <f>IF(D40,$E$4-$E$6,$E$4)</f>
        <v>1</v>
      </c>
      <c r="E67" s="25">
        <f t="shared" ref="E67:G67" si="29">IF(E40,$E$4-$E$6,$E$4)</f>
        <v>1</v>
      </c>
      <c r="F67" s="25">
        <f t="shared" si="29"/>
        <v>1</v>
      </c>
      <c r="G67" s="25">
        <f t="shared" si="29"/>
        <v>1</v>
      </c>
      <c r="K67" s="19" t="s">
        <v>5</v>
      </c>
      <c r="L67" s="25">
        <f>D67*D12</f>
        <v>0.25</v>
      </c>
      <c r="M67" s="25">
        <f t="shared" ref="M67:O70" si="30">E67*E12</f>
        <v>0.35</v>
      </c>
      <c r="N67" s="25">
        <f t="shared" si="30"/>
        <v>0.2</v>
      </c>
      <c r="O67" s="19">
        <f t="shared" si="30"/>
        <v>0.2</v>
      </c>
      <c r="Q67" s="1"/>
      <c r="S67" s="19" t="s">
        <v>5</v>
      </c>
      <c r="T67" s="25">
        <f>L67*Q21</f>
        <v>0.13500000000000001</v>
      </c>
      <c r="U67" s="25">
        <f t="shared" ref="U67:W70" si="31">M67*R21</f>
        <v>0.189</v>
      </c>
      <c r="V67" s="25">
        <f t="shared" si="31"/>
        <v>0.10800000000000001</v>
      </c>
      <c r="W67" s="25">
        <f t="shared" si="31"/>
        <v>0.10800000000000001</v>
      </c>
      <c r="Z67" s="6"/>
    </row>
    <row r="68" spans="2:35" x14ac:dyDescent="0.15">
      <c r="B68" s="5"/>
      <c r="C68" s="19" t="s">
        <v>6</v>
      </c>
      <c r="D68" s="25">
        <f t="shared" ref="D68:G70" si="32">IF(D41,$E$4-$E$6,$E$4)</f>
        <v>1</v>
      </c>
      <c r="E68" s="25">
        <f t="shared" si="32"/>
        <v>1</v>
      </c>
      <c r="F68" s="25">
        <f t="shared" si="32"/>
        <v>1</v>
      </c>
      <c r="G68" s="25">
        <f t="shared" si="32"/>
        <v>1</v>
      </c>
      <c r="K68" s="19" t="s">
        <v>6</v>
      </c>
      <c r="L68" s="25">
        <f>D68*D13</f>
        <v>0.25</v>
      </c>
      <c r="M68" s="25">
        <f t="shared" si="30"/>
        <v>0.35</v>
      </c>
      <c r="N68" s="25">
        <f t="shared" si="30"/>
        <v>0.2</v>
      </c>
      <c r="O68" s="19">
        <f t="shared" si="30"/>
        <v>0.2</v>
      </c>
      <c r="Q68" s="1"/>
      <c r="S68" s="19" t="s">
        <v>6</v>
      </c>
      <c r="T68" s="25">
        <f t="shared" ref="T68:T70" si="33">L68*Q22</f>
        <v>0.13500000000000001</v>
      </c>
      <c r="U68" s="25">
        <f t="shared" si="31"/>
        <v>0.189</v>
      </c>
      <c r="V68" s="25">
        <f t="shared" si="31"/>
        <v>9.0000000000000011E-2</v>
      </c>
      <c r="W68" s="25">
        <f t="shared" si="31"/>
        <v>9.0000000000000011E-2</v>
      </c>
      <c r="Z68" s="6"/>
    </row>
    <row r="69" spans="2:35" x14ac:dyDescent="0.15">
      <c r="B69" s="5"/>
      <c r="C69" s="19" t="s">
        <v>7</v>
      </c>
      <c r="D69" s="25">
        <f t="shared" si="32"/>
        <v>0.11999999999999988</v>
      </c>
      <c r="E69" s="25">
        <f t="shared" si="32"/>
        <v>0.11999999999999988</v>
      </c>
      <c r="F69" s="25">
        <f t="shared" si="32"/>
        <v>1</v>
      </c>
      <c r="G69" s="25">
        <f t="shared" si="32"/>
        <v>1</v>
      </c>
      <c r="K69" s="19" t="s">
        <v>7</v>
      </c>
      <c r="L69" s="25">
        <f>D69*D14</f>
        <v>2.9999999999999971E-2</v>
      </c>
      <c r="M69" s="25">
        <f t="shared" si="30"/>
        <v>4.1999999999999954E-2</v>
      </c>
      <c r="N69" s="25">
        <f t="shared" si="30"/>
        <v>0.3</v>
      </c>
      <c r="O69" s="19">
        <f t="shared" si="30"/>
        <v>0.1</v>
      </c>
      <c r="Q69" s="1"/>
      <c r="S69" s="19" t="s">
        <v>7</v>
      </c>
      <c r="T69" s="25">
        <f t="shared" si="33"/>
        <v>1.3499999999999988E-2</v>
      </c>
      <c r="U69" s="25">
        <f t="shared" si="31"/>
        <v>1.8899999999999979E-2</v>
      </c>
      <c r="V69" s="25">
        <f t="shared" si="31"/>
        <v>0.13500000000000001</v>
      </c>
      <c r="W69" s="25">
        <f t="shared" si="31"/>
        <v>4.5000000000000005E-2</v>
      </c>
      <c r="Z69" s="6"/>
    </row>
    <row r="70" spans="2:35" x14ac:dyDescent="0.15">
      <c r="B70" s="5"/>
      <c r="C70" s="20" t="s">
        <v>8</v>
      </c>
      <c r="D70" s="26">
        <f t="shared" si="32"/>
        <v>1</v>
      </c>
      <c r="E70" s="26">
        <f t="shared" si="32"/>
        <v>1</v>
      </c>
      <c r="F70" s="26">
        <f t="shared" si="32"/>
        <v>1</v>
      </c>
      <c r="G70" s="26">
        <f t="shared" si="32"/>
        <v>1</v>
      </c>
      <c r="K70" s="20" t="s">
        <v>8</v>
      </c>
      <c r="L70" s="26">
        <f>D70*D15</f>
        <v>0.25</v>
      </c>
      <c r="M70" s="26">
        <f t="shared" si="30"/>
        <v>0.25</v>
      </c>
      <c r="N70" s="26">
        <f t="shared" si="30"/>
        <v>0.1</v>
      </c>
      <c r="O70" s="20">
        <f t="shared" si="30"/>
        <v>0.4</v>
      </c>
      <c r="Q70" s="1"/>
      <c r="S70" s="20" t="s">
        <v>8</v>
      </c>
      <c r="T70" s="26">
        <f t="shared" si="33"/>
        <v>0.1125</v>
      </c>
      <c r="U70" s="26">
        <f t="shared" si="31"/>
        <v>0.13500000000000001</v>
      </c>
      <c r="V70" s="26">
        <f t="shared" si="31"/>
        <v>4.5000000000000005E-2</v>
      </c>
      <c r="W70" s="26">
        <f t="shared" si="31"/>
        <v>0.18000000000000002</v>
      </c>
      <c r="Z70" s="6"/>
    </row>
    <row r="71" spans="2:35" x14ac:dyDescent="0.15">
      <c r="B71" s="5"/>
      <c r="Q71" s="1"/>
      <c r="Z71" s="6"/>
    </row>
    <row r="72" spans="2:35" x14ac:dyDescent="0.15">
      <c r="B72" s="5"/>
      <c r="Q72" s="1"/>
      <c r="Z72" s="6"/>
      <c r="AI72">
        <f>SUM(T49:W49,T58:W58,T67:W67)/(2*H12+N12)</f>
        <v>0.54000000000000015</v>
      </c>
    </row>
    <row r="73" spans="2:35" x14ac:dyDescent="0.15">
      <c r="B73" s="5"/>
      <c r="Q73" s="1"/>
      <c r="Z73" s="6"/>
    </row>
    <row r="74" spans="2:35" x14ac:dyDescent="0.15">
      <c r="B74" s="5"/>
      <c r="J74" t="s">
        <v>19</v>
      </c>
      <c r="K74" s="32" t="s">
        <v>5</v>
      </c>
      <c r="L74" s="33">
        <f>SUM(L49:O49,L58:O58,L67:O67)/(2*H12+N12)</f>
        <v>1.0000000000000002</v>
      </c>
      <c r="M74">
        <v>1</v>
      </c>
      <c r="Q74" t="s">
        <v>41</v>
      </c>
      <c r="S74">
        <f>SUM(T49:W52,T58:W61,T67:W70)/(2*SUM(H12:H15)+SUM(N12:N15))</f>
        <v>0.37253999999999987</v>
      </c>
      <c r="U74" s="32" t="s">
        <v>5</v>
      </c>
      <c r="V74" s="33">
        <f>SUM(T49:W49,T58:W58,T67:W67)/(2*H12+N12)</f>
        <v>0.54000000000000015</v>
      </c>
      <c r="Z74" s="6"/>
    </row>
    <row r="75" spans="2:35" x14ac:dyDescent="0.15">
      <c r="B75" s="5"/>
      <c r="K75" s="19" t="s">
        <v>6</v>
      </c>
      <c r="L75" s="34">
        <f t="shared" ref="L75:L77" si="34">SUM(L50:O50,L59:O59,L68:O68)/(2*H13+N13)</f>
        <v>0.70666666666666667</v>
      </c>
      <c r="M75">
        <v>0.70699999999999996</v>
      </c>
      <c r="O75" s="6"/>
      <c r="P75" s="5"/>
      <c r="U75" s="19" t="s">
        <v>6</v>
      </c>
      <c r="V75" s="34">
        <f>SUM(T50:W50,T59:W59,T68:W68)/(2*H13+N13)</f>
        <v>0.35766000000000003</v>
      </c>
      <c r="Z75" s="6"/>
    </row>
    <row r="76" spans="2:35" x14ac:dyDescent="0.15">
      <c r="B76" s="5"/>
      <c r="K76" s="19" t="s">
        <v>7</v>
      </c>
      <c r="L76" s="34">
        <f t="shared" si="34"/>
        <v>0.4573333333333332</v>
      </c>
      <c r="M76">
        <v>0.45700000000000002</v>
      </c>
      <c r="O76" s="6"/>
      <c r="P76" s="5"/>
      <c r="U76" s="19" t="s">
        <v>7</v>
      </c>
      <c r="V76" s="34">
        <f t="shared" ref="V76:V77" si="35">SUM(T51:W51,T60:W60,T69:W69)/(2*H14+N14)</f>
        <v>0.20580000000000001</v>
      </c>
      <c r="Z76" s="6"/>
    </row>
    <row r="77" spans="2:35" x14ac:dyDescent="0.15">
      <c r="B77" s="5"/>
      <c r="K77" s="20" t="s">
        <v>8</v>
      </c>
      <c r="L77" s="35">
        <f t="shared" si="34"/>
        <v>0.82399999999999995</v>
      </c>
      <c r="M77">
        <v>0.82399999999999995</v>
      </c>
      <c r="O77" s="6"/>
      <c r="P77" s="5"/>
      <c r="U77" s="20" t="s">
        <v>8</v>
      </c>
      <c r="V77" s="35">
        <f t="shared" si="35"/>
        <v>0.38670000000000004</v>
      </c>
      <c r="Z77" s="6"/>
    </row>
    <row r="78" spans="2:35" x14ac:dyDescent="0.15">
      <c r="B78" s="5"/>
      <c r="O78" s="6"/>
      <c r="P78" s="5"/>
      <c r="Z78" s="6"/>
    </row>
    <row r="79" spans="2:35" x14ac:dyDescent="0.15">
      <c r="B79" s="5"/>
      <c r="O79" s="6"/>
      <c r="P79" s="5"/>
      <c r="Z79" s="6"/>
    </row>
    <row r="80" spans="2:35" x14ac:dyDescent="0.15">
      <c r="B80" s="5"/>
      <c r="J80" t="s">
        <v>42</v>
      </c>
      <c r="O80" s="6"/>
      <c r="P80" s="5"/>
      <c r="Z80" s="6"/>
    </row>
    <row r="81" spans="2:26" ht="14" thickBot="1" x14ac:dyDescent="0.2">
      <c r="B81" s="9"/>
      <c r="C81" s="10"/>
      <c r="D81" s="10"/>
      <c r="E81" s="10"/>
      <c r="F81" s="10"/>
      <c r="G81" s="10"/>
      <c r="H81" s="10"/>
      <c r="I81" s="10"/>
      <c r="J81" s="10"/>
      <c r="K81" s="10">
        <f>SUM(L74:L77)/4</f>
        <v>0.747</v>
      </c>
      <c r="L81" s="10"/>
      <c r="M81" s="10"/>
      <c r="N81" s="10"/>
      <c r="O81" s="11"/>
      <c r="P81" s="9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4" spans="2:26" x14ac:dyDescent="0.15">
      <c r="B84" t="s">
        <v>85</v>
      </c>
      <c r="J84" t="s">
        <v>86</v>
      </c>
    </row>
    <row r="86" spans="2:26" x14ac:dyDescent="0.15">
      <c r="B86" s="5" t="s">
        <v>4</v>
      </c>
      <c r="J86" s="5" t="s">
        <v>4</v>
      </c>
    </row>
    <row r="87" spans="2:26" x14ac:dyDescent="0.15">
      <c r="B87" s="5"/>
      <c r="C87" s="21"/>
      <c r="D87" s="23" t="s">
        <v>0</v>
      </c>
      <c r="E87" s="23" t="s">
        <v>1</v>
      </c>
      <c r="F87" s="23" t="s">
        <v>2</v>
      </c>
      <c r="G87" s="23" t="s">
        <v>3</v>
      </c>
      <c r="J87" s="5"/>
      <c r="K87" s="21"/>
      <c r="L87" s="23" t="s">
        <v>0</v>
      </c>
      <c r="M87" s="23" t="s">
        <v>1</v>
      </c>
      <c r="N87" s="23" t="s">
        <v>2</v>
      </c>
      <c r="O87" s="23" t="s">
        <v>3</v>
      </c>
    </row>
    <row r="88" spans="2:26" x14ac:dyDescent="0.15">
      <c r="B88" s="5"/>
      <c r="C88" s="19" t="s">
        <v>5</v>
      </c>
      <c r="D88" s="25">
        <v>0</v>
      </c>
      <c r="E88" s="25">
        <v>0</v>
      </c>
      <c r="F88" s="25">
        <v>0</v>
      </c>
      <c r="G88" s="25">
        <v>0</v>
      </c>
      <c r="J88" s="5"/>
      <c r="K88" s="19" t="s">
        <v>5</v>
      </c>
      <c r="L88" s="25">
        <v>0</v>
      </c>
      <c r="M88" s="25">
        <v>0</v>
      </c>
      <c r="N88" s="25">
        <v>0</v>
      </c>
      <c r="O88" s="25">
        <v>0</v>
      </c>
    </row>
    <row r="89" spans="2:26" x14ac:dyDescent="0.15">
      <c r="B89" s="5"/>
      <c r="C89" s="19" t="s">
        <v>6</v>
      </c>
      <c r="D89" s="25">
        <v>1</v>
      </c>
      <c r="E89" s="25">
        <v>1</v>
      </c>
      <c r="F89" s="25">
        <v>1</v>
      </c>
      <c r="G89" s="25">
        <v>1</v>
      </c>
      <c r="J89" s="5"/>
      <c r="K89" s="19" t="s">
        <v>6</v>
      </c>
      <c r="L89" s="25">
        <v>1</v>
      </c>
      <c r="M89" s="25">
        <v>1</v>
      </c>
      <c r="N89" s="25">
        <v>1</v>
      </c>
      <c r="O89" s="25">
        <v>1</v>
      </c>
    </row>
    <row r="90" spans="2:26" x14ac:dyDescent="0.15">
      <c r="B90" s="5"/>
      <c r="C90" s="19" t="s">
        <v>7</v>
      </c>
      <c r="D90" s="25">
        <v>1</v>
      </c>
      <c r="E90" s="25">
        <v>1</v>
      </c>
      <c r="F90" s="25">
        <v>0</v>
      </c>
      <c r="G90" s="25">
        <v>0</v>
      </c>
      <c r="J90" s="5"/>
      <c r="K90" s="19" t="s">
        <v>7</v>
      </c>
      <c r="L90" s="25">
        <v>1</v>
      </c>
      <c r="M90" s="25">
        <v>1</v>
      </c>
      <c r="N90" s="25">
        <v>0</v>
      </c>
      <c r="O90" s="25">
        <v>0</v>
      </c>
    </row>
    <row r="91" spans="2:26" x14ac:dyDescent="0.15">
      <c r="B91" s="5"/>
      <c r="C91" s="20" t="s">
        <v>8</v>
      </c>
      <c r="D91" s="26">
        <v>1</v>
      </c>
      <c r="E91" s="26">
        <v>1</v>
      </c>
      <c r="F91" s="26">
        <v>0</v>
      </c>
      <c r="G91" s="26">
        <v>0</v>
      </c>
      <c r="J91" s="5"/>
      <c r="K91" s="20" t="s">
        <v>8</v>
      </c>
      <c r="L91" s="26">
        <v>1</v>
      </c>
      <c r="M91" s="26">
        <v>1</v>
      </c>
      <c r="N91" s="26">
        <v>1</v>
      </c>
      <c r="O91" s="26">
        <v>0</v>
      </c>
    </row>
    <row r="92" spans="2:26" x14ac:dyDescent="0.15">
      <c r="B92" s="5"/>
      <c r="J92" s="5"/>
    </row>
    <row r="93" spans="2:26" x14ac:dyDescent="0.15">
      <c r="B93" s="5"/>
      <c r="J93" s="5"/>
    </row>
    <row r="94" spans="2:26" x14ac:dyDescent="0.15">
      <c r="B94" s="5"/>
      <c r="J94" s="5"/>
    </row>
    <row r="95" spans="2:26" x14ac:dyDescent="0.15">
      <c r="B95" s="5" t="s">
        <v>12</v>
      </c>
      <c r="J95" s="5" t="s">
        <v>12</v>
      </c>
    </row>
    <row r="96" spans="2:26" x14ac:dyDescent="0.15">
      <c r="B96" s="5"/>
      <c r="C96" s="21"/>
      <c r="D96" s="23" t="s">
        <v>0</v>
      </c>
      <c r="E96" s="23" t="s">
        <v>1</v>
      </c>
      <c r="F96" s="23" t="s">
        <v>2</v>
      </c>
      <c r="G96" s="23" t="s">
        <v>3</v>
      </c>
      <c r="J96" s="5"/>
      <c r="K96" s="21"/>
      <c r="L96" s="23" t="s">
        <v>0</v>
      </c>
      <c r="M96" s="23" t="s">
        <v>1</v>
      </c>
      <c r="N96" s="23" t="s">
        <v>2</v>
      </c>
      <c r="O96" s="23" t="s">
        <v>3</v>
      </c>
    </row>
    <row r="97" spans="2:15" x14ac:dyDescent="0.15">
      <c r="B97" s="5"/>
      <c r="C97" s="19" t="s">
        <v>5</v>
      </c>
      <c r="D97" s="25">
        <v>0</v>
      </c>
      <c r="E97" s="25">
        <v>0</v>
      </c>
      <c r="F97" s="25">
        <v>0</v>
      </c>
      <c r="G97" s="25">
        <v>0</v>
      </c>
      <c r="J97" s="5"/>
      <c r="K97" s="19" t="s">
        <v>5</v>
      </c>
      <c r="L97" s="25">
        <v>0</v>
      </c>
      <c r="M97" s="25">
        <v>0</v>
      </c>
      <c r="N97" s="25">
        <v>0</v>
      </c>
      <c r="O97" s="25">
        <v>0</v>
      </c>
    </row>
    <row r="98" spans="2:15" x14ac:dyDescent="0.15">
      <c r="B98" s="5"/>
      <c r="C98" s="19" t="s">
        <v>6</v>
      </c>
      <c r="D98" s="25">
        <v>0</v>
      </c>
      <c r="E98" s="25">
        <v>0</v>
      </c>
      <c r="F98" s="25">
        <v>0</v>
      </c>
      <c r="G98" s="25">
        <v>0</v>
      </c>
      <c r="J98" s="5"/>
      <c r="K98" s="19" t="s">
        <v>6</v>
      </c>
      <c r="L98" s="25">
        <v>0</v>
      </c>
      <c r="M98" s="25">
        <v>0</v>
      </c>
      <c r="N98" s="25">
        <v>0</v>
      </c>
      <c r="O98" s="25">
        <v>0</v>
      </c>
    </row>
    <row r="99" spans="2:15" x14ac:dyDescent="0.15">
      <c r="B99" s="5"/>
      <c r="C99" s="19" t="s">
        <v>7</v>
      </c>
      <c r="D99" s="25">
        <v>1</v>
      </c>
      <c r="E99" s="25">
        <v>1</v>
      </c>
      <c r="F99" s="25">
        <v>0</v>
      </c>
      <c r="G99" s="25">
        <v>0</v>
      </c>
      <c r="J99" s="5"/>
      <c r="K99" s="19" t="s">
        <v>7</v>
      </c>
      <c r="L99" s="25">
        <v>0</v>
      </c>
      <c r="M99" s="25">
        <v>0</v>
      </c>
      <c r="N99" s="25">
        <v>0</v>
      </c>
      <c r="O99" s="25">
        <v>0</v>
      </c>
    </row>
    <row r="100" spans="2:15" x14ac:dyDescent="0.15">
      <c r="B100" s="5"/>
      <c r="C100" s="20" t="s">
        <v>8</v>
      </c>
      <c r="D100" s="26">
        <v>0</v>
      </c>
      <c r="E100" s="26">
        <v>0</v>
      </c>
      <c r="F100" s="26">
        <v>0</v>
      </c>
      <c r="G100" s="26">
        <v>0</v>
      </c>
      <c r="J100" s="5"/>
      <c r="K100" s="20" t="s">
        <v>8</v>
      </c>
      <c r="L100" s="26">
        <v>0</v>
      </c>
      <c r="M100" s="26">
        <v>0</v>
      </c>
      <c r="N100" s="26">
        <v>0</v>
      </c>
      <c r="O100" s="26">
        <v>0</v>
      </c>
    </row>
    <row r="101" spans="2:15" x14ac:dyDescent="0.15">
      <c r="B101" s="5"/>
      <c r="J101" s="5"/>
    </row>
    <row r="102" spans="2:15" x14ac:dyDescent="0.15">
      <c r="B102" s="5"/>
      <c r="J102" s="5"/>
    </row>
    <row r="103" spans="2:15" x14ac:dyDescent="0.15">
      <c r="B103" s="5"/>
      <c r="J103" s="5"/>
    </row>
    <row r="104" spans="2:15" x14ac:dyDescent="0.15">
      <c r="B104" s="5" t="s">
        <v>13</v>
      </c>
      <c r="J104" s="5" t="s">
        <v>13</v>
      </c>
    </row>
    <row r="105" spans="2:15" x14ac:dyDescent="0.15">
      <c r="B105" s="5"/>
      <c r="C105" s="21"/>
      <c r="D105" s="23" t="s">
        <v>0</v>
      </c>
      <c r="E105" s="23" t="s">
        <v>1</v>
      </c>
      <c r="F105" s="23" t="s">
        <v>2</v>
      </c>
      <c r="G105" s="23" t="s">
        <v>3</v>
      </c>
      <c r="J105" s="5"/>
      <c r="K105" s="21"/>
      <c r="L105" s="23" t="s">
        <v>0</v>
      </c>
      <c r="M105" s="23" t="s">
        <v>1</v>
      </c>
      <c r="N105" s="23" t="s">
        <v>2</v>
      </c>
      <c r="O105" s="23" t="s">
        <v>3</v>
      </c>
    </row>
    <row r="106" spans="2:15" x14ac:dyDescent="0.15">
      <c r="B106" s="5"/>
      <c r="C106" s="19" t="s">
        <v>5</v>
      </c>
      <c r="D106" s="25">
        <v>0</v>
      </c>
      <c r="E106" s="25">
        <v>0</v>
      </c>
      <c r="F106" s="25">
        <v>0</v>
      </c>
      <c r="G106" s="25">
        <v>0</v>
      </c>
      <c r="J106" s="5"/>
      <c r="K106" s="19" t="s">
        <v>5</v>
      </c>
      <c r="L106" s="25">
        <v>0</v>
      </c>
      <c r="M106" s="25">
        <v>0</v>
      </c>
      <c r="N106" s="25">
        <v>0</v>
      </c>
      <c r="O106" s="25">
        <v>0</v>
      </c>
    </row>
    <row r="107" spans="2:15" x14ac:dyDescent="0.15">
      <c r="B107" s="5"/>
      <c r="C107" s="19" t="s">
        <v>6</v>
      </c>
      <c r="D107" s="25">
        <v>0</v>
      </c>
      <c r="E107" s="25">
        <v>0</v>
      </c>
      <c r="F107" s="25">
        <v>0</v>
      </c>
      <c r="G107" s="25">
        <v>0</v>
      </c>
      <c r="J107" s="5"/>
      <c r="K107" s="19" t="s">
        <v>6</v>
      </c>
      <c r="L107" s="25">
        <v>0</v>
      </c>
      <c r="M107" s="25">
        <v>0</v>
      </c>
      <c r="N107" s="25">
        <v>0</v>
      </c>
      <c r="O107" s="25">
        <v>0</v>
      </c>
    </row>
    <row r="108" spans="2:15" x14ac:dyDescent="0.15">
      <c r="B108" s="5"/>
      <c r="C108" s="19" t="s">
        <v>7</v>
      </c>
      <c r="D108" s="25">
        <v>1</v>
      </c>
      <c r="E108" s="25">
        <v>1</v>
      </c>
      <c r="F108" s="25">
        <v>0</v>
      </c>
      <c r="G108" s="25">
        <v>0</v>
      </c>
      <c r="J108" s="5"/>
      <c r="K108" s="19" t="s">
        <v>7</v>
      </c>
      <c r="L108" s="25">
        <v>0</v>
      </c>
      <c r="M108" s="25">
        <v>0</v>
      </c>
      <c r="N108" s="25">
        <v>0</v>
      </c>
      <c r="O108" s="25">
        <v>0</v>
      </c>
    </row>
    <row r="109" spans="2:15" x14ac:dyDescent="0.15">
      <c r="B109" s="5"/>
      <c r="C109" s="20" t="s">
        <v>8</v>
      </c>
      <c r="D109" s="26">
        <v>0</v>
      </c>
      <c r="E109" s="26">
        <v>0</v>
      </c>
      <c r="F109" s="26">
        <v>0</v>
      </c>
      <c r="G109" s="26">
        <v>0</v>
      </c>
      <c r="J109" s="5"/>
      <c r="K109" s="20" t="s">
        <v>8</v>
      </c>
      <c r="L109" s="26">
        <v>0</v>
      </c>
      <c r="M109" s="26">
        <v>0</v>
      </c>
      <c r="N109" s="26">
        <v>0</v>
      </c>
      <c r="O109" s="2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4F5C-FA9B-0F45-B92A-A2698546B2AF}">
  <dimension ref="L68:AE68"/>
  <sheetViews>
    <sheetView showGridLines="0" tabSelected="1" topLeftCell="S42" zoomScale="94" workbookViewId="0">
      <selection activeCell="AE68" sqref="AE68"/>
    </sheetView>
  </sheetViews>
  <sheetFormatPr baseColWidth="10" defaultRowHeight="13" x14ac:dyDescent="0.15"/>
  <sheetData>
    <row r="68" spans="12:31" x14ac:dyDescent="0.15">
      <c r="L68" t="s">
        <v>91</v>
      </c>
      <c r="AE68" t="s">
        <v>92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F210-4C59-A946-BFF7-09B6CFC0A058}">
  <dimension ref="B1:AN109"/>
  <sheetViews>
    <sheetView showGridLines="0" topLeftCell="H60" zoomScale="134" workbookViewId="0">
      <selection activeCell="W77" sqref="W77"/>
    </sheetView>
  </sheetViews>
  <sheetFormatPr baseColWidth="10" defaultColWidth="8.83203125" defaultRowHeight="13" x14ac:dyDescent="0.15"/>
  <cols>
    <col min="23" max="23" width="12.6640625" customWidth="1"/>
    <col min="24" max="26" width="5.33203125" customWidth="1"/>
    <col min="27" max="27" width="4.6640625" customWidth="1"/>
    <col min="28" max="28" width="4.5" customWidth="1"/>
    <col min="29" max="29" width="6.83203125" customWidth="1"/>
    <col min="30" max="30" width="5.1640625" customWidth="1"/>
    <col min="31" max="31" width="5.6640625" customWidth="1"/>
    <col min="32" max="33" width="4.5" customWidth="1"/>
    <col min="34" max="34" width="4.6640625" customWidth="1"/>
    <col min="35" max="35" width="4.33203125" customWidth="1"/>
    <col min="36" max="36" width="5.33203125" customWidth="1"/>
    <col min="37" max="37" width="5" customWidth="1"/>
    <col min="38" max="38" width="5.33203125" customWidth="1"/>
    <col min="39" max="39" width="11.83203125" customWidth="1"/>
  </cols>
  <sheetData>
    <row r="1" spans="2:40" x14ac:dyDescent="0.15">
      <c r="N1" s="1"/>
      <c r="P1" s="2"/>
      <c r="Q1" s="3"/>
      <c r="R1" s="29" t="s">
        <v>45</v>
      </c>
      <c r="S1" s="31"/>
      <c r="T1" s="31">
        <v>0.5</v>
      </c>
      <c r="U1" s="3"/>
      <c r="V1" s="3"/>
      <c r="W1" s="32" t="s">
        <v>23</v>
      </c>
      <c r="X1" s="31">
        <v>0.9</v>
      </c>
      <c r="Y1" s="3"/>
      <c r="Z1" s="3"/>
      <c r="AA1" s="3"/>
      <c r="AB1" s="29" t="s">
        <v>35</v>
      </c>
      <c r="AC1" s="31"/>
      <c r="AD1" s="31">
        <v>0.95</v>
      </c>
      <c r="AE1" s="3"/>
      <c r="AF1" s="3"/>
      <c r="AG1" s="3"/>
      <c r="AH1" s="3"/>
      <c r="AI1" s="3"/>
      <c r="AJ1" s="3"/>
      <c r="AK1" s="3"/>
      <c r="AL1" s="3"/>
      <c r="AM1" s="3"/>
      <c r="AN1" s="4"/>
    </row>
    <row r="2" spans="2:40" x14ac:dyDescent="0.15">
      <c r="B2" t="s">
        <v>87</v>
      </c>
      <c r="N2" s="1"/>
      <c r="P2" s="5"/>
      <c r="R2" s="27" t="s">
        <v>46</v>
      </c>
      <c r="S2" s="25"/>
      <c r="T2" s="25">
        <v>0.5</v>
      </c>
      <c r="W2" s="19" t="s">
        <v>24</v>
      </c>
      <c r="X2" s="25">
        <v>0.8</v>
      </c>
      <c r="AB2" s="27" t="s">
        <v>36</v>
      </c>
      <c r="AC2" s="25"/>
      <c r="AD2" s="25">
        <v>0.9</v>
      </c>
      <c r="AN2" s="6"/>
    </row>
    <row r="3" spans="2:40" x14ac:dyDescent="0.15">
      <c r="N3" s="1"/>
      <c r="P3" s="12" t="s">
        <v>20</v>
      </c>
      <c r="R3" s="27" t="s">
        <v>47</v>
      </c>
      <c r="S3" s="25"/>
      <c r="T3" s="25">
        <v>0.5</v>
      </c>
      <c r="W3" s="19" t="s">
        <v>25</v>
      </c>
      <c r="X3" s="25">
        <v>0.7</v>
      </c>
      <c r="AB3" s="27" t="s">
        <v>37</v>
      </c>
      <c r="AC3" s="25"/>
      <c r="AD3" s="25">
        <v>0.85</v>
      </c>
      <c r="AN3" s="6"/>
    </row>
    <row r="4" spans="2:40" x14ac:dyDescent="0.15">
      <c r="B4" t="s">
        <v>9</v>
      </c>
      <c r="D4" t="s">
        <v>10</v>
      </c>
      <c r="E4">
        <v>1</v>
      </c>
      <c r="N4" s="1"/>
      <c r="P4" s="5"/>
      <c r="R4" s="27" t="s">
        <v>48</v>
      </c>
      <c r="S4" s="25"/>
      <c r="T4" s="25">
        <v>0.6</v>
      </c>
      <c r="W4" s="19" t="s">
        <v>26</v>
      </c>
      <c r="X4" s="25">
        <v>0.6</v>
      </c>
      <c r="AB4" s="27" t="s">
        <v>38</v>
      </c>
      <c r="AC4" s="25"/>
      <c r="AD4" s="25">
        <v>0.75</v>
      </c>
      <c r="AN4" s="6"/>
    </row>
    <row r="5" spans="2:40" x14ac:dyDescent="0.15">
      <c r="B5" t="s">
        <v>17</v>
      </c>
      <c r="E5">
        <v>9.8000000000000007</v>
      </c>
      <c r="P5" s="5"/>
      <c r="R5" s="27" t="s">
        <v>49</v>
      </c>
      <c r="S5" s="25"/>
      <c r="T5" s="25">
        <v>0.7</v>
      </c>
      <c r="W5" s="19" t="s">
        <v>27</v>
      </c>
      <c r="X5" s="25">
        <v>0.5</v>
      </c>
      <c r="AB5" s="28" t="s">
        <v>39</v>
      </c>
      <c r="AC5" s="26"/>
      <c r="AD5" s="26">
        <v>0.6</v>
      </c>
      <c r="AN5" s="6"/>
    </row>
    <row r="6" spans="2:40" x14ac:dyDescent="0.15">
      <c r="B6" t="s">
        <v>18</v>
      </c>
      <c r="E6">
        <f>E5/10</f>
        <v>0.98000000000000009</v>
      </c>
      <c r="P6" s="5" t="s">
        <v>21</v>
      </c>
      <c r="R6" s="27" t="s">
        <v>50</v>
      </c>
      <c r="S6" s="25"/>
      <c r="T6" s="25">
        <v>0.7</v>
      </c>
      <c r="V6" t="s">
        <v>22</v>
      </c>
      <c r="W6" s="19" t="s">
        <v>28</v>
      </c>
      <c r="X6" s="25">
        <v>0.4</v>
      </c>
      <c r="AA6" t="s">
        <v>34</v>
      </c>
      <c r="AN6" s="6"/>
    </row>
    <row r="7" spans="2:40" ht="14" thickBot="1" x14ac:dyDescent="0.2">
      <c r="P7" s="5"/>
      <c r="R7" s="28" t="s">
        <v>51</v>
      </c>
      <c r="S7" s="26"/>
      <c r="T7" s="26">
        <v>0.6</v>
      </c>
      <c r="W7" s="19" t="s">
        <v>29</v>
      </c>
      <c r="X7" s="25">
        <v>0.35</v>
      </c>
      <c r="AN7" s="6"/>
    </row>
    <row r="8" spans="2:40" x14ac:dyDescent="0.15">
      <c r="B8" s="13" t="s">
        <v>78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W8" s="19" t="s">
        <v>30</v>
      </c>
      <c r="X8" s="25">
        <v>0.3</v>
      </c>
      <c r="AN8" s="6"/>
    </row>
    <row r="9" spans="2:40" x14ac:dyDescent="0.15">
      <c r="B9" s="5"/>
      <c r="E9" t="s">
        <v>43</v>
      </c>
      <c r="K9" t="s">
        <v>44</v>
      </c>
      <c r="O9" s="6"/>
      <c r="W9" s="20" t="s">
        <v>31</v>
      </c>
      <c r="X9" s="26">
        <v>0.25</v>
      </c>
      <c r="AN9" s="6"/>
    </row>
    <row r="10" spans="2:40" x14ac:dyDescent="0.15">
      <c r="B10" s="5" t="s">
        <v>11</v>
      </c>
      <c r="O10" s="6"/>
      <c r="AB10" t="s">
        <v>40</v>
      </c>
      <c r="AN10" s="6"/>
    </row>
    <row r="11" spans="2:40" x14ac:dyDescent="0.15">
      <c r="B11" s="5"/>
      <c r="C11" s="21"/>
      <c r="D11" s="23" t="s">
        <v>0</v>
      </c>
      <c r="E11" s="23" t="s">
        <v>1</v>
      </c>
      <c r="F11" s="23" t="s">
        <v>2</v>
      </c>
      <c r="G11" s="23" t="s">
        <v>3</v>
      </c>
      <c r="H11" s="23"/>
      <c r="J11" s="21" t="s">
        <v>0</v>
      </c>
      <c r="K11" s="23" t="s">
        <v>1</v>
      </c>
      <c r="L11" s="23" t="s">
        <v>2</v>
      </c>
      <c r="M11" s="23" t="s">
        <v>3</v>
      </c>
      <c r="N11" s="23"/>
      <c r="P11" s="21"/>
      <c r="Q11" s="23" t="s">
        <v>0</v>
      </c>
      <c r="R11" s="23" t="s">
        <v>1</v>
      </c>
      <c r="S11" s="23" t="s">
        <v>2</v>
      </c>
      <c r="T11" s="23" t="s">
        <v>3</v>
      </c>
      <c r="V11" s="21" t="s">
        <v>0</v>
      </c>
      <c r="W11" s="23" t="s">
        <v>1</v>
      </c>
      <c r="X11" s="23" t="s">
        <v>2</v>
      </c>
      <c r="Y11" s="23" t="s">
        <v>3</v>
      </c>
      <c r="AC11">
        <v>0.5</v>
      </c>
      <c r="AN11" s="6"/>
    </row>
    <row r="12" spans="2:40" x14ac:dyDescent="0.15">
      <c r="B12" s="5"/>
      <c r="C12" s="19" t="s">
        <v>5</v>
      </c>
      <c r="D12" s="25">
        <v>0.25</v>
      </c>
      <c r="E12" s="25">
        <v>0.35</v>
      </c>
      <c r="F12" s="25">
        <v>0.2</v>
      </c>
      <c r="G12" s="25">
        <v>0.2</v>
      </c>
      <c r="H12" s="25">
        <f>SUM(D12:G12)</f>
        <v>1</v>
      </c>
      <c r="J12" s="19">
        <v>0.25</v>
      </c>
      <c r="K12" s="25">
        <v>0.35</v>
      </c>
      <c r="L12" s="25">
        <v>0.2</v>
      </c>
      <c r="M12" s="25">
        <v>0.2</v>
      </c>
      <c r="N12" s="25">
        <f>SUM(J12:M12)</f>
        <v>1</v>
      </c>
      <c r="P12" s="19" t="s">
        <v>5</v>
      </c>
      <c r="Q12" s="25">
        <f>AM23</f>
        <v>0.5</v>
      </c>
      <c r="R12" s="25">
        <f>AM24</f>
        <v>0.5</v>
      </c>
      <c r="S12" s="25">
        <f>AM25</f>
        <v>0.5</v>
      </c>
      <c r="T12" s="25">
        <f>AM26</f>
        <v>0.5</v>
      </c>
      <c r="V12" s="19">
        <f>$X$1</f>
        <v>0.9</v>
      </c>
      <c r="W12" s="25">
        <f>$X$1</f>
        <v>0.9</v>
      </c>
      <c r="X12" s="25">
        <f t="shared" ref="W12:Y15" si="0">$X$1</f>
        <v>0.9</v>
      </c>
      <c r="Y12" s="25">
        <f t="shared" si="0"/>
        <v>0.9</v>
      </c>
      <c r="AN12" s="6"/>
    </row>
    <row r="13" spans="2:40" x14ac:dyDescent="0.15">
      <c r="B13" s="5"/>
      <c r="C13" s="19" t="s">
        <v>6</v>
      </c>
      <c r="D13" s="25">
        <v>0.2</v>
      </c>
      <c r="E13" s="25">
        <v>0.4</v>
      </c>
      <c r="F13" s="25">
        <v>0.25</v>
      </c>
      <c r="G13" s="25">
        <v>0.15</v>
      </c>
      <c r="H13" s="25">
        <f t="shared" ref="H13:H15" si="1">SUM(D13:G13)</f>
        <v>1</v>
      </c>
      <c r="J13" s="19">
        <v>0.2</v>
      </c>
      <c r="K13" s="25">
        <v>0.4</v>
      </c>
      <c r="L13" s="25">
        <v>0.25</v>
      </c>
      <c r="M13" s="25">
        <v>0.15</v>
      </c>
      <c r="N13" s="25">
        <f t="shared" ref="N13:N15" si="2">SUM(J13:M13)</f>
        <v>1</v>
      </c>
      <c r="P13" s="19" t="s">
        <v>6</v>
      </c>
      <c r="Q13" s="25">
        <f>$T$2</f>
        <v>0.5</v>
      </c>
      <c r="R13" s="25">
        <f t="shared" ref="Q13:R14" si="3">$T$2</f>
        <v>0.5</v>
      </c>
      <c r="S13" s="25">
        <f>$T$5</f>
        <v>0.7</v>
      </c>
      <c r="T13" s="25">
        <f>$T$7</f>
        <v>0.6</v>
      </c>
      <c r="V13" s="19">
        <f>$X$1</f>
        <v>0.9</v>
      </c>
      <c r="W13" s="25">
        <f>$X$1</f>
        <v>0.9</v>
      </c>
      <c r="X13" s="25">
        <f t="shared" si="0"/>
        <v>0.9</v>
      </c>
      <c r="Y13" s="25">
        <f t="shared" si="0"/>
        <v>0.9</v>
      </c>
      <c r="AN13" s="6"/>
    </row>
    <row r="14" spans="2:40" x14ac:dyDescent="0.15">
      <c r="B14" s="5"/>
      <c r="C14" s="19" t="s">
        <v>7</v>
      </c>
      <c r="D14" s="25">
        <v>0.3</v>
      </c>
      <c r="E14" s="25">
        <v>0.4</v>
      </c>
      <c r="F14" s="25">
        <v>0.2</v>
      </c>
      <c r="G14" s="25">
        <v>0.1</v>
      </c>
      <c r="H14" s="25">
        <f t="shared" si="1"/>
        <v>0.99999999999999989</v>
      </c>
      <c r="J14" s="19">
        <v>0.3</v>
      </c>
      <c r="K14" s="25">
        <v>0.4</v>
      </c>
      <c r="L14" s="25">
        <v>0.2</v>
      </c>
      <c r="M14" s="25">
        <v>0.1</v>
      </c>
      <c r="N14" s="25">
        <f t="shared" si="2"/>
        <v>0.99999999999999989</v>
      </c>
      <c r="P14" s="19" t="s">
        <v>7</v>
      </c>
      <c r="Q14" s="25">
        <f t="shared" si="3"/>
        <v>0.5</v>
      </c>
      <c r="R14" s="25">
        <f>$T$2</f>
        <v>0.5</v>
      </c>
      <c r="S14" s="25">
        <f>$T$5</f>
        <v>0.7</v>
      </c>
      <c r="T14" s="25">
        <f>$T$7</f>
        <v>0.6</v>
      </c>
      <c r="V14" s="19">
        <f t="shared" ref="V14:V15" si="4">$X$1</f>
        <v>0.9</v>
      </c>
      <c r="W14" s="25">
        <f t="shared" si="0"/>
        <v>0.9</v>
      </c>
      <c r="X14" s="25">
        <f t="shared" si="0"/>
        <v>0.9</v>
      </c>
      <c r="Y14" s="25">
        <f t="shared" si="0"/>
        <v>0.9</v>
      </c>
      <c r="AN14" s="6"/>
    </row>
    <row r="15" spans="2:40" x14ac:dyDescent="0.15">
      <c r="B15" s="5"/>
      <c r="C15" s="20" t="s">
        <v>8</v>
      </c>
      <c r="D15" s="26">
        <v>0.2</v>
      </c>
      <c r="E15" s="26">
        <v>0.3</v>
      </c>
      <c r="F15" s="26">
        <v>0.15</v>
      </c>
      <c r="G15" s="26">
        <v>0.35</v>
      </c>
      <c r="H15" s="26">
        <f t="shared" si="1"/>
        <v>1</v>
      </c>
      <c r="J15" s="20">
        <v>0.25</v>
      </c>
      <c r="K15" s="26">
        <v>0.25</v>
      </c>
      <c r="L15" s="26">
        <v>0.1</v>
      </c>
      <c r="M15" s="26">
        <v>0.4</v>
      </c>
      <c r="N15" s="26">
        <f t="shared" si="2"/>
        <v>1</v>
      </c>
      <c r="P15" s="20" t="s">
        <v>8</v>
      </c>
      <c r="Q15" s="26">
        <f>$T$4</f>
        <v>0.6</v>
      </c>
      <c r="R15" s="26">
        <f>$T$4</f>
        <v>0.6</v>
      </c>
      <c r="S15" s="26">
        <f>$T$6</f>
        <v>0.7</v>
      </c>
      <c r="T15" s="26">
        <f>$T$7</f>
        <v>0.6</v>
      </c>
      <c r="V15" s="20">
        <f t="shared" si="4"/>
        <v>0.9</v>
      </c>
      <c r="W15" s="26">
        <f t="shared" si="0"/>
        <v>0.9</v>
      </c>
      <c r="X15" s="26">
        <f t="shared" si="0"/>
        <v>0.9</v>
      </c>
      <c r="Y15" s="26">
        <f t="shared" si="0"/>
        <v>0.9</v>
      </c>
      <c r="AN15" s="6"/>
    </row>
    <row r="16" spans="2:40" x14ac:dyDescent="0.15">
      <c r="B16" s="5"/>
      <c r="O16" s="6"/>
      <c r="AN16" s="6"/>
    </row>
    <row r="17" spans="2:40" x14ac:dyDescent="0.15">
      <c r="B17" s="5"/>
      <c r="O17" s="6"/>
      <c r="AN17" s="6"/>
    </row>
    <row r="18" spans="2:40" x14ac:dyDescent="0.15">
      <c r="B18" s="5" t="s">
        <v>16</v>
      </c>
      <c r="O18" s="6"/>
      <c r="X18" t="s">
        <v>21</v>
      </c>
      <c r="AN18" s="6"/>
    </row>
    <row r="19" spans="2:40" ht="14" customHeight="1" x14ac:dyDescent="0.15">
      <c r="B19" s="5"/>
      <c r="O19" s="6"/>
      <c r="P19" t="s">
        <v>20</v>
      </c>
      <c r="X19" t="s">
        <v>75</v>
      </c>
      <c r="AN19" s="6"/>
    </row>
    <row r="20" spans="2:40" x14ac:dyDescent="0.15">
      <c r="B20" s="5" t="s">
        <v>4</v>
      </c>
      <c r="P20" s="21"/>
      <c r="Q20" s="23" t="s">
        <v>0</v>
      </c>
      <c r="R20" s="23" t="s">
        <v>1</v>
      </c>
      <c r="S20" s="23" t="s">
        <v>2</v>
      </c>
      <c r="T20" s="23" t="s">
        <v>3</v>
      </c>
      <c r="AN20" s="6"/>
    </row>
    <row r="21" spans="2:40" x14ac:dyDescent="0.15">
      <c r="B21" s="5"/>
      <c r="C21" s="21"/>
      <c r="D21" s="23" t="s">
        <v>0</v>
      </c>
      <c r="E21" s="23" t="s">
        <v>1</v>
      </c>
      <c r="F21" s="23" t="s">
        <v>2</v>
      </c>
      <c r="G21" s="23" t="s">
        <v>3</v>
      </c>
      <c r="P21" s="19" t="s">
        <v>5</v>
      </c>
      <c r="Q21" s="25">
        <f>Q12*V12*$AC$11</f>
        <v>0.22500000000000001</v>
      </c>
      <c r="R21" s="25">
        <f>R12*W12*$AC$11</f>
        <v>0.22500000000000001</v>
      </c>
      <c r="S21" s="25">
        <f>S12*X12*$AC$11</f>
        <v>0.22500000000000001</v>
      </c>
      <c r="T21" s="25">
        <f>T12*Y12*$AC$11</f>
        <v>0.22500000000000001</v>
      </c>
      <c r="X21" t="s">
        <v>76</v>
      </c>
      <c r="AF21" t="s">
        <v>77</v>
      </c>
      <c r="AN21" s="6"/>
    </row>
    <row r="22" spans="2:40" x14ac:dyDescent="0.15">
      <c r="B22" s="5"/>
      <c r="C22" s="19" t="s">
        <v>5</v>
      </c>
      <c r="D22" s="25">
        <f>MAX(D88,L88)</f>
        <v>0</v>
      </c>
      <c r="E22" s="25">
        <f t="shared" ref="E22:G25" si="5">MAX(E88,M88)</f>
        <v>0</v>
      </c>
      <c r="F22" s="25">
        <f t="shared" si="5"/>
        <v>0</v>
      </c>
      <c r="G22" s="25">
        <f t="shared" si="5"/>
        <v>0</v>
      </c>
      <c r="P22" s="19" t="s">
        <v>6</v>
      </c>
      <c r="Q22" s="25">
        <f t="shared" ref="Q22:Q24" si="6">Q13*V13*$AC$11</f>
        <v>0.22500000000000001</v>
      </c>
      <c r="R22" s="25">
        <f t="shared" ref="R22:T24" si="7">R13*W13*$AC$11</f>
        <v>0.22500000000000001</v>
      </c>
      <c r="S22" s="25">
        <f t="shared" si="7"/>
        <v>0.315</v>
      </c>
      <c r="T22" s="25">
        <f t="shared" si="7"/>
        <v>0.27</v>
      </c>
      <c r="W22" s="21"/>
      <c r="X22" s="53" t="s">
        <v>52</v>
      </c>
      <c r="Y22" s="53" t="s">
        <v>53</v>
      </c>
      <c r="Z22" s="53" t="s">
        <v>54</v>
      </c>
      <c r="AA22" s="53" t="s">
        <v>55</v>
      </c>
      <c r="AB22" s="53" t="s">
        <v>56</v>
      </c>
      <c r="AC22" s="53" t="s">
        <v>57</v>
      </c>
      <c r="AD22" s="53" t="s">
        <v>58</v>
      </c>
      <c r="AE22" s="54"/>
      <c r="AF22" s="53" t="s">
        <v>52</v>
      </c>
      <c r="AG22" s="53" t="s">
        <v>53</v>
      </c>
      <c r="AH22" s="53" t="s">
        <v>54</v>
      </c>
      <c r="AI22" s="53" t="s">
        <v>55</v>
      </c>
      <c r="AJ22" s="53" t="s">
        <v>56</v>
      </c>
      <c r="AK22" s="53" t="s">
        <v>57</v>
      </c>
      <c r="AL22" s="53" t="s">
        <v>58</v>
      </c>
      <c r="AM22" s="48" t="s">
        <v>21</v>
      </c>
      <c r="AN22" s="6"/>
    </row>
    <row r="23" spans="2:40" x14ac:dyDescent="0.15">
      <c r="B23" s="5"/>
      <c r="C23" s="19" t="s">
        <v>6</v>
      </c>
      <c r="D23" s="25">
        <f t="shared" ref="D23:D25" si="8">MAX(D89,L89)</f>
        <v>1</v>
      </c>
      <c r="E23" s="25">
        <f t="shared" si="5"/>
        <v>1</v>
      </c>
      <c r="F23" s="25">
        <f>MAX(F89,N89)</f>
        <v>0</v>
      </c>
      <c r="G23" s="25">
        <f t="shared" si="5"/>
        <v>0</v>
      </c>
      <c r="I23" t="s">
        <v>83</v>
      </c>
      <c r="P23" s="19" t="s">
        <v>7</v>
      </c>
      <c r="Q23" s="25">
        <f t="shared" si="6"/>
        <v>0.22500000000000001</v>
      </c>
      <c r="R23" s="25">
        <f t="shared" si="7"/>
        <v>0.22500000000000001</v>
      </c>
      <c r="S23" s="25">
        <f t="shared" si="7"/>
        <v>0.315</v>
      </c>
      <c r="T23" s="25">
        <f t="shared" si="7"/>
        <v>0.27</v>
      </c>
      <c r="W23" s="19" t="s">
        <v>59</v>
      </c>
      <c r="X23" s="49">
        <v>0</v>
      </c>
      <c r="Y23" s="49">
        <v>0</v>
      </c>
      <c r="Z23" s="49">
        <v>1</v>
      </c>
      <c r="AA23" s="49">
        <v>0</v>
      </c>
      <c r="AB23" s="49">
        <v>1</v>
      </c>
      <c r="AC23" s="49">
        <v>0</v>
      </c>
      <c r="AD23" s="49">
        <v>0</v>
      </c>
      <c r="AE23" s="51"/>
      <c r="AF23" s="49">
        <f>IF(X23,$T$1,1)</f>
        <v>1</v>
      </c>
      <c r="AG23" s="49">
        <f>IF(Y23,$T$2,1)</f>
        <v>1</v>
      </c>
      <c r="AH23" s="49">
        <f>IF(Z23,$T$3,1)</f>
        <v>0.5</v>
      </c>
      <c r="AI23" s="49">
        <f>IF(AA23,$T$4,1)</f>
        <v>1</v>
      </c>
      <c r="AJ23" s="49">
        <f>IF(AB23,$T$5,1)</f>
        <v>0.7</v>
      </c>
      <c r="AK23" s="49">
        <f>IF(AC23,$T$6,1)</f>
        <v>1</v>
      </c>
      <c r="AL23" s="49">
        <f>IF(AD23,$T$7,1)</f>
        <v>1</v>
      </c>
      <c r="AM23" s="39">
        <f>MIN(AF23:AL23)</f>
        <v>0.5</v>
      </c>
      <c r="AN23" s="6"/>
    </row>
    <row r="24" spans="2:40" x14ac:dyDescent="0.15">
      <c r="B24" s="5"/>
      <c r="C24" s="19" t="s">
        <v>7</v>
      </c>
      <c r="D24" s="25">
        <f t="shared" si="8"/>
        <v>1</v>
      </c>
      <c r="E24" s="25">
        <f t="shared" si="5"/>
        <v>1</v>
      </c>
      <c r="F24" s="25">
        <f t="shared" si="5"/>
        <v>0</v>
      </c>
      <c r="G24" s="25">
        <f t="shared" si="5"/>
        <v>0</v>
      </c>
      <c r="P24" s="20" t="s">
        <v>8</v>
      </c>
      <c r="Q24" s="26">
        <f t="shared" si="6"/>
        <v>0.27</v>
      </c>
      <c r="R24" s="26">
        <f>R15*W15*$AC$11</f>
        <v>0.27</v>
      </c>
      <c r="S24" s="26">
        <f t="shared" si="7"/>
        <v>0.315</v>
      </c>
      <c r="T24" s="26">
        <f t="shared" si="7"/>
        <v>0.27</v>
      </c>
      <c r="W24" s="19" t="s">
        <v>60</v>
      </c>
      <c r="X24" s="49">
        <v>0</v>
      </c>
      <c r="Y24" s="49">
        <v>0</v>
      </c>
      <c r="Z24" s="49">
        <v>1</v>
      </c>
      <c r="AA24" s="49">
        <v>0</v>
      </c>
      <c r="AB24" s="49">
        <v>1</v>
      </c>
      <c r="AC24" s="49">
        <v>0</v>
      </c>
      <c r="AD24" s="49">
        <v>0</v>
      </c>
      <c r="AE24" s="51"/>
      <c r="AF24" s="49">
        <f t="shared" ref="AF24:AF38" si="9">IF(X24,$T$1,1)</f>
        <v>1</v>
      </c>
      <c r="AG24" s="49">
        <f t="shared" ref="AG24:AG38" si="10">IF(Y24,$T$2,1)</f>
        <v>1</v>
      </c>
      <c r="AH24" s="49">
        <f t="shared" ref="AH24:AH38" si="11">IF(Z24,$T$3,1)</f>
        <v>0.5</v>
      </c>
      <c r="AI24" s="49">
        <f t="shared" ref="AI24:AI38" si="12">IF(AA24,$T$4,1)</f>
        <v>1</v>
      </c>
      <c r="AJ24" s="49">
        <f t="shared" ref="AJ24:AJ38" si="13">IF(AB24,$T$5,1)</f>
        <v>0.7</v>
      </c>
      <c r="AK24" s="49">
        <f t="shared" ref="AK24:AK38" si="14">IF(AC24,$T$6,1)</f>
        <v>1</v>
      </c>
      <c r="AL24" s="49">
        <f t="shared" ref="AL24:AL38" si="15">IF(AD24,$T$7,1)</f>
        <v>1</v>
      </c>
      <c r="AM24" s="39">
        <f t="shared" ref="AM24:AM38" si="16">MIN(AF24:AL24)</f>
        <v>0.5</v>
      </c>
      <c r="AN24" s="6"/>
    </row>
    <row r="25" spans="2:40" x14ac:dyDescent="0.15">
      <c r="B25" s="5"/>
      <c r="C25" s="20" t="s">
        <v>8</v>
      </c>
      <c r="D25" s="26">
        <f t="shared" si="8"/>
        <v>1</v>
      </c>
      <c r="E25" s="26">
        <f t="shared" si="5"/>
        <v>1</v>
      </c>
      <c r="F25" s="26">
        <f t="shared" si="5"/>
        <v>1</v>
      </c>
      <c r="G25" s="26">
        <f t="shared" si="5"/>
        <v>1</v>
      </c>
      <c r="O25" s="6"/>
      <c r="W25" s="19" t="s">
        <v>61</v>
      </c>
      <c r="X25" s="49">
        <v>0</v>
      </c>
      <c r="Y25" s="49">
        <v>0</v>
      </c>
      <c r="Z25" s="49">
        <v>1</v>
      </c>
      <c r="AA25" s="49">
        <v>0</v>
      </c>
      <c r="AB25" s="49">
        <v>1</v>
      </c>
      <c r="AC25" s="49">
        <v>0</v>
      </c>
      <c r="AD25" s="49">
        <v>0</v>
      </c>
      <c r="AE25" s="51"/>
      <c r="AF25" s="49">
        <f t="shared" si="9"/>
        <v>1</v>
      </c>
      <c r="AG25" s="49">
        <f t="shared" si="10"/>
        <v>1</v>
      </c>
      <c r="AH25" s="49">
        <f t="shared" si="11"/>
        <v>0.5</v>
      </c>
      <c r="AI25" s="49">
        <f t="shared" si="12"/>
        <v>1</v>
      </c>
      <c r="AJ25" s="49">
        <f t="shared" si="13"/>
        <v>0.7</v>
      </c>
      <c r="AK25" s="49">
        <f t="shared" si="14"/>
        <v>1</v>
      </c>
      <c r="AL25" s="49">
        <f t="shared" si="15"/>
        <v>1</v>
      </c>
      <c r="AM25" s="39">
        <f t="shared" si="16"/>
        <v>0.5</v>
      </c>
      <c r="AN25" s="6"/>
    </row>
    <row r="26" spans="2:40" x14ac:dyDescent="0.15">
      <c r="B26" s="5"/>
      <c r="O26" s="6"/>
      <c r="W26" s="19" t="s">
        <v>62</v>
      </c>
      <c r="X26" s="49">
        <v>0</v>
      </c>
      <c r="Y26" s="49">
        <v>0</v>
      </c>
      <c r="Z26" s="49">
        <v>1</v>
      </c>
      <c r="AA26" s="49">
        <v>0</v>
      </c>
      <c r="AB26" s="49">
        <v>1</v>
      </c>
      <c r="AC26" s="49">
        <v>0</v>
      </c>
      <c r="AD26" s="49">
        <v>0</v>
      </c>
      <c r="AE26" s="51"/>
      <c r="AF26" s="49">
        <f t="shared" si="9"/>
        <v>1</v>
      </c>
      <c r="AG26" s="49">
        <f t="shared" si="10"/>
        <v>1</v>
      </c>
      <c r="AH26" s="49">
        <f t="shared" si="11"/>
        <v>0.5</v>
      </c>
      <c r="AI26" s="49">
        <f t="shared" si="12"/>
        <v>1</v>
      </c>
      <c r="AJ26" s="49">
        <f t="shared" si="13"/>
        <v>0.7</v>
      </c>
      <c r="AK26" s="49">
        <f t="shared" si="14"/>
        <v>1</v>
      </c>
      <c r="AL26" s="49">
        <f t="shared" si="15"/>
        <v>1</v>
      </c>
      <c r="AM26" s="39">
        <f t="shared" si="16"/>
        <v>0.5</v>
      </c>
      <c r="AN26" s="6"/>
    </row>
    <row r="27" spans="2:40" x14ac:dyDescent="0.15">
      <c r="B27" s="5"/>
      <c r="O27" s="6"/>
      <c r="W27" s="19" t="s">
        <v>63</v>
      </c>
      <c r="X27" s="49">
        <v>1</v>
      </c>
      <c r="Y27" s="49">
        <v>1</v>
      </c>
      <c r="Z27" s="49">
        <v>1</v>
      </c>
      <c r="AA27" s="49">
        <v>0</v>
      </c>
      <c r="AB27" s="49">
        <v>1</v>
      </c>
      <c r="AC27" s="49">
        <v>0</v>
      </c>
      <c r="AD27" s="49">
        <v>0</v>
      </c>
      <c r="AE27" s="51"/>
      <c r="AF27" s="49">
        <f t="shared" si="9"/>
        <v>0.5</v>
      </c>
      <c r="AG27" s="49">
        <f t="shared" si="10"/>
        <v>0.5</v>
      </c>
      <c r="AH27" s="49">
        <f t="shared" si="11"/>
        <v>0.5</v>
      </c>
      <c r="AI27" s="49">
        <f t="shared" si="12"/>
        <v>1</v>
      </c>
      <c r="AJ27" s="49">
        <f t="shared" si="13"/>
        <v>0.7</v>
      </c>
      <c r="AK27" s="49">
        <f t="shared" si="14"/>
        <v>1</v>
      </c>
      <c r="AL27" s="49">
        <f t="shared" si="15"/>
        <v>1</v>
      </c>
      <c r="AM27" s="39">
        <f t="shared" si="16"/>
        <v>0.5</v>
      </c>
      <c r="AN27" s="6"/>
    </row>
    <row r="28" spans="2:40" x14ac:dyDescent="0.15">
      <c r="B28" s="5"/>
      <c r="O28" s="6"/>
      <c r="W28" s="19" t="s">
        <v>64</v>
      </c>
      <c r="X28" s="49">
        <v>1</v>
      </c>
      <c r="Y28" s="49">
        <v>1</v>
      </c>
      <c r="Z28" s="49">
        <v>1</v>
      </c>
      <c r="AA28" s="49">
        <v>0</v>
      </c>
      <c r="AB28" s="49">
        <v>1</v>
      </c>
      <c r="AC28" s="49">
        <v>0</v>
      </c>
      <c r="AD28" s="49">
        <v>0</v>
      </c>
      <c r="AE28" s="51"/>
      <c r="AF28" s="49">
        <f t="shared" si="9"/>
        <v>0.5</v>
      </c>
      <c r="AG28" s="49">
        <f t="shared" si="10"/>
        <v>0.5</v>
      </c>
      <c r="AH28" s="49">
        <f t="shared" si="11"/>
        <v>0.5</v>
      </c>
      <c r="AI28" s="49">
        <f t="shared" si="12"/>
        <v>1</v>
      </c>
      <c r="AJ28" s="49">
        <f t="shared" si="13"/>
        <v>0.7</v>
      </c>
      <c r="AK28" s="49">
        <f t="shared" si="14"/>
        <v>1</v>
      </c>
      <c r="AL28" s="49">
        <f t="shared" si="15"/>
        <v>1</v>
      </c>
      <c r="AM28" s="39">
        <f t="shared" si="16"/>
        <v>0.5</v>
      </c>
      <c r="AN28" s="6"/>
    </row>
    <row r="29" spans="2:40" x14ac:dyDescent="0.15">
      <c r="B29" s="5" t="s">
        <v>12</v>
      </c>
      <c r="O29" s="6"/>
      <c r="W29" s="19" t="s">
        <v>65</v>
      </c>
      <c r="X29" s="49">
        <v>0</v>
      </c>
      <c r="Y29" s="49">
        <v>1</v>
      </c>
      <c r="Z29" s="49">
        <v>1</v>
      </c>
      <c r="AA29" s="49">
        <v>1</v>
      </c>
      <c r="AB29" s="49">
        <v>1</v>
      </c>
      <c r="AC29" s="49">
        <v>0</v>
      </c>
      <c r="AD29" s="49">
        <v>1</v>
      </c>
      <c r="AE29" s="51"/>
      <c r="AF29" s="49">
        <f t="shared" si="9"/>
        <v>1</v>
      </c>
      <c r="AG29" s="49">
        <f t="shared" si="10"/>
        <v>0.5</v>
      </c>
      <c r="AH29" s="49">
        <f t="shared" si="11"/>
        <v>0.5</v>
      </c>
      <c r="AI29" s="49">
        <f t="shared" si="12"/>
        <v>0.6</v>
      </c>
      <c r="AJ29" s="49">
        <f t="shared" si="13"/>
        <v>0.7</v>
      </c>
      <c r="AK29" s="49">
        <f t="shared" si="14"/>
        <v>1</v>
      </c>
      <c r="AL29" s="49">
        <f t="shared" si="15"/>
        <v>0.6</v>
      </c>
      <c r="AM29" s="39">
        <f t="shared" si="16"/>
        <v>0.5</v>
      </c>
      <c r="AN29" s="6"/>
    </row>
    <row r="30" spans="2:40" x14ac:dyDescent="0.15">
      <c r="B30" s="5"/>
      <c r="C30" s="21"/>
      <c r="D30" s="23" t="s">
        <v>0</v>
      </c>
      <c r="E30" s="23" t="s">
        <v>1</v>
      </c>
      <c r="F30" s="23" t="s">
        <v>2</v>
      </c>
      <c r="G30" s="23" t="s">
        <v>3</v>
      </c>
      <c r="O30" s="6"/>
      <c r="W30" s="19" t="s">
        <v>66</v>
      </c>
      <c r="X30" s="49">
        <v>0</v>
      </c>
      <c r="Y30" s="49">
        <v>1</v>
      </c>
      <c r="Z30" s="49">
        <v>0</v>
      </c>
      <c r="AA30" s="49">
        <v>1</v>
      </c>
      <c r="AB30" s="49">
        <v>0</v>
      </c>
      <c r="AC30" s="49">
        <v>0</v>
      </c>
      <c r="AD30" s="49">
        <v>1</v>
      </c>
      <c r="AE30" s="51"/>
      <c r="AF30" s="49">
        <f t="shared" si="9"/>
        <v>1</v>
      </c>
      <c r="AG30" s="49">
        <f t="shared" si="10"/>
        <v>0.5</v>
      </c>
      <c r="AH30" s="49">
        <f t="shared" si="11"/>
        <v>1</v>
      </c>
      <c r="AI30" s="49">
        <f t="shared" si="12"/>
        <v>0.6</v>
      </c>
      <c r="AJ30" s="49">
        <f t="shared" si="13"/>
        <v>1</v>
      </c>
      <c r="AK30" s="49">
        <f t="shared" si="14"/>
        <v>1</v>
      </c>
      <c r="AL30" s="49">
        <f t="shared" si="15"/>
        <v>0.6</v>
      </c>
      <c r="AM30" s="39">
        <f t="shared" si="16"/>
        <v>0.5</v>
      </c>
      <c r="AN30" s="6"/>
    </row>
    <row r="31" spans="2:40" x14ac:dyDescent="0.15">
      <c r="B31" s="5"/>
      <c r="C31" s="19" t="s">
        <v>5</v>
      </c>
      <c r="D31" s="25">
        <f>MAX(D97,L97)</f>
        <v>0</v>
      </c>
      <c r="E31" s="25">
        <f t="shared" ref="E31:G34" si="17">MAX(E97,M97)</f>
        <v>0</v>
      </c>
      <c r="F31" s="25">
        <f t="shared" si="17"/>
        <v>0</v>
      </c>
      <c r="G31" s="25">
        <f t="shared" si="17"/>
        <v>0</v>
      </c>
      <c r="O31" s="6"/>
      <c r="W31" s="19" t="s">
        <v>67</v>
      </c>
      <c r="X31" s="49">
        <v>0</v>
      </c>
      <c r="Y31" s="49">
        <v>0</v>
      </c>
      <c r="Z31" s="49">
        <v>1</v>
      </c>
      <c r="AA31" s="49">
        <v>1</v>
      </c>
      <c r="AB31" s="49">
        <v>1</v>
      </c>
      <c r="AC31" s="49">
        <v>0</v>
      </c>
      <c r="AD31" s="49">
        <v>0</v>
      </c>
      <c r="AE31" s="51"/>
      <c r="AF31" s="49">
        <f t="shared" si="9"/>
        <v>1</v>
      </c>
      <c r="AG31" s="49">
        <f t="shared" si="10"/>
        <v>1</v>
      </c>
      <c r="AH31" s="49">
        <f t="shared" si="11"/>
        <v>0.5</v>
      </c>
      <c r="AI31" s="49">
        <f t="shared" si="12"/>
        <v>0.6</v>
      </c>
      <c r="AJ31" s="49">
        <f t="shared" si="13"/>
        <v>0.7</v>
      </c>
      <c r="AK31" s="49">
        <f t="shared" si="14"/>
        <v>1</v>
      </c>
      <c r="AL31" s="49">
        <f t="shared" si="15"/>
        <v>1</v>
      </c>
      <c r="AM31" s="39">
        <f t="shared" si="16"/>
        <v>0.5</v>
      </c>
      <c r="AN31" s="6"/>
    </row>
    <row r="32" spans="2:40" x14ac:dyDescent="0.15">
      <c r="B32" s="5"/>
      <c r="C32" s="19" t="s">
        <v>6</v>
      </c>
      <c r="D32" s="25">
        <f t="shared" ref="D32:D34" si="18">MAX(D98,L98)</f>
        <v>0</v>
      </c>
      <c r="E32" s="25">
        <f t="shared" si="17"/>
        <v>0</v>
      </c>
      <c r="F32" s="25">
        <f t="shared" si="17"/>
        <v>0</v>
      </c>
      <c r="G32" s="25">
        <f t="shared" si="17"/>
        <v>0</v>
      </c>
      <c r="O32" s="6"/>
      <c r="W32" s="19" t="s">
        <v>68</v>
      </c>
      <c r="X32" s="49">
        <v>0</v>
      </c>
      <c r="Y32" s="49">
        <v>0</v>
      </c>
      <c r="Z32" s="49">
        <v>1</v>
      </c>
      <c r="AA32" s="49">
        <v>1</v>
      </c>
      <c r="AB32" s="49">
        <v>1</v>
      </c>
      <c r="AC32" s="49">
        <v>0</v>
      </c>
      <c r="AD32" s="49">
        <v>0</v>
      </c>
      <c r="AE32" s="51"/>
      <c r="AF32" s="49">
        <f t="shared" si="9"/>
        <v>1</v>
      </c>
      <c r="AG32" s="49">
        <f t="shared" si="10"/>
        <v>1</v>
      </c>
      <c r="AH32" s="49">
        <f t="shared" si="11"/>
        <v>0.5</v>
      </c>
      <c r="AI32" s="49">
        <f t="shared" si="12"/>
        <v>0.6</v>
      </c>
      <c r="AJ32" s="49">
        <f t="shared" si="13"/>
        <v>0.7</v>
      </c>
      <c r="AK32" s="49">
        <f t="shared" si="14"/>
        <v>1</v>
      </c>
      <c r="AL32" s="49">
        <f t="shared" si="15"/>
        <v>1</v>
      </c>
      <c r="AM32" s="39">
        <f t="shared" si="16"/>
        <v>0.5</v>
      </c>
      <c r="AN32" s="6"/>
    </row>
    <row r="33" spans="2:40" x14ac:dyDescent="0.15">
      <c r="B33" s="5"/>
      <c r="C33" s="19" t="s">
        <v>7</v>
      </c>
      <c r="D33" s="25">
        <f t="shared" si="18"/>
        <v>1</v>
      </c>
      <c r="E33" s="25">
        <f t="shared" si="17"/>
        <v>1</v>
      </c>
      <c r="F33" s="25">
        <f t="shared" si="17"/>
        <v>0</v>
      </c>
      <c r="G33" s="25">
        <f t="shared" si="17"/>
        <v>0</v>
      </c>
      <c r="O33" s="6"/>
      <c r="W33" s="19" t="s">
        <v>69</v>
      </c>
      <c r="X33" s="49">
        <v>0</v>
      </c>
      <c r="Y33" s="49">
        <v>0</v>
      </c>
      <c r="Z33" s="49">
        <v>1</v>
      </c>
      <c r="AA33" s="49">
        <v>0</v>
      </c>
      <c r="AB33" s="49">
        <v>1</v>
      </c>
      <c r="AC33" s="49">
        <v>1</v>
      </c>
      <c r="AD33" s="49">
        <v>0</v>
      </c>
      <c r="AE33" s="51"/>
      <c r="AF33" s="49">
        <f t="shared" si="9"/>
        <v>1</v>
      </c>
      <c r="AG33" s="49">
        <f t="shared" si="10"/>
        <v>1</v>
      </c>
      <c r="AH33" s="49">
        <f t="shared" si="11"/>
        <v>0.5</v>
      </c>
      <c r="AI33" s="49">
        <f t="shared" si="12"/>
        <v>1</v>
      </c>
      <c r="AJ33" s="49">
        <f t="shared" si="13"/>
        <v>0.7</v>
      </c>
      <c r="AK33" s="49">
        <f t="shared" si="14"/>
        <v>0.7</v>
      </c>
      <c r="AL33" s="49">
        <f t="shared" si="15"/>
        <v>1</v>
      </c>
      <c r="AM33" s="39">
        <f t="shared" si="16"/>
        <v>0.5</v>
      </c>
      <c r="AN33" s="6"/>
    </row>
    <row r="34" spans="2:40" x14ac:dyDescent="0.15">
      <c r="B34" s="5"/>
      <c r="C34" s="20" t="s">
        <v>8</v>
      </c>
      <c r="D34" s="26">
        <f t="shared" si="18"/>
        <v>0</v>
      </c>
      <c r="E34" s="26">
        <f t="shared" si="17"/>
        <v>0</v>
      </c>
      <c r="F34" s="26">
        <f t="shared" si="17"/>
        <v>0</v>
      </c>
      <c r="G34" s="26">
        <f t="shared" si="17"/>
        <v>0</v>
      </c>
      <c r="O34" s="6"/>
      <c r="W34" s="19" t="s">
        <v>70</v>
      </c>
      <c r="X34" s="49">
        <v>0</v>
      </c>
      <c r="Y34" s="49">
        <v>0</v>
      </c>
      <c r="Z34" s="49">
        <v>1</v>
      </c>
      <c r="AA34" s="49">
        <v>0</v>
      </c>
      <c r="AB34" s="49">
        <v>1</v>
      </c>
      <c r="AC34" s="49">
        <v>1</v>
      </c>
      <c r="AD34" s="49">
        <v>1</v>
      </c>
      <c r="AE34" s="51"/>
      <c r="AF34" s="49">
        <f t="shared" si="9"/>
        <v>1</v>
      </c>
      <c r="AG34" s="49">
        <f t="shared" si="10"/>
        <v>1</v>
      </c>
      <c r="AH34" s="49">
        <f t="shared" si="11"/>
        <v>0.5</v>
      </c>
      <c r="AI34" s="49">
        <f t="shared" si="12"/>
        <v>1</v>
      </c>
      <c r="AJ34" s="49">
        <f t="shared" si="13"/>
        <v>0.7</v>
      </c>
      <c r="AK34" s="49">
        <f t="shared" si="14"/>
        <v>0.7</v>
      </c>
      <c r="AL34" s="49">
        <f t="shared" si="15"/>
        <v>0.6</v>
      </c>
      <c r="AM34" s="39">
        <f t="shared" si="16"/>
        <v>0.5</v>
      </c>
      <c r="AN34" s="6"/>
    </row>
    <row r="35" spans="2:40" x14ac:dyDescent="0.15">
      <c r="B35" s="5"/>
      <c r="O35" s="6"/>
      <c r="W35" s="19" t="s">
        <v>71</v>
      </c>
      <c r="X35" s="49">
        <v>1</v>
      </c>
      <c r="Y35" s="49">
        <v>1</v>
      </c>
      <c r="Z35" s="49">
        <v>1</v>
      </c>
      <c r="AA35" s="49">
        <v>0</v>
      </c>
      <c r="AB35" s="49">
        <v>1</v>
      </c>
      <c r="AC35" s="49">
        <v>0</v>
      </c>
      <c r="AD35" s="49">
        <v>0</v>
      </c>
      <c r="AE35" s="51"/>
      <c r="AF35" s="49">
        <f t="shared" si="9"/>
        <v>0.5</v>
      </c>
      <c r="AG35" s="49">
        <f t="shared" si="10"/>
        <v>0.5</v>
      </c>
      <c r="AH35" s="49">
        <f t="shared" si="11"/>
        <v>0.5</v>
      </c>
      <c r="AI35" s="49">
        <f t="shared" si="12"/>
        <v>1</v>
      </c>
      <c r="AJ35" s="49">
        <f t="shared" si="13"/>
        <v>0.7</v>
      </c>
      <c r="AK35" s="49">
        <f t="shared" si="14"/>
        <v>1</v>
      </c>
      <c r="AL35" s="49">
        <f t="shared" si="15"/>
        <v>1</v>
      </c>
      <c r="AM35" s="39">
        <f t="shared" si="16"/>
        <v>0.5</v>
      </c>
      <c r="AN35" s="6"/>
    </row>
    <row r="36" spans="2:40" x14ac:dyDescent="0.15">
      <c r="B36" s="5"/>
      <c r="O36" s="6"/>
      <c r="W36" s="19" t="s">
        <v>72</v>
      </c>
      <c r="X36" s="49">
        <v>1</v>
      </c>
      <c r="Y36" s="49">
        <v>1</v>
      </c>
      <c r="Z36" s="49">
        <v>1</v>
      </c>
      <c r="AA36" s="49">
        <v>0</v>
      </c>
      <c r="AB36" s="49">
        <v>1</v>
      </c>
      <c r="AC36" s="49">
        <v>0</v>
      </c>
      <c r="AD36" s="49">
        <v>0</v>
      </c>
      <c r="AE36" s="51"/>
      <c r="AF36" s="49">
        <f t="shared" si="9"/>
        <v>0.5</v>
      </c>
      <c r="AG36" s="49">
        <f t="shared" si="10"/>
        <v>0.5</v>
      </c>
      <c r="AH36" s="49">
        <f t="shared" si="11"/>
        <v>0.5</v>
      </c>
      <c r="AI36" s="49">
        <f t="shared" si="12"/>
        <v>1</v>
      </c>
      <c r="AJ36" s="49">
        <f t="shared" si="13"/>
        <v>0.7</v>
      </c>
      <c r="AK36" s="49">
        <f t="shared" si="14"/>
        <v>1</v>
      </c>
      <c r="AL36" s="49">
        <f t="shared" si="15"/>
        <v>1</v>
      </c>
      <c r="AM36" s="39">
        <f t="shared" si="16"/>
        <v>0.5</v>
      </c>
      <c r="AN36" s="6"/>
    </row>
    <row r="37" spans="2:40" x14ac:dyDescent="0.15">
      <c r="B37" s="5"/>
      <c r="O37" s="6"/>
      <c r="W37" s="19" t="s">
        <v>73</v>
      </c>
      <c r="X37" s="49">
        <v>1</v>
      </c>
      <c r="Y37" s="49">
        <v>1</v>
      </c>
      <c r="Z37" s="49">
        <v>1</v>
      </c>
      <c r="AA37" s="49">
        <v>1</v>
      </c>
      <c r="AB37" s="49">
        <v>1</v>
      </c>
      <c r="AC37" s="49">
        <v>1</v>
      </c>
      <c r="AD37" s="49">
        <v>1</v>
      </c>
      <c r="AE37" s="51"/>
      <c r="AF37" s="49">
        <f t="shared" si="9"/>
        <v>0.5</v>
      </c>
      <c r="AG37" s="49">
        <f t="shared" si="10"/>
        <v>0.5</v>
      </c>
      <c r="AH37" s="49">
        <f t="shared" si="11"/>
        <v>0.5</v>
      </c>
      <c r="AI37" s="49">
        <f t="shared" si="12"/>
        <v>0.6</v>
      </c>
      <c r="AJ37" s="49">
        <f t="shared" si="13"/>
        <v>0.7</v>
      </c>
      <c r="AK37" s="49">
        <f t="shared" si="14"/>
        <v>0.7</v>
      </c>
      <c r="AL37" s="49">
        <f t="shared" si="15"/>
        <v>0.6</v>
      </c>
      <c r="AM37" s="39">
        <f t="shared" si="16"/>
        <v>0.5</v>
      </c>
      <c r="AN37" s="6"/>
    </row>
    <row r="38" spans="2:40" x14ac:dyDescent="0.15">
      <c r="B38" s="5" t="s">
        <v>13</v>
      </c>
      <c r="O38" s="6"/>
      <c r="W38" s="20" t="s">
        <v>74</v>
      </c>
      <c r="X38" s="50">
        <v>0</v>
      </c>
      <c r="Y38" s="50">
        <v>1</v>
      </c>
      <c r="Z38" s="50">
        <v>0</v>
      </c>
      <c r="AA38" s="50">
        <v>1</v>
      </c>
      <c r="AB38" s="50">
        <v>0</v>
      </c>
      <c r="AC38" s="50">
        <v>1</v>
      </c>
      <c r="AD38" s="50">
        <v>1</v>
      </c>
      <c r="AE38" s="52"/>
      <c r="AF38" s="50">
        <f t="shared" si="9"/>
        <v>1</v>
      </c>
      <c r="AG38" s="50">
        <f t="shared" si="10"/>
        <v>0.5</v>
      </c>
      <c r="AH38" s="50">
        <f t="shared" si="11"/>
        <v>1</v>
      </c>
      <c r="AI38" s="50">
        <f t="shared" si="12"/>
        <v>0.6</v>
      </c>
      <c r="AJ38" s="50">
        <f t="shared" si="13"/>
        <v>1</v>
      </c>
      <c r="AK38" s="50">
        <f t="shared" si="14"/>
        <v>0.7</v>
      </c>
      <c r="AL38" s="50">
        <f t="shared" si="15"/>
        <v>0.6</v>
      </c>
      <c r="AM38" s="42">
        <f t="shared" si="16"/>
        <v>0.5</v>
      </c>
      <c r="AN38" s="6"/>
    </row>
    <row r="39" spans="2:40" ht="14" thickBot="1" x14ac:dyDescent="0.2">
      <c r="B39" s="5"/>
      <c r="C39" s="21"/>
      <c r="D39" s="23" t="s">
        <v>0</v>
      </c>
      <c r="E39" s="23" t="s">
        <v>1</v>
      </c>
      <c r="F39" s="23" t="s">
        <v>2</v>
      </c>
      <c r="G39" s="23" t="s">
        <v>3</v>
      </c>
      <c r="O39" s="6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1"/>
    </row>
    <row r="40" spans="2:40" x14ac:dyDescent="0.15">
      <c r="B40" s="5"/>
      <c r="C40" s="19" t="s">
        <v>5</v>
      </c>
      <c r="D40" s="25">
        <f>MAX(D106,L106)</f>
        <v>0</v>
      </c>
      <c r="E40" s="25">
        <f t="shared" ref="E40:G43" si="19">MAX(E106,M106)</f>
        <v>0</v>
      </c>
      <c r="F40" s="25">
        <f t="shared" si="19"/>
        <v>0</v>
      </c>
      <c r="G40" s="25">
        <f t="shared" si="19"/>
        <v>0</v>
      </c>
      <c r="O40" s="6"/>
      <c r="P40" s="2"/>
      <c r="Q40" s="3"/>
      <c r="R40" s="3"/>
      <c r="S40" s="3"/>
      <c r="T40" s="3"/>
      <c r="U40" s="3"/>
      <c r="V40" s="3"/>
      <c r="W40" s="3"/>
      <c r="X40" s="3"/>
      <c r="Y40" s="3"/>
      <c r="Z40" s="4"/>
    </row>
    <row r="41" spans="2:40" x14ac:dyDescent="0.15">
      <c r="B41" s="5"/>
      <c r="C41" s="19" t="s">
        <v>6</v>
      </c>
      <c r="D41" s="25">
        <f t="shared" ref="D41:D43" si="20">MAX(D107,L107)</f>
        <v>1</v>
      </c>
      <c r="E41" s="25">
        <f t="shared" si="19"/>
        <v>1</v>
      </c>
      <c r="F41" s="25">
        <f t="shared" si="19"/>
        <v>0</v>
      </c>
      <c r="G41" s="25">
        <f t="shared" si="19"/>
        <v>0</v>
      </c>
      <c r="Q41" s="15" t="s">
        <v>79</v>
      </c>
      <c r="Z41" s="6"/>
    </row>
    <row r="42" spans="2:40" x14ac:dyDescent="0.15">
      <c r="B42" s="5"/>
      <c r="C42" s="19" t="s">
        <v>7</v>
      </c>
      <c r="D42" s="25">
        <f t="shared" si="20"/>
        <v>1</v>
      </c>
      <c r="E42" s="25">
        <f t="shared" si="19"/>
        <v>1</v>
      </c>
      <c r="F42" s="25">
        <f t="shared" si="19"/>
        <v>0</v>
      </c>
      <c r="G42" s="25">
        <f t="shared" si="19"/>
        <v>0</v>
      </c>
      <c r="I42" t="s">
        <v>84</v>
      </c>
      <c r="Z42" s="6"/>
    </row>
    <row r="43" spans="2:40" x14ac:dyDescent="0.15">
      <c r="B43" s="5"/>
      <c r="C43" s="20" t="s">
        <v>8</v>
      </c>
      <c r="D43" s="26">
        <f t="shared" si="20"/>
        <v>1</v>
      </c>
      <c r="E43" s="26">
        <f t="shared" si="19"/>
        <v>1</v>
      </c>
      <c r="F43" s="26">
        <f t="shared" si="19"/>
        <v>1</v>
      </c>
      <c r="G43" s="26">
        <f t="shared" si="19"/>
        <v>1</v>
      </c>
      <c r="Z43" s="6"/>
    </row>
    <row r="44" spans="2:40" x14ac:dyDescent="0.15">
      <c r="B44" s="5"/>
      <c r="Z44" s="6"/>
    </row>
    <row r="45" spans="2:40" x14ac:dyDescent="0.15">
      <c r="B45" s="5" t="s">
        <v>14</v>
      </c>
      <c r="J45" t="s">
        <v>15</v>
      </c>
      <c r="Q45" s="1"/>
      <c r="Z45" s="6"/>
    </row>
    <row r="46" spans="2:40" x14ac:dyDescent="0.15">
      <c r="B46" s="5"/>
      <c r="Q46" s="1"/>
      <c r="Z46" s="6"/>
    </row>
    <row r="47" spans="2:40" x14ac:dyDescent="0.15">
      <c r="B47" s="5" t="s">
        <v>4</v>
      </c>
      <c r="J47" t="s">
        <v>4</v>
      </c>
      <c r="Q47" s="1"/>
      <c r="R47" t="s">
        <v>4</v>
      </c>
      <c r="Z47" s="6"/>
    </row>
    <row r="48" spans="2:40" x14ac:dyDescent="0.15">
      <c r="B48" s="5"/>
      <c r="C48" s="21"/>
      <c r="D48" s="22" t="s">
        <v>0</v>
      </c>
      <c r="E48" s="22" t="s">
        <v>1</v>
      </c>
      <c r="F48" s="22" t="s">
        <v>2</v>
      </c>
      <c r="G48" s="23" t="s">
        <v>3</v>
      </c>
      <c r="K48" s="21"/>
      <c r="L48" s="22" t="s">
        <v>0</v>
      </c>
      <c r="M48" s="22" t="s">
        <v>1</v>
      </c>
      <c r="N48" s="22" t="s">
        <v>2</v>
      </c>
      <c r="O48" s="23" t="s">
        <v>3</v>
      </c>
      <c r="Q48" s="1"/>
      <c r="S48" s="21"/>
      <c r="T48" s="23" t="s">
        <v>0</v>
      </c>
      <c r="U48" s="23" t="s">
        <v>1</v>
      </c>
      <c r="V48" s="23" t="s">
        <v>2</v>
      </c>
      <c r="W48" s="23" t="s">
        <v>3</v>
      </c>
      <c r="Z48" s="6"/>
    </row>
    <row r="49" spans="2:26" x14ac:dyDescent="0.15">
      <c r="B49" s="5"/>
      <c r="C49" s="19" t="s">
        <v>5</v>
      </c>
      <c r="D49">
        <f>IF(D22,$E$4-$E$6,$E$4)</f>
        <v>1</v>
      </c>
      <c r="E49">
        <f t="shared" ref="E49:G49" si="21">IF(E22,$E$4-$E$6,$E$4)</f>
        <v>1</v>
      </c>
      <c r="F49">
        <f t="shared" si="21"/>
        <v>1</v>
      </c>
      <c r="G49" s="25">
        <f t="shared" si="21"/>
        <v>1</v>
      </c>
      <c r="K49" s="19" t="s">
        <v>5</v>
      </c>
      <c r="L49">
        <f>D49*D12</f>
        <v>0.25</v>
      </c>
      <c r="M49">
        <f t="shared" ref="M49:O52" si="22">E49*E12</f>
        <v>0.35</v>
      </c>
      <c r="N49">
        <f t="shared" si="22"/>
        <v>0.2</v>
      </c>
      <c r="O49" s="25">
        <f t="shared" si="22"/>
        <v>0.2</v>
      </c>
      <c r="Q49" s="1"/>
      <c r="S49" s="19" t="s">
        <v>5</v>
      </c>
      <c r="T49" s="25">
        <f>L49*Q21</f>
        <v>5.6250000000000001E-2</v>
      </c>
      <c r="U49" s="25">
        <f t="shared" ref="U49:W52" si="23">M49*R21</f>
        <v>7.8750000000000001E-2</v>
      </c>
      <c r="V49" s="25">
        <f t="shared" si="23"/>
        <v>4.5000000000000005E-2</v>
      </c>
      <c r="W49" s="25">
        <f t="shared" si="23"/>
        <v>4.5000000000000005E-2</v>
      </c>
      <c r="Z49" s="6"/>
    </row>
    <row r="50" spans="2:26" x14ac:dyDescent="0.15">
      <c r="B50" s="5"/>
      <c r="C50" s="19" t="s">
        <v>6</v>
      </c>
      <c r="D50">
        <f>IF(D23,$E$4-$E$6,$E$4)</f>
        <v>1.9999999999999907E-2</v>
      </c>
      <c r="E50">
        <f t="shared" ref="D50:G52" si="24">IF(E23,$E$4-$E$6,$E$4)</f>
        <v>1.9999999999999907E-2</v>
      </c>
      <c r="F50">
        <f t="shared" si="24"/>
        <v>1</v>
      </c>
      <c r="G50" s="25">
        <f t="shared" si="24"/>
        <v>1</v>
      </c>
      <c r="K50" s="19" t="s">
        <v>6</v>
      </c>
      <c r="L50">
        <f>D50*D13</f>
        <v>3.9999999999999819E-3</v>
      </c>
      <c r="M50">
        <f t="shared" si="22"/>
        <v>7.9999999999999637E-3</v>
      </c>
      <c r="N50">
        <f t="shared" si="22"/>
        <v>0.25</v>
      </c>
      <c r="O50" s="25">
        <f t="shared" si="22"/>
        <v>0.15</v>
      </c>
      <c r="Q50" s="1"/>
      <c r="S50" s="19" t="s">
        <v>6</v>
      </c>
      <c r="T50" s="25">
        <f t="shared" ref="T50:T52" si="25">L50*Q22</f>
        <v>8.9999999999999596E-4</v>
      </c>
      <c r="U50" s="25">
        <f t="shared" si="23"/>
        <v>1.7999999999999919E-3</v>
      </c>
      <c r="V50" s="25">
        <f t="shared" si="23"/>
        <v>7.8750000000000001E-2</v>
      </c>
      <c r="W50" s="25">
        <f t="shared" si="23"/>
        <v>4.0500000000000001E-2</v>
      </c>
      <c r="Z50" s="6"/>
    </row>
    <row r="51" spans="2:26" x14ac:dyDescent="0.15">
      <c r="B51" s="5"/>
      <c r="C51" s="19" t="s">
        <v>7</v>
      </c>
      <c r="D51">
        <f t="shared" si="24"/>
        <v>1.9999999999999907E-2</v>
      </c>
      <c r="E51">
        <f t="shared" si="24"/>
        <v>1.9999999999999907E-2</v>
      </c>
      <c r="F51">
        <f t="shared" si="24"/>
        <v>1</v>
      </c>
      <c r="G51" s="25">
        <f t="shared" si="24"/>
        <v>1</v>
      </c>
      <c r="K51" s="19" t="s">
        <v>7</v>
      </c>
      <c r="L51">
        <f>D51*D14</f>
        <v>5.9999999999999715E-3</v>
      </c>
      <c r="M51">
        <f t="shared" si="22"/>
        <v>7.9999999999999637E-3</v>
      </c>
      <c r="N51">
        <f t="shared" si="22"/>
        <v>0.2</v>
      </c>
      <c r="O51" s="25">
        <f t="shared" si="22"/>
        <v>0.1</v>
      </c>
      <c r="Q51" s="1"/>
      <c r="S51" s="19" t="s">
        <v>7</v>
      </c>
      <c r="T51" s="25">
        <f t="shared" si="25"/>
        <v>1.3499999999999936E-3</v>
      </c>
      <c r="U51" s="25">
        <f t="shared" si="23"/>
        <v>1.7999999999999919E-3</v>
      </c>
      <c r="V51" s="25">
        <f t="shared" si="23"/>
        <v>6.3E-2</v>
      </c>
      <c r="W51" s="25">
        <f t="shared" si="23"/>
        <v>2.7000000000000003E-2</v>
      </c>
      <c r="Z51" s="6"/>
    </row>
    <row r="52" spans="2:26" x14ac:dyDescent="0.15">
      <c r="B52" s="5"/>
      <c r="C52" s="20" t="s">
        <v>8</v>
      </c>
      <c r="D52" s="17">
        <f t="shared" si="24"/>
        <v>1.9999999999999907E-2</v>
      </c>
      <c r="E52" s="17">
        <f t="shared" si="24"/>
        <v>1.9999999999999907E-2</v>
      </c>
      <c r="F52" s="17">
        <f t="shared" si="24"/>
        <v>1.9999999999999907E-2</v>
      </c>
      <c r="G52" s="26">
        <f t="shared" si="24"/>
        <v>1.9999999999999907E-2</v>
      </c>
      <c r="K52" s="20" t="s">
        <v>8</v>
      </c>
      <c r="L52" s="17">
        <f>D52*D15</f>
        <v>3.9999999999999819E-3</v>
      </c>
      <c r="M52" s="17">
        <f t="shared" si="22"/>
        <v>5.9999999999999715E-3</v>
      </c>
      <c r="N52" s="17">
        <f t="shared" si="22"/>
        <v>2.9999999999999858E-3</v>
      </c>
      <c r="O52" s="26">
        <f t="shared" si="22"/>
        <v>6.9999999999999672E-3</v>
      </c>
      <c r="Q52" s="1"/>
      <c r="S52" s="20" t="s">
        <v>8</v>
      </c>
      <c r="T52" s="26">
        <f t="shared" si="25"/>
        <v>1.0799999999999952E-3</v>
      </c>
      <c r="U52" s="26">
        <f t="shared" si="23"/>
        <v>1.6199999999999923E-3</v>
      </c>
      <c r="V52" s="26">
        <f t="shared" si="23"/>
        <v>9.4499999999999554E-4</v>
      </c>
      <c r="W52" s="26">
        <f t="shared" si="23"/>
        <v>1.8899999999999913E-3</v>
      </c>
      <c r="Z52" s="6"/>
    </row>
    <row r="53" spans="2:26" x14ac:dyDescent="0.15">
      <c r="B53" s="5"/>
      <c r="Q53" s="1"/>
      <c r="Z53" s="6"/>
    </row>
    <row r="54" spans="2:26" x14ac:dyDescent="0.15">
      <c r="B54" s="5"/>
      <c r="Q54" s="1"/>
      <c r="Z54" s="6"/>
    </row>
    <row r="55" spans="2:26" x14ac:dyDescent="0.15">
      <c r="B55" s="5"/>
      <c r="Q55" s="1"/>
      <c r="Z55" s="6"/>
    </row>
    <row r="56" spans="2:26" x14ac:dyDescent="0.15">
      <c r="B56" s="5" t="s">
        <v>12</v>
      </c>
      <c r="J56" t="s">
        <v>12</v>
      </c>
      <c r="Q56" s="1"/>
      <c r="R56" t="s">
        <v>12</v>
      </c>
      <c r="Z56" s="6"/>
    </row>
    <row r="57" spans="2:26" x14ac:dyDescent="0.15">
      <c r="B57" s="5"/>
      <c r="C57" s="21"/>
      <c r="D57" s="22" t="s">
        <v>0</v>
      </c>
      <c r="E57" s="22" t="s">
        <v>1</v>
      </c>
      <c r="F57" s="22" t="s">
        <v>2</v>
      </c>
      <c r="G57" s="23" t="s">
        <v>3</v>
      </c>
      <c r="K57" s="21"/>
      <c r="L57" s="22" t="s">
        <v>0</v>
      </c>
      <c r="M57" s="22" t="s">
        <v>1</v>
      </c>
      <c r="N57" s="22" t="s">
        <v>2</v>
      </c>
      <c r="O57" s="23" t="s">
        <v>3</v>
      </c>
      <c r="Q57" s="1"/>
      <c r="S57" s="21"/>
      <c r="T57" s="23" t="s">
        <v>0</v>
      </c>
      <c r="U57" s="23" t="s">
        <v>1</v>
      </c>
      <c r="V57" s="23" t="s">
        <v>2</v>
      </c>
      <c r="W57" s="23" t="s">
        <v>3</v>
      </c>
      <c r="Z57" s="6"/>
    </row>
    <row r="58" spans="2:26" x14ac:dyDescent="0.15">
      <c r="B58" s="5"/>
      <c r="C58" s="19" t="s">
        <v>5</v>
      </c>
      <c r="D58">
        <f>IF(D31,$E$4-$E$6,$E$4)</f>
        <v>1</v>
      </c>
      <c r="E58">
        <f t="shared" ref="E58:G58" si="26">IF(E31,$E$4-$E$6,$E$4)</f>
        <v>1</v>
      </c>
      <c r="F58">
        <f t="shared" si="26"/>
        <v>1</v>
      </c>
      <c r="G58" s="25">
        <f t="shared" si="26"/>
        <v>1</v>
      </c>
      <c r="K58" s="19" t="s">
        <v>5</v>
      </c>
      <c r="L58">
        <f>D58*J12</f>
        <v>0.25</v>
      </c>
      <c r="M58">
        <f t="shared" ref="M58:O61" si="27">E58*K12</f>
        <v>0.35</v>
      </c>
      <c r="N58">
        <f t="shared" si="27"/>
        <v>0.2</v>
      </c>
      <c r="O58" s="25">
        <f t="shared" si="27"/>
        <v>0.2</v>
      </c>
      <c r="Q58" s="1"/>
      <c r="S58" s="19" t="s">
        <v>5</v>
      </c>
      <c r="T58" s="25">
        <f>L58*Q21</f>
        <v>5.6250000000000001E-2</v>
      </c>
      <c r="U58" s="25">
        <f t="shared" ref="U58:W61" si="28">M58*R21</f>
        <v>7.8750000000000001E-2</v>
      </c>
      <c r="V58" s="25">
        <f t="shared" si="28"/>
        <v>4.5000000000000005E-2</v>
      </c>
      <c r="W58" s="25">
        <f t="shared" si="28"/>
        <v>4.5000000000000005E-2</v>
      </c>
      <c r="Z58" s="6"/>
    </row>
    <row r="59" spans="2:26" x14ac:dyDescent="0.15">
      <c r="B59" s="5"/>
      <c r="C59" s="19" t="s">
        <v>6</v>
      </c>
      <c r="D59">
        <f t="shared" ref="D59:G61" si="29">IF(D32,$E$4-$E$6,$E$4)</f>
        <v>1</v>
      </c>
      <c r="E59">
        <f t="shared" si="29"/>
        <v>1</v>
      </c>
      <c r="F59">
        <f t="shared" si="29"/>
        <v>1</v>
      </c>
      <c r="G59" s="25">
        <f t="shared" si="29"/>
        <v>1</v>
      </c>
      <c r="K59" s="19" t="s">
        <v>6</v>
      </c>
      <c r="L59">
        <f>D59*J13</f>
        <v>0.2</v>
      </c>
      <c r="M59">
        <f t="shared" si="27"/>
        <v>0.4</v>
      </c>
      <c r="N59">
        <f t="shared" si="27"/>
        <v>0.25</v>
      </c>
      <c r="O59" s="25">
        <f t="shared" si="27"/>
        <v>0.15</v>
      </c>
      <c r="Q59" s="1"/>
      <c r="S59" s="19" t="s">
        <v>6</v>
      </c>
      <c r="T59" s="25">
        <f t="shared" ref="T59:T61" si="30">L59*Q22</f>
        <v>4.5000000000000005E-2</v>
      </c>
      <c r="U59" s="25">
        <f t="shared" si="28"/>
        <v>9.0000000000000011E-2</v>
      </c>
      <c r="V59" s="25">
        <f t="shared" si="28"/>
        <v>7.8750000000000001E-2</v>
      </c>
      <c r="W59" s="25">
        <f t="shared" si="28"/>
        <v>4.0500000000000001E-2</v>
      </c>
      <c r="Z59" s="6"/>
    </row>
    <row r="60" spans="2:26" x14ac:dyDescent="0.15">
      <c r="B60" s="5"/>
      <c r="C60" s="19" t="s">
        <v>7</v>
      </c>
      <c r="D60">
        <f t="shared" si="29"/>
        <v>1.9999999999999907E-2</v>
      </c>
      <c r="E60">
        <f t="shared" si="29"/>
        <v>1.9999999999999907E-2</v>
      </c>
      <c r="F60">
        <f t="shared" si="29"/>
        <v>1</v>
      </c>
      <c r="G60" s="25">
        <f t="shared" si="29"/>
        <v>1</v>
      </c>
      <c r="K60" s="19" t="s">
        <v>7</v>
      </c>
      <c r="L60">
        <f>D60*J14</f>
        <v>5.9999999999999715E-3</v>
      </c>
      <c r="M60">
        <f t="shared" si="27"/>
        <v>7.9999999999999637E-3</v>
      </c>
      <c r="N60">
        <f t="shared" si="27"/>
        <v>0.2</v>
      </c>
      <c r="O60" s="25">
        <f t="shared" si="27"/>
        <v>0.1</v>
      </c>
      <c r="Q60" s="1"/>
      <c r="S60" s="19" t="s">
        <v>7</v>
      </c>
      <c r="T60" s="25">
        <f t="shared" si="30"/>
        <v>1.3499999999999936E-3</v>
      </c>
      <c r="U60" s="25">
        <f t="shared" si="28"/>
        <v>1.7999999999999919E-3</v>
      </c>
      <c r="V60" s="25">
        <f t="shared" si="28"/>
        <v>6.3E-2</v>
      </c>
      <c r="W60" s="25">
        <f t="shared" si="28"/>
        <v>2.7000000000000003E-2</v>
      </c>
      <c r="Z60" s="6"/>
    </row>
    <row r="61" spans="2:26" x14ac:dyDescent="0.15">
      <c r="B61" s="5"/>
      <c r="C61" s="20" t="s">
        <v>8</v>
      </c>
      <c r="D61" s="17">
        <f t="shared" si="29"/>
        <v>1</v>
      </c>
      <c r="E61" s="17">
        <f t="shared" si="29"/>
        <v>1</v>
      </c>
      <c r="F61" s="17">
        <f t="shared" si="29"/>
        <v>1</v>
      </c>
      <c r="G61" s="26">
        <f t="shared" si="29"/>
        <v>1</v>
      </c>
      <c r="K61" s="20" t="s">
        <v>8</v>
      </c>
      <c r="L61" s="17">
        <f>D61*J15</f>
        <v>0.25</v>
      </c>
      <c r="M61" s="17">
        <f t="shared" si="27"/>
        <v>0.25</v>
      </c>
      <c r="N61" s="17">
        <f t="shared" si="27"/>
        <v>0.1</v>
      </c>
      <c r="O61" s="26">
        <f t="shared" si="27"/>
        <v>0.4</v>
      </c>
      <c r="Q61" s="1"/>
      <c r="S61" s="20" t="s">
        <v>8</v>
      </c>
      <c r="T61" s="26">
        <f t="shared" si="30"/>
        <v>6.7500000000000004E-2</v>
      </c>
      <c r="U61" s="26">
        <f t="shared" si="28"/>
        <v>6.7500000000000004E-2</v>
      </c>
      <c r="V61" s="26">
        <f t="shared" si="28"/>
        <v>3.15E-2</v>
      </c>
      <c r="W61" s="26">
        <f t="shared" si="28"/>
        <v>0.10800000000000001</v>
      </c>
      <c r="Z61" s="6"/>
    </row>
    <row r="62" spans="2:26" x14ac:dyDescent="0.15">
      <c r="B62" s="5"/>
      <c r="Q62" s="1"/>
      <c r="Z62" s="6"/>
    </row>
    <row r="63" spans="2:26" x14ac:dyDescent="0.15">
      <c r="B63" s="5"/>
      <c r="Q63" s="1"/>
      <c r="Z63" s="6"/>
    </row>
    <row r="64" spans="2:26" x14ac:dyDescent="0.15">
      <c r="B64" s="5"/>
      <c r="Q64" s="1"/>
      <c r="Z64" s="6"/>
    </row>
    <row r="65" spans="2:26" x14ac:dyDescent="0.15">
      <c r="B65" s="5" t="s">
        <v>13</v>
      </c>
      <c r="J65" t="s">
        <v>13</v>
      </c>
      <c r="Q65" s="1"/>
      <c r="R65" t="s">
        <v>13</v>
      </c>
      <c r="Z65" s="6"/>
    </row>
    <row r="66" spans="2:26" x14ac:dyDescent="0.15">
      <c r="B66" s="5"/>
      <c r="C66" s="21"/>
      <c r="D66" s="22" t="s">
        <v>0</v>
      </c>
      <c r="E66" s="22" t="s">
        <v>1</v>
      </c>
      <c r="F66" s="22" t="s">
        <v>2</v>
      </c>
      <c r="G66" s="23" t="s">
        <v>3</v>
      </c>
      <c r="K66" s="21"/>
      <c r="L66" s="22" t="s">
        <v>0</v>
      </c>
      <c r="M66" s="22" t="s">
        <v>1</v>
      </c>
      <c r="N66" s="22" t="s">
        <v>2</v>
      </c>
      <c r="O66" s="23" t="s">
        <v>3</v>
      </c>
      <c r="Q66" s="1"/>
      <c r="S66" s="21"/>
      <c r="T66" s="23" t="s">
        <v>0</v>
      </c>
      <c r="U66" s="23" t="s">
        <v>1</v>
      </c>
      <c r="V66" s="23" t="s">
        <v>2</v>
      </c>
      <c r="W66" s="23" t="s">
        <v>3</v>
      </c>
      <c r="Z66" s="6"/>
    </row>
    <row r="67" spans="2:26" x14ac:dyDescent="0.15">
      <c r="B67" s="5"/>
      <c r="C67" s="19" t="s">
        <v>5</v>
      </c>
      <c r="D67">
        <f>IF(D40,$E$4-$E$6,$E$4)</f>
        <v>1</v>
      </c>
      <c r="E67">
        <f t="shared" ref="E67:G67" si="31">IF(E40,$E$4-$E$6,$E$4)</f>
        <v>1</v>
      </c>
      <c r="F67">
        <f t="shared" si="31"/>
        <v>1</v>
      </c>
      <c r="G67" s="25">
        <f t="shared" si="31"/>
        <v>1</v>
      </c>
      <c r="K67" s="19" t="s">
        <v>5</v>
      </c>
      <c r="L67">
        <f>D67*D12</f>
        <v>0.25</v>
      </c>
      <c r="M67">
        <f t="shared" ref="M67:O70" si="32">E67*E12</f>
        <v>0.35</v>
      </c>
      <c r="N67">
        <f t="shared" si="32"/>
        <v>0.2</v>
      </c>
      <c r="O67" s="25">
        <f t="shared" si="32"/>
        <v>0.2</v>
      </c>
      <c r="Q67" s="1"/>
      <c r="S67" s="19" t="s">
        <v>5</v>
      </c>
      <c r="T67" s="25">
        <f>L67*Q21</f>
        <v>5.6250000000000001E-2</v>
      </c>
      <c r="U67" s="25">
        <f t="shared" ref="U67:W70" si="33">M67*R21</f>
        <v>7.8750000000000001E-2</v>
      </c>
      <c r="V67" s="25">
        <f t="shared" si="33"/>
        <v>4.5000000000000005E-2</v>
      </c>
      <c r="W67" s="25">
        <f t="shared" si="33"/>
        <v>4.5000000000000005E-2</v>
      </c>
      <c r="Z67" s="6"/>
    </row>
    <row r="68" spans="2:26" x14ac:dyDescent="0.15">
      <c r="B68" s="5"/>
      <c r="C68" s="19" t="s">
        <v>6</v>
      </c>
      <c r="D68">
        <f t="shared" ref="D68:G70" si="34">IF(D41,$E$4-$E$6,$E$4)</f>
        <v>1.9999999999999907E-2</v>
      </c>
      <c r="E68">
        <f t="shared" si="34"/>
        <v>1.9999999999999907E-2</v>
      </c>
      <c r="F68">
        <f t="shared" si="34"/>
        <v>1</v>
      </c>
      <c r="G68" s="25">
        <f t="shared" si="34"/>
        <v>1</v>
      </c>
      <c r="K68" s="19" t="s">
        <v>6</v>
      </c>
      <c r="L68">
        <f>D68*D13</f>
        <v>3.9999999999999819E-3</v>
      </c>
      <c r="M68">
        <f t="shared" si="32"/>
        <v>7.9999999999999637E-3</v>
      </c>
      <c r="N68">
        <f t="shared" si="32"/>
        <v>0.25</v>
      </c>
      <c r="O68" s="25">
        <f t="shared" si="32"/>
        <v>0.15</v>
      </c>
      <c r="Q68" s="1"/>
      <c r="S68" s="19" t="s">
        <v>6</v>
      </c>
      <c r="T68" s="25">
        <f t="shared" ref="T68:T70" si="35">L68*Q22</f>
        <v>8.9999999999999596E-4</v>
      </c>
      <c r="U68" s="25">
        <f t="shared" si="33"/>
        <v>1.7999999999999919E-3</v>
      </c>
      <c r="V68" s="25">
        <f t="shared" si="33"/>
        <v>7.8750000000000001E-2</v>
      </c>
      <c r="W68" s="25">
        <f t="shared" si="33"/>
        <v>4.0500000000000001E-2</v>
      </c>
      <c r="Z68" s="6"/>
    </row>
    <row r="69" spans="2:26" x14ac:dyDescent="0.15">
      <c r="B69" s="5"/>
      <c r="C69" s="19" t="s">
        <v>7</v>
      </c>
      <c r="D69">
        <f t="shared" si="34"/>
        <v>1.9999999999999907E-2</v>
      </c>
      <c r="E69">
        <f t="shared" si="34"/>
        <v>1.9999999999999907E-2</v>
      </c>
      <c r="F69">
        <f t="shared" si="34"/>
        <v>1</v>
      </c>
      <c r="G69" s="25">
        <f t="shared" si="34"/>
        <v>1</v>
      </c>
      <c r="K69" s="19" t="s">
        <v>7</v>
      </c>
      <c r="L69">
        <f>D69*D14</f>
        <v>5.9999999999999715E-3</v>
      </c>
      <c r="M69">
        <f t="shared" si="32"/>
        <v>7.9999999999999637E-3</v>
      </c>
      <c r="N69">
        <f t="shared" si="32"/>
        <v>0.2</v>
      </c>
      <c r="O69" s="25">
        <f t="shared" si="32"/>
        <v>0.1</v>
      </c>
      <c r="Q69" s="1"/>
      <c r="S69" s="19" t="s">
        <v>7</v>
      </c>
      <c r="T69" s="25">
        <f t="shared" si="35"/>
        <v>1.3499999999999936E-3</v>
      </c>
      <c r="U69" s="25">
        <f t="shared" si="33"/>
        <v>1.7999999999999919E-3</v>
      </c>
      <c r="V69" s="25">
        <f t="shared" si="33"/>
        <v>6.3E-2</v>
      </c>
      <c r="W69" s="25">
        <f t="shared" si="33"/>
        <v>2.7000000000000003E-2</v>
      </c>
      <c r="Z69" s="6"/>
    </row>
    <row r="70" spans="2:26" x14ac:dyDescent="0.15">
      <c r="B70" s="5"/>
      <c r="C70" s="20" t="s">
        <v>8</v>
      </c>
      <c r="D70" s="17">
        <f t="shared" si="34"/>
        <v>1.9999999999999907E-2</v>
      </c>
      <c r="E70" s="17">
        <f t="shared" si="34"/>
        <v>1.9999999999999907E-2</v>
      </c>
      <c r="F70" s="17">
        <f t="shared" si="34"/>
        <v>1.9999999999999907E-2</v>
      </c>
      <c r="G70" s="26">
        <f t="shared" si="34"/>
        <v>1.9999999999999907E-2</v>
      </c>
      <c r="K70" s="20" t="s">
        <v>8</v>
      </c>
      <c r="L70" s="17">
        <f>D70*D15</f>
        <v>3.9999999999999819E-3</v>
      </c>
      <c r="M70" s="17">
        <f t="shared" si="32"/>
        <v>5.9999999999999715E-3</v>
      </c>
      <c r="N70" s="17">
        <f t="shared" si="32"/>
        <v>2.9999999999999858E-3</v>
      </c>
      <c r="O70" s="26">
        <f t="shared" si="32"/>
        <v>6.9999999999999672E-3</v>
      </c>
      <c r="Q70" s="1"/>
      <c r="S70" s="20" t="s">
        <v>8</v>
      </c>
      <c r="T70" s="26">
        <f t="shared" si="35"/>
        <v>1.0799999999999952E-3</v>
      </c>
      <c r="U70" s="26">
        <f t="shared" si="33"/>
        <v>1.6199999999999923E-3</v>
      </c>
      <c r="V70" s="26">
        <f t="shared" si="33"/>
        <v>9.4499999999999554E-4</v>
      </c>
      <c r="W70" s="26">
        <f t="shared" si="33"/>
        <v>1.8899999999999913E-3</v>
      </c>
      <c r="Z70" s="6"/>
    </row>
    <row r="71" spans="2:26" x14ac:dyDescent="0.15">
      <c r="B71" s="5"/>
      <c r="Q71" s="1"/>
      <c r="Z71" s="6"/>
    </row>
    <row r="72" spans="2:26" x14ac:dyDescent="0.15">
      <c r="B72" s="5"/>
      <c r="Q72" s="1"/>
      <c r="Z72" s="6"/>
    </row>
    <row r="73" spans="2:26" x14ac:dyDescent="0.15">
      <c r="B73" s="5"/>
      <c r="Q73" s="1"/>
      <c r="Z73" s="6"/>
    </row>
    <row r="74" spans="2:26" x14ac:dyDescent="0.15">
      <c r="B74" s="5"/>
      <c r="J74" t="s">
        <v>19</v>
      </c>
      <c r="K74" s="32" t="s">
        <v>5</v>
      </c>
      <c r="L74" s="33">
        <f>SUM(L49:O49,L58:O58,L67:O67)/(2*H12+N12)</f>
        <v>1.0000000000000002</v>
      </c>
      <c r="M74">
        <v>1</v>
      </c>
      <c r="Q74" t="s">
        <v>41</v>
      </c>
      <c r="S74">
        <f>SUM(T49:W52,T58:W61,T67:W70)/(2*SUM(H12:H15)+SUM(N12:N15))</f>
        <v>0.14484749999999993</v>
      </c>
      <c r="U74" s="32" t="s">
        <v>5</v>
      </c>
      <c r="V74" s="33">
        <f>SUM(T49:W49,T58:W58,T67:W67)/(2*H12+N12)</f>
        <v>0.22500000000000001</v>
      </c>
      <c r="W74">
        <v>0.22500000000000001</v>
      </c>
      <c r="Z74" s="6"/>
    </row>
    <row r="75" spans="2:26" x14ac:dyDescent="0.15">
      <c r="B75" s="5"/>
      <c r="K75" s="19" t="s">
        <v>6</v>
      </c>
      <c r="L75" s="34">
        <f t="shared" ref="L75:L77" si="36">SUM(L50:O50,L59:O59,L68:O68)/(2*H13+N13)</f>
        <v>0.60799999999999998</v>
      </c>
      <c r="M75">
        <v>0.60799999999999998</v>
      </c>
      <c r="U75" s="19" t="s">
        <v>6</v>
      </c>
      <c r="V75" s="34">
        <f>SUM(T50:W50,T59:W59,T68:W68)/(2*H13+N13)</f>
        <v>0.16604999999999998</v>
      </c>
      <c r="W75">
        <v>0.16600000000000001</v>
      </c>
      <c r="Z75" s="6"/>
    </row>
    <row r="76" spans="2:26" x14ac:dyDescent="0.15">
      <c r="B76" s="5"/>
      <c r="K76" s="19" t="s">
        <v>7</v>
      </c>
      <c r="L76" s="34">
        <f t="shared" si="36"/>
        <v>0.314</v>
      </c>
      <c r="M76">
        <v>0.314</v>
      </c>
      <c r="U76" s="19" t="s">
        <v>7</v>
      </c>
      <c r="V76" s="34">
        <f t="shared" ref="V76:V77" si="37">SUM(T51:W51,T60:W60,T69:W69)/(2*H14+N14)</f>
        <v>9.3150000000000011E-2</v>
      </c>
      <c r="W76">
        <v>9.2999999999999999E-2</v>
      </c>
      <c r="Z76" s="6"/>
    </row>
    <row r="77" spans="2:26" x14ac:dyDescent="0.15">
      <c r="B77" s="5"/>
      <c r="K77" s="20" t="s">
        <v>8</v>
      </c>
      <c r="L77" s="35">
        <f t="shared" si="36"/>
        <v>0.34666666666666662</v>
      </c>
      <c r="M77">
        <v>0.34699999999999998</v>
      </c>
      <c r="U77" s="20" t="s">
        <v>8</v>
      </c>
      <c r="V77" s="35">
        <f t="shared" si="37"/>
        <v>9.5189999999999983E-2</v>
      </c>
      <c r="W77">
        <v>9.5000000000000001E-2</v>
      </c>
      <c r="Z77" s="6"/>
    </row>
    <row r="78" spans="2:26" x14ac:dyDescent="0.15">
      <c r="B78" s="5"/>
      <c r="O78" s="6"/>
      <c r="P78" s="5"/>
      <c r="Z78" s="6"/>
    </row>
    <row r="79" spans="2:26" x14ac:dyDescent="0.15">
      <c r="B79" s="5"/>
      <c r="O79" s="6"/>
      <c r="P79" s="5"/>
      <c r="Z79" s="6"/>
    </row>
    <row r="80" spans="2:26" x14ac:dyDescent="0.15">
      <c r="B80" s="5"/>
      <c r="J80" t="s">
        <v>42</v>
      </c>
      <c r="O80" s="6"/>
      <c r="P80" s="5"/>
      <c r="Z80" s="6"/>
    </row>
    <row r="81" spans="2:26" ht="14" thickBot="1" x14ac:dyDescent="0.2">
      <c r="B81" s="9"/>
      <c r="C81" s="10"/>
      <c r="D81" s="10"/>
      <c r="E81" s="10"/>
      <c r="F81" s="10"/>
      <c r="G81" s="10"/>
      <c r="H81" s="10"/>
      <c r="I81" s="10"/>
      <c r="J81" s="10"/>
      <c r="K81" s="10">
        <f>SUM(L74:L77)/4</f>
        <v>0.56716666666666671</v>
      </c>
      <c r="L81" s="10"/>
      <c r="M81" s="10"/>
      <c r="N81" s="10"/>
      <c r="O81" s="11"/>
      <c r="P81" s="9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4" spans="2:26" x14ac:dyDescent="0.15">
      <c r="B84" t="s">
        <v>85</v>
      </c>
      <c r="J84" t="s">
        <v>86</v>
      </c>
    </row>
    <row r="86" spans="2:26" x14ac:dyDescent="0.15">
      <c r="B86" s="5" t="s">
        <v>4</v>
      </c>
      <c r="J86" s="5" t="s">
        <v>4</v>
      </c>
    </row>
    <row r="87" spans="2:26" x14ac:dyDescent="0.15">
      <c r="B87" s="5"/>
      <c r="C87" s="21"/>
      <c r="D87" s="23" t="s">
        <v>0</v>
      </c>
      <c r="E87" s="23" t="s">
        <v>1</v>
      </c>
      <c r="F87" s="23" t="s">
        <v>2</v>
      </c>
      <c r="G87" s="23" t="s">
        <v>3</v>
      </c>
      <c r="J87" s="5"/>
      <c r="K87" s="21"/>
      <c r="L87" s="23" t="s">
        <v>0</v>
      </c>
      <c r="M87" s="23" t="s">
        <v>1</v>
      </c>
      <c r="N87" s="23" t="s">
        <v>2</v>
      </c>
      <c r="O87" s="23" t="s">
        <v>3</v>
      </c>
    </row>
    <row r="88" spans="2:26" x14ac:dyDescent="0.15">
      <c r="B88" s="5"/>
      <c r="C88" s="19" t="s">
        <v>5</v>
      </c>
      <c r="D88" s="25">
        <v>0</v>
      </c>
      <c r="E88" s="25">
        <v>0</v>
      </c>
      <c r="F88" s="25">
        <v>0</v>
      </c>
      <c r="G88" s="25">
        <v>0</v>
      </c>
      <c r="J88" s="5"/>
      <c r="K88" s="19" t="s">
        <v>5</v>
      </c>
      <c r="L88" s="25">
        <v>0</v>
      </c>
      <c r="M88" s="25">
        <v>0</v>
      </c>
      <c r="N88" s="25">
        <v>0</v>
      </c>
      <c r="O88" s="25">
        <v>0</v>
      </c>
    </row>
    <row r="89" spans="2:26" x14ac:dyDescent="0.15">
      <c r="B89" s="5"/>
      <c r="C89" s="19" t="s">
        <v>6</v>
      </c>
      <c r="D89" s="25">
        <v>1</v>
      </c>
      <c r="E89" s="25">
        <v>1</v>
      </c>
      <c r="F89" s="25">
        <v>0</v>
      </c>
      <c r="G89" s="25">
        <v>0</v>
      </c>
      <c r="J89" s="5"/>
      <c r="K89" s="19" t="s">
        <v>6</v>
      </c>
      <c r="L89" s="25">
        <v>1</v>
      </c>
      <c r="M89" s="25">
        <v>1</v>
      </c>
      <c r="N89" s="25">
        <v>0</v>
      </c>
      <c r="O89" s="25">
        <v>0</v>
      </c>
    </row>
    <row r="90" spans="2:26" x14ac:dyDescent="0.15">
      <c r="B90" s="5"/>
      <c r="C90" s="19" t="s">
        <v>7</v>
      </c>
      <c r="D90" s="25">
        <v>1</v>
      </c>
      <c r="E90" s="25">
        <v>1</v>
      </c>
      <c r="F90" s="25">
        <v>0</v>
      </c>
      <c r="G90" s="25">
        <v>0</v>
      </c>
      <c r="J90" s="5"/>
      <c r="K90" s="19" t="s">
        <v>7</v>
      </c>
      <c r="L90" s="25">
        <v>1</v>
      </c>
      <c r="M90" s="25">
        <v>1</v>
      </c>
      <c r="N90" s="25">
        <v>0</v>
      </c>
      <c r="O90" s="25">
        <v>0</v>
      </c>
    </row>
    <row r="91" spans="2:26" x14ac:dyDescent="0.15">
      <c r="B91" s="5"/>
      <c r="C91" s="20" t="s">
        <v>8</v>
      </c>
      <c r="D91" s="26">
        <v>1</v>
      </c>
      <c r="E91" s="26">
        <v>1</v>
      </c>
      <c r="F91" s="26">
        <v>1</v>
      </c>
      <c r="G91" s="26">
        <v>1</v>
      </c>
      <c r="J91" s="5"/>
      <c r="K91" s="20" t="s">
        <v>8</v>
      </c>
      <c r="L91" s="26">
        <v>1</v>
      </c>
      <c r="M91" s="26">
        <v>1</v>
      </c>
      <c r="N91" s="26">
        <v>1</v>
      </c>
      <c r="O91" s="26">
        <v>1</v>
      </c>
    </row>
    <row r="92" spans="2:26" x14ac:dyDescent="0.15">
      <c r="B92" s="5"/>
      <c r="J92" s="5"/>
    </row>
    <row r="93" spans="2:26" x14ac:dyDescent="0.15">
      <c r="B93" s="5"/>
      <c r="J93" s="5"/>
    </row>
    <row r="94" spans="2:26" x14ac:dyDescent="0.15">
      <c r="B94" s="5"/>
      <c r="J94" s="5"/>
    </row>
    <row r="95" spans="2:26" x14ac:dyDescent="0.15">
      <c r="B95" s="5" t="s">
        <v>12</v>
      </c>
      <c r="J95" s="5" t="s">
        <v>12</v>
      </c>
    </row>
    <row r="96" spans="2:26" x14ac:dyDescent="0.15">
      <c r="B96" s="5"/>
      <c r="C96" s="21"/>
      <c r="D96" s="23" t="s">
        <v>0</v>
      </c>
      <c r="E96" s="23" t="s">
        <v>1</v>
      </c>
      <c r="F96" s="23" t="s">
        <v>2</v>
      </c>
      <c r="G96" s="23" t="s">
        <v>3</v>
      </c>
      <c r="J96" s="5"/>
      <c r="K96" s="21"/>
      <c r="L96" s="23" t="s">
        <v>0</v>
      </c>
      <c r="M96" s="23" t="s">
        <v>1</v>
      </c>
      <c r="N96" s="23" t="s">
        <v>2</v>
      </c>
      <c r="O96" s="23" t="s">
        <v>3</v>
      </c>
    </row>
    <row r="97" spans="2:15" x14ac:dyDescent="0.15">
      <c r="B97" s="5"/>
      <c r="C97" s="19" t="s">
        <v>5</v>
      </c>
      <c r="D97" s="25">
        <v>0</v>
      </c>
      <c r="E97" s="25">
        <v>0</v>
      </c>
      <c r="F97" s="25">
        <v>0</v>
      </c>
      <c r="G97" s="25">
        <v>0</v>
      </c>
      <c r="J97" s="5"/>
      <c r="K97" s="19" t="s">
        <v>5</v>
      </c>
      <c r="L97" s="25">
        <v>0</v>
      </c>
      <c r="M97" s="25">
        <v>0</v>
      </c>
      <c r="N97" s="25">
        <v>0</v>
      </c>
      <c r="O97" s="25">
        <v>0</v>
      </c>
    </row>
    <row r="98" spans="2:15" x14ac:dyDescent="0.15">
      <c r="B98" s="5"/>
      <c r="C98" s="19" t="s">
        <v>6</v>
      </c>
      <c r="D98" s="25">
        <v>0</v>
      </c>
      <c r="E98" s="25">
        <v>0</v>
      </c>
      <c r="F98" s="25">
        <v>0</v>
      </c>
      <c r="G98" s="25">
        <v>0</v>
      </c>
      <c r="J98" s="5"/>
      <c r="K98" s="19" t="s">
        <v>6</v>
      </c>
      <c r="L98" s="25">
        <v>0</v>
      </c>
      <c r="M98" s="25">
        <v>0</v>
      </c>
      <c r="N98" s="25">
        <v>0</v>
      </c>
      <c r="O98" s="25">
        <v>0</v>
      </c>
    </row>
    <row r="99" spans="2:15" x14ac:dyDescent="0.15">
      <c r="B99" s="5"/>
      <c r="C99" s="19" t="s">
        <v>7</v>
      </c>
      <c r="D99" s="25">
        <v>1</v>
      </c>
      <c r="E99" s="25">
        <v>1</v>
      </c>
      <c r="F99" s="25">
        <v>0</v>
      </c>
      <c r="G99" s="25">
        <v>0</v>
      </c>
      <c r="J99" s="5"/>
      <c r="K99" s="19" t="s">
        <v>7</v>
      </c>
      <c r="L99" s="25">
        <v>1</v>
      </c>
      <c r="M99" s="25">
        <v>1</v>
      </c>
      <c r="N99" s="25">
        <v>0</v>
      </c>
      <c r="O99" s="25">
        <v>0</v>
      </c>
    </row>
    <row r="100" spans="2:15" x14ac:dyDescent="0.15">
      <c r="B100" s="5"/>
      <c r="C100" s="20" t="s">
        <v>8</v>
      </c>
      <c r="D100" s="26">
        <v>0</v>
      </c>
      <c r="E100" s="26">
        <v>0</v>
      </c>
      <c r="F100" s="26">
        <v>0</v>
      </c>
      <c r="G100" s="26">
        <v>0</v>
      </c>
      <c r="J100" s="5"/>
      <c r="K100" s="20" t="s">
        <v>8</v>
      </c>
      <c r="L100" s="26">
        <v>0</v>
      </c>
      <c r="M100" s="26">
        <v>0</v>
      </c>
      <c r="N100" s="26">
        <v>0</v>
      </c>
      <c r="O100" s="26">
        <v>0</v>
      </c>
    </row>
    <row r="101" spans="2:15" x14ac:dyDescent="0.15">
      <c r="B101" s="5"/>
      <c r="J101" s="5"/>
    </row>
    <row r="102" spans="2:15" x14ac:dyDescent="0.15">
      <c r="B102" s="5"/>
      <c r="J102" s="5"/>
    </row>
    <row r="103" spans="2:15" x14ac:dyDescent="0.15">
      <c r="B103" s="5"/>
      <c r="J103" s="5"/>
    </row>
    <row r="104" spans="2:15" x14ac:dyDescent="0.15">
      <c r="B104" s="5" t="s">
        <v>13</v>
      </c>
      <c r="J104" s="5" t="s">
        <v>13</v>
      </c>
    </row>
    <row r="105" spans="2:15" x14ac:dyDescent="0.15">
      <c r="B105" s="5"/>
      <c r="C105" s="21"/>
      <c r="D105" s="23" t="s">
        <v>0</v>
      </c>
      <c r="E105" s="23" t="s">
        <v>1</v>
      </c>
      <c r="F105" s="23" t="s">
        <v>2</v>
      </c>
      <c r="G105" s="23" t="s">
        <v>3</v>
      </c>
      <c r="J105" s="5"/>
      <c r="K105" s="21"/>
      <c r="L105" s="23" t="s">
        <v>0</v>
      </c>
      <c r="M105" s="23" t="s">
        <v>1</v>
      </c>
      <c r="N105" s="23" t="s">
        <v>2</v>
      </c>
      <c r="O105" s="23" t="s">
        <v>3</v>
      </c>
    </row>
    <row r="106" spans="2:15" x14ac:dyDescent="0.15">
      <c r="B106" s="5"/>
      <c r="C106" s="19" t="s">
        <v>5</v>
      </c>
      <c r="D106" s="25">
        <v>0</v>
      </c>
      <c r="E106" s="25">
        <v>0</v>
      </c>
      <c r="F106" s="25">
        <v>0</v>
      </c>
      <c r="G106" s="25">
        <v>0</v>
      </c>
      <c r="J106" s="5"/>
      <c r="K106" s="19" t="s">
        <v>5</v>
      </c>
      <c r="L106" s="25">
        <v>0</v>
      </c>
      <c r="M106" s="25">
        <v>0</v>
      </c>
      <c r="N106" s="25">
        <v>0</v>
      </c>
      <c r="O106" s="25">
        <v>0</v>
      </c>
    </row>
    <row r="107" spans="2:15" x14ac:dyDescent="0.15">
      <c r="B107" s="5"/>
      <c r="C107" s="19" t="s">
        <v>6</v>
      </c>
      <c r="D107" s="25">
        <v>1</v>
      </c>
      <c r="E107" s="25">
        <v>1</v>
      </c>
      <c r="F107" s="25">
        <v>0</v>
      </c>
      <c r="G107" s="25">
        <v>0</v>
      </c>
      <c r="J107" s="5"/>
      <c r="K107" s="19" t="s">
        <v>6</v>
      </c>
      <c r="L107" s="25">
        <v>1</v>
      </c>
      <c r="M107" s="25">
        <v>1</v>
      </c>
      <c r="N107" s="25">
        <v>0</v>
      </c>
      <c r="O107" s="25">
        <v>0</v>
      </c>
    </row>
    <row r="108" spans="2:15" x14ac:dyDescent="0.15">
      <c r="B108" s="5"/>
      <c r="C108" s="19" t="s">
        <v>7</v>
      </c>
      <c r="D108" s="25">
        <v>1</v>
      </c>
      <c r="E108" s="25">
        <v>1</v>
      </c>
      <c r="F108" s="25">
        <v>0</v>
      </c>
      <c r="G108" s="25">
        <v>0</v>
      </c>
      <c r="J108" s="5"/>
      <c r="K108" s="19" t="s">
        <v>7</v>
      </c>
      <c r="L108" s="25">
        <v>1</v>
      </c>
      <c r="M108" s="25">
        <v>1</v>
      </c>
      <c r="N108" s="25">
        <v>0</v>
      </c>
      <c r="O108" s="25">
        <v>0</v>
      </c>
    </row>
    <row r="109" spans="2:15" x14ac:dyDescent="0.15">
      <c r="B109" s="5"/>
      <c r="C109" s="20" t="s">
        <v>8</v>
      </c>
      <c r="D109" s="26">
        <v>1</v>
      </c>
      <c r="E109" s="26">
        <v>1</v>
      </c>
      <c r="F109" s="26">
        <v>1</v>
      </c>
      <c r="G109" s="26">
        <v>1</v>
      </c>
      <c r="J109" s="5"/>
      <c r="K109" s="20" t="s">
        <v>8</v>
      </c>
      <c r="L109" s="26">
        <v>1</v>
      </c>
      <c r="M109" s="26">
        <v>1</v>
      </c>
      <c r="N109" s="26">
        <v>1</v>
      </c>
      <c r="O109" s="2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37BF-1408-4B4C-84ED-A1C7B426440B}">
  <dimension ref="B1:AN109"/>
  <sheetViews>
    <sheetView showGridLines="0" topLeftCell="A50" workbookViewId="0">
      <selection activeCell="S78" sqref="S78"/>
    </sheetView>
  </sheetViews>
  <sheetFormatPr baseColWidth="10" defaultColWidth="8.83203125" defaultRowHeight="13" x14ac:dyDescent="0.15"/>
  <cols>
    <col min="23" max="23" width="12.6640625" customWidth="1"/>
    <col min="24" max="26" width="5.33203125" customWidth="1"/>
    <col min="27" max="27" width="4.6640625" customWidth="1"/>
    <col min="28" max="29" width="4.5" customWidth="1"/>
    <col min="30" max="30" width="5.1640625" customWidth="1"/>
    <col min="31" max="31" width="5.6640625" customWidth="1"/>
    <col min="32" max="33" width="4.5" customWidth="1"/>
    <col min="34" max="34" width="4.6640625" customWidth="1"/>
    <col min="35" max="35" width="4.33203125" customWidth="1"/>
    <col min="36" max="36" width="5.33203125" customWidth="1"/>
    <col min="37" max="37" width="5" customWidth="1"/>
    <col min="38" max="38" width="5.33203125" customWidth="1"/>
    <col min="39" max="39" width="11.83203125" customWidth="1"/>
  </cols>
  <sheetData>
    <row r="1" spans="2:40" x14ac:dyDescent="0.15">
      <c r="N1" s="1"/>
      <c r="P1" s="2"/>
      <c r="Q1" s="3"/>
      <c r="R1" s="29" t="s">
        <v>45</v>
      </c>
      <c r="S1" s="31"/>
      <c r="T1" s="31">
        <v>0.5</v>
      </c>
      <c r="U1" s="3"/>
      <c r="V1" s="3"/>
      <c r="W1" s="32" t="s">
        <v>23</v>
      </c>
      <c r="X1" s="31">
        <v>0.9</v>
      </c>
      <c r="Y1" s="3"/>
      <c r="Z1" s="3"/>
      <c r="AA1" s="3"/>
      <c r="AB1" s="29" t="s">
        <v>35</v>
      </c>
      <c r="AC1" s="31"/>
      <c r="AD1" s="31">
        <v>0.95</v>
      </c>
      <c r="AE1" s="3"/>
      <c r="AF1" s="3"/>
      <c r="AG1" s="3"/>
      <c r="AH1" s="3"/>
      <c r="AI1" s="3"/>
      <c r="AJ1" s="3"/>
      <c r="AK1" s="3"/>
      <c r="AL1" s="3"/>
      <c r="AM1" s="3"/>
      <c r="AN1" s="4"/>
    </row>
    <row r="2" spans="2:40" x14ac:dyDescent="0.15">
      <c r="B2" t="s">
        <v>81</v>
      </c>
      <c r="N2" s="1"/>
      <c r="P2" s="5"/>
      <c r="R2" s="27" t="s">
        <v>46</v>
      </c>
      <c r="S2" s="25"/>
      <c r="T2" s="25">
        <v>0.5</v>
      </c>
      <c r="W2" s="19" t="s">
        <v>24</v>
      </c>
      <c r="X2" s="25">
        <v>0.8</v>
      </c>
      <c r="AB2" s="27" t="s">
        <v>36</v>
      </c>
      <c r="AC2" s="25"/>
      <c r="AD2" s="25">
        <v>0.9</v>
      </c>
      <c r="AN2" s="6"/>
    </row>
    <row r="3" spans="2:40" x14ac:dyDescent="0.15">
      <c r="P3" s="12" t="s">
        <v>20</v>
      </c>
      <c r="R3" s="27" t="s">
        <v>47</v>
      </c>
      <c r="S3" s="25"/>
      <c r="T3" s="25">
        <v>0.5</v>
      </c>
      <c r="W3" s="19" t="s">
        <v>25</v>
      </c>
      <c r="X3" s="25">
        <v>0.7</v>
      </c>
      <c r="AB3" s="27" t="s">
        <v>37</v>
      </c>
      <c r="AC3" s="25"/>
      <c r="AD3" s="25">
        <v>0.85</v>
      </c>
      <c r="AN3" s="6"/>
    </row>
    <row r="4" spans="2:40" x14ac:dyDescent="0.15">
      <c r="B4" t="s">
        <v>9</v>
      </c>
      <c r="D4" t="s">
        <v>10</v>
      </c>
      <c r="E4">
        <v>1</v>
      </c>
      <c r="P4" s="5"/>
      <c r="R4" s="27" t="s">
        <v>48</v>
      </c>
      <c r="S4" s="25"/>
      <c r="T4" s="25">
        <v>0.6</v>
      </c>
      <c r="W4" s="19" t="s">
        <v>26</v>
      </c>
      <c r="X4" s="25">
        <v>0.6</v>
      </c>
      <c r="AB4" s="27" t="s">
        <v>38</v>
      </c>
      <c r="AC4" s="25"/>
      <c r="AD4" s="25">
        <v>0.75</v>
      </c>
      <c r="AN4" s="6"/>
    </row>
    <row r="5" spans="2:40" x14ac:dyDescent="0.15">
      <c r="B5" t="s">
        <v>17</v>
      </c>
      <c r="E5">
        <v>9.8000000000000007</v>
      </c>
      <c r="P5" s="5"/>
      <c r="R5" s="27" t="s">
        <v>49</v>
      </c>
      <c r="S5" s="25"/>
      <c r="T5" s="25">
        <v>0.7</v>
      </c>
      <c r="W5" s="19" t="s">
        <v>27</v>
      </c>
      <c r="X5" s="25">
        <v>0.5</v>
      </c>
      <c r="AB5" s="28" t="s">
        <v>39</v>
      </c>
      <c r="AC5" s="26"/>
      <c r="AD5" s="26">
        <v>0.6</v>
      </c>
      <c r="AN5" s="6"/>
    </row>
    <row r="6" spans="2:40" x14ac:dyDescent="0.15">
      <c r="B6" t="s">
        <v>18</v>
      </c>
      <c r="E6">
        <f>E5/10</f>
        <v>0.98000000000000009</v>
      </c>
      <c r="P6" s="5" t="s">
        <v>21</v>
      </c>
      <c r="R6" s="27" t="s">
        <v>50</v>
      </c>
      <c r="S6" s="25"/>
      <c r="T6" s="25">
        <v>0.7</v>
      </c>
      <c r="V6" t="s">
        <v>22</v>
      </c>
      <c r="W6" s="19" t="s">
        <v>28</v>
      </c>
      <c r="X6" s="25">
        <v>0.4</v>
      </c>
      <c r="AA6" t="s">
        <v>34</v>
      </c>
      <c r="AN6" s="6"/>
    </row>
    <row r="7" spans="2:40" ht="14" thickBot="1" x14ac:dyDescent="0.2">
      <c r="P7" s="5"/>
      <c r="R7" s="28" t="s">
        <v>51</v>
      </c>
      <c r="S7" s="26"/>
      <c r="T7" s="26">
        <v>0.6</v>
      </c>
      <c r="W7" s="19" t="s">
        <v>29</v>
      </c>
      <c r="X7" s="25">
        <v>0.35</v>
      </c>
      <c r="AN7" s="6"/>
    </row>
    <row r="8" spans="2:40" x14ac:dyDescent="0.15">
      <c r="B8" s="13" t="s">
        <v>78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W8" s="19" t="s">
        <v>30</v>
      </c>
      <c r="X8" s="25">
        <v>0.3</v>
      </c>
      <c r="AN8" s="6"/>
    </row>
    <row r="9" spans="2:40" x14ac:dyDescent="0.15">
      <c r="B9" s="5"/>
      <c r="E9" t="s">
        <v>43</v>
      </c>
      <c r="K9" t="s">
        <v>44</v>
      </c>
      <c r="O9" s="6"/>
      <c r="W9" s="20" t="s">
        <v>31</v>
      </c>
      <c r="X9" s="26">
        <v>0.25</v>
      </c>
      <c r="AN9" s="6"/>
    </row>
    <row r="10" spans="2:40" x14ac:dyDescent="0.15">
      <c r="B10" s="5" t="s">
        <v>11</v>
      </c>
      <c r="O10" s="6"/>
      <c r="AB10" t="s">
        <v>40</v>
      </c>
      <c r="AN10" s="6"/>
    </row>
    <row r="11" spans="2:40" x14ac:dyDescent="0.15">
      <c r="B11" s="5"/>
      <c r="C11" s="21"/>
      <c r="D11" s="23" t="s">
        <v>0</v>
      </c>
      <c r="E11" s="23" t="s">
        <v>1</v>
      </c>
      <c r="F11" s="23" t="s">
        <v>2</v>
      </c>
      <c r="G11" s="23" t="s">
        <v>3</v>
      </c>
      <c r="H11" s="23"/>
      <c r="J11" s="21" t="s">
        <v>0</v>
      </c>
      <c r="K11" s="23" t="s">
        <v>1</v>
      </c>
      <c r="L11" s="23" t="s">
        <v>2</v>
      </c>
      <c r="M11" s="23" t="s">
        <v>3</v>
      </c>
      <c r="N11" s="23"/>
      <c r="P11" s="21"/>
      <c r="Q11" s="23" t="s">
        <v>0</v>
      </c>
      <c r="R11" s="23" t="s">
        <v>1</v>
      </c>
      <c r="S11" s="23" t="s">
        <v>2</v>
      </c>
      <c r="T11" s="23" t="s">
        <v>3</v>
      </c>
      <c r="V11" s="21" t="s">
        <v>0</v>
      </c>
      <c r="W11" s="23" t="s">
        <v>1</v>
      </c>
      <c r="X11" s="23" t="s">
        <v>2</v>
      </c>
      <c r="Y11" s="23" t="s">
        <v>3</v>
      </c>
      <c r="AC11">
        <v>0.6</v>
      </c>
      <c r="AN11" s="6"/>
    </row>
    <row r="12" spans="2:40" x14ac:dyDescent="0.15">
      <c r="B12" s="5"/>
      <c r="C12" s="19" t="s">
        <v>5</v>
      </c>
      <c r="D12" s="25">
        <v>0.25</v>
      </c>
      <c r="E12" s="25">
        <v>0.35</v>
      </c>
      <c r="F12" s="25">
        <v>0.2</v>
      </c>
      <c r="G12" s="25">
        <v>0.2</v>
      </c>
      <c r="H12" s="25">
        <f>SUM(D12:G12)</f>
        <v>1</v>
      </c>
      <c r="J12" s="58">
        <v>0.25</v>
      </c>
      <c r="K12" s="56">
        <v>0.35</v>
      </c>
      <c r="L12" s="56">
        <v>0.2</v>
      </c>
      <c r="M12" s="56">
        <v>0.2</v>
      </c>
      <c r="N12" s="56">
        <v>1</v>
      </c>
      <c r="P12" s="19" t="s">
        <v>5</v>
      </c>
      <c r="Q12" s="25">
        <f>AM23</f>
        <v>0.5</v>
      </c>
      <c r="R12" s="25">
        <f>AM24</f>
        <v>0.5</v>
      </c>
      <c r="S12" s="25">
        <f>AM25</f>
        <v>0.5</v>
      </c>
      <c r="T12" s="25">
        <f>AM26</f>
        <v>0.5</v>
      </c>
      <c r="V12" s="19">
        <f>$X$1</f>
        <v>0.9</v>
      </c>
      <c r="W12" s="25">
        <f t="shared" ref="W12:Y15" si="0">$X$1</f>
        <v>0.9</v>
      </c>
      <c r="X12" s="25">
        <f t="shared" si="0"/>
        <v>0.9</v>
      </c>
      <c r="Y12" s="25">
        <f t="shared" si="0"/>
        <v>0.9</v>
      </c>
      <c r="AN12" s="6"/>
    </row>
    <row r="13" spans="2:40" x14ac:dyDescent="0.15">
      <c r="B13" s="5"/>
      <c r="C13" s="19" t="s">
        <v>6</v>
      </c>
      <c r="D13" s="25">
        <v>0.2</v>
      </c>
      <c r="E13" s="25">
        <v>0.4</v>
      </c>
      <c r="F13" s="25">
        <v>0.25</v>
      </c>
      <c r="G13" s="25">
        <v>0.15</v>
      </c>
      <c r="H13" s="25">
        <f t="shared" ref="H13:H15" si="1">SUM(D13:G13)</f>
        <v>1</v>
      </c>
      <c r="J13" s="58">
        <v>0.2</v>
      </c>
      <c r="K13" s="56">
        <v>0.4</v>
      </c>
      <c r="L13" s="56">
        <v>0.25</v>
      </c>
      <c r="M13" s="56">
        <v>0.15</v>
      </c>
      <c r="N13" s="56">
        <v>1</v>
      </c>
      <c r="P13" s="19" t="s">
        <v>6</v>
      </c>
      <c r="Q13" s="25">
        <f t="shared" ref="Q13:R14" si="2">$T$2</f>
        <v>0.5</v>
      </c>
      <c r="R13" s="25">
        <f t="shared" si="2"/>
        <v>0.5</v>
      </c>
      <c r="S13" s="25">
        <f>$T$5</f>
        <v>0.7</v>
      </c>
      <c r="T13" s="25">
        <f>$T$7</f>
        <v>0.6</v>
      </c>
      <c r="V13" s="19">
        <f t="shared" ref="V13:V15" si="3">$X$1</f>
        <v>0.9</v>
      </c>
      <c r="W13" s="25">
        <f t="shared" si="0"/>
        <v>0.9</v>
      </c>
      <c r="X13" s="25">
        <f t="shared" si="0"/>
        <v>0.9</v>
      </c>
      <c r="Y13" s="25">
        <f t="shared" si="0"/>
        <v>0.9</v>
      </c>
      <c r="AN13" s="6"/>
    </row>
    <row r="14" spans="2:40" x14ac:dyDescent="0.15">
      <c r="B14" s="5"/>
      <c r="C14" s="19" t="s">
        <v>7</v>
      </c>
      <c r="D14" s="25">
        <v>0.3</v>
      </c>
      <c r="E14" s="25">
        <v>0.4</v>
      </c>
      <c r="F14" s="25">
        <v>0.2</v>
      </c>
      <c r="G14" s="25">
        <v>0.1</v>
      </c>
      <c r="H14" s="25">
        <f t="shared" si="1"/>
        <v>0.99999999999999989</v>
      </c>
      <c r="J14" s="58">
        <v>0.3</v>
      </c>
      <c r="K14" s="56">
        <v>0.4</v>
      </c>
      <c r="L14" s="56">
        <v>0.2</v>
      </c>
      <c r="M14" s="56">
        <v>0.1</v>
      </c>
      <c r="N14" s="56">
        <v>1</v>
      </c>
      <c r="P14" s="19" t="s">
        <v>7</v>
      </c>
      <c r="Q14" s="25">
        <f t="shared" si="2"/>
        <v>0.5</v>
      </c>
      <c r="R14" s="25">
        <f t="shared" si="2"/>
        <v>0.5</v>
      </c>
      <c r="S14" s="25">
        <f>$T$5</f>
        <v>0.7</v>
      </c>
      <c r="T14" s="25">
        <f>$T$7</f>
        <v>0.6</v>
      </c>
      <c r="V14" s="19">
        <f t="shared" si="3"/>
        <v>0.9</v>
      </c>
      <c r="W14" s="25">
        <f t="shared" si="0"/>
        <v>0.9</v>
      </c>
      <c r="X14" s="25">
        <f t="shared" si="0"/>
        <v>0.9</v>
      </c>
      <c r="Y14" s="25">
        <f t="shared" si="0"/>
        <v>0.9</v>
      </c>
      <c r="AN14" s="6"/>
    </row>
    <row r="15" spans="2:40" x14ac:dyDescent="0.15">
      <c r="B15" s="5"/>
      <c r="C15" s="20" t="s">
        <v>8</v>
      </c>
      <c r="D15" s="26">
        <v>0.2</v>
      </c>
      <c r="E15" s="26">
        <v>0.3</v>
      </c>
      <c r="F15" s="26">
        <v>0.15</v>
      </c>
      <c r="G15" s="26">
        <v>0.35</v>
      </c>
      <c r="H15" s="26">
        <f t="shared" si="1"/>
        <v>1</v>
      </c>
      <c r="J15" s="59">
        <v>0.25</v>
      </c>
      <c r="K15" s="57">
        <v>0.25</v>
      </c>
      <c r="L15" s="57">
        <v>0.1</v>
      </c>
      <c r="M15" s="57">
        <v>0.4</v>
      </c>
      <c r="N15" s="57">
        <v>1</v>
      </c>
      <c r="P15" s="20" t="s">
        <v>8</v>
      </c>
      <c r="Q15" s="26">
        <f>$T$4</f>
        <v>0.6</v>
      </c>
      <c r="R15" s="26">
        <f>$T$4</f>
        <v>0.6</v>
      </c>
      <c r="S15" s="26">
        <f>$T$6</f>
        <v>0.7</v>
      </c>
      <c r="T15" s="26">
        <f>$T$7</f>
        <v>0.6</v>
      </c>
      <c r="V15" s="20">
        <f t="shared" si="3"/>
        <v>0.9</v>
      </c>
      <c r="W15" s="26">
        <f t="shared" si="0"/>
        <v>0.9</v>
      </c>
      <c r="X15" s="26">
        <f t="shared" si="0"/>
        <v>0.9</v>
      </c>
      <c r="Y15" s="26">
        <f t="shared" si="0"/>
        <v>0.9</v>
      </c>
      <c r="AN15" s="6"/>
    </row>
    <row r="16" spans="2:40" x14ac:dyDescent="0.15">
      <c r="B16" s="5"/>
      <c r="O16" s="6"/>
      <c r="AN16" s="6"/>
    </row>
    <row r="17" spans="2:40" x14ac:dyDescent="0.15">
      <c r="B17" s="5"/>
      <c r="O17" s="6"/>
      <c r="AN17" s="6"/>
    </row>
    <row r="18" spans="2:40" x14ac:dyDescent="0.15">
      <c r="B18" s="5" t="s">
        <v>16</v>
      </c>
      <c r="O18" s="6"/>
      <c r="X18" t="s">
        <v>21</v>
      </c>
      <c r="AN18" s="6"/>
    </row>
    <row r="19" spans="2:40" ht="14" customHeight="1" x14ac:dyDescent="0.15">
      <c r="B19" s="5"/>
      <c r="O19" s="6"/>
      <c r="P19" t="s">
        <v>20</v>
      </c>
      <c r="X19" t="s">
        <v>75</v>
      </c>
      <c r="AN19" s="6"/>
    </row>
    <row r="20" spans="2:40" x14ac:dyDescent="0.15">
      <c r="B20" s="5" t="s">
        <v>4</v>
      </c>
      <c r="P20" s="21"/>
      <c r="Q20" s="23" t="s">
        <v>0</v>
      </c>
      <c r="R20" s="23" t="s">
        <v>1</v>
      </c>
      <c r="S20" s="23" t="s">
        <v>2</v>
      </c>
      <c r="T20" s="23" t="s">
        <v>3</v>
      </c>
      <c r="AN20" s="6"/>
    </row>
    <row r="21" spans="2:40" x14ac:dyDescent="0.15">
      <c r="B21" s="5"/>
      <c r="C21" s="21"/>
      <c r="D21" s="23" t="s">
        <v>0</v>
      </c>
      <c r="E21" s="23" t="s">
        <v>1</v>
      </c>
      <c r="F21" s="23" t="s">
        <v>2</v>
      </c>
      <c r="G21" s="23" t="s">
        <v>3</v>
      </c>
      <c r="P21" s="19" t="s">
        <v>5</v>
      </c>
      <c r="Q21" s="25">
        <f>Q12*V12*$AC$11</f>
        <v>0.27</v>
      </c>
      <c r="R21" s="25">
        <f t="shared" ref="R21:T24" si="4">R12*W12*$AC$11</f>
        <v>0.27</v>
      </c>
      <c r="S21" s="25">
        <f t="shared" si="4"/>
        <v>0.27</v>
      </c>
      <c r="T21" s="25">
        <f t="shared" si="4"/>
        <v>0.27</v>
      </c>
      <c r="X21" t="s">
        <v>76</v>
      </c>
      <c r="AF21" t="s">
        <v>77</v>
      </c>
      <c r="AN21" s="6"/>
    </row>
    <row r="22" spans="2:40" x14ac:dyDescent="0.15">
      <c r="B22" s="5"/>
      <c r="C22" s="19" t="s">
        <v>5</v>
      </c>
      <c r="D22" s="25">
        <v>0</v>
      </c>
      <c r="E22" s="25">
        <v>0</v>
      </c>
      <c r="F22" s="25">
        <v>0</v>
      </c>
      <c r="G22" s="25">
        <v>0</v>
      </c>
      <c r="P22" s="19" t="s">
        <v>6</v>
      </c>
      <c r="Q22" s="25">
        <f t="shared" ref="Q22:Q24" si="5">Q13*V13*$AC$11</f>
        <v>0.27</v>
      </c>
      <c r="R22" s="25">
        <f t="shared" si="4"/>
        <v>0.27</v>
      </c>
      <c r="S22" s="25">
        <f t="shared" si="4"/>
        <v>0.378</v>
      </c>
      <c r="T22" s="25">
        <f t="shared" si="4"/>
        <v>0.32400000000000001</v>
      </c>
      <c r="W22" s="21"/>
      <c r="X22" s="53" t="s">
        <v>52</v>
      </c>
      <c r="Y22" s="46" t="s">
        <v>53</v>
      </c>
      <c r="Z22" s="46" t="s">
        <v>54</v>
      </c>
      <c r="AA22" s="53" t="s">
        <v>55</v>
      </c>
      <c r="AB22" s="53" t="s">
        <v>56</v>
      </c>
      <c r="AC22" s="53" t="s">
        <v>57</v>
      </c>
      <c r="AD22" s="53" t="s">
        <v>58</v>
      </c>
      <c r="AE22" s="54"/>
      <c r="AF22" s="53" t="s">
        <v>52</v>
      </c>
      <c r="AG22" s="53" t="s">
        <v>53</v>
      </c>
      <c r="AH22" s="53" t="s">
        <v>54</v>
      </c>
      <c r="AI22" s="53" t="s">
        <v>55</v>
      </c>
      <c r="AJ22" s="53" t="s">
        <v>56</v>
      </c>
      <c r="AK22" s="53" t="s">
        <v>57</v>
      </c>
      <c r="AL22" s="53" t="s">
        <v>58</v>
      </c>
      <c r="AM22" s="48" t="s">
        <v>21</v>
      </c>
      <c r="AN22" s="6"/>
    </row>
    <row r="23" spans="2:40" x14ac:dyDescent="0.15">
      <c r="B23" s="5"/>
      <c r="C23" s="19" t="s">
        <v>6</v>
      </c>
      <c r="D23" s="25">
        <v>1</v>
      </c>
      <c r="E23" s="25">
        <v>1</v>
      </c>
      <c r="F23" s="25">
        <v>0</v>
      </c>
      <c r="G23" s="25">
        <v>0</v>
      </c>
      <c r="I23" t="s">
        <v>83</v>
      </c>
      <c r="P23" s="19" t="s">
        <v>7</v>
      </c>
      <c r="Q23" s="25">
        <f t="shared" si="5"/>
        <v>0.27</v>
      </c>
      <c r="R23" s="25">
        <f t="shared" si="4"/>
        <v>0.27</v>
      </c>
      <c r="S23" s="25">
        <f t="shared" si="4"/>
        <v>0.378</v>
      </c>
      <c r="T23" s="25">
        <f t="shared" si="4"/>
        <v>0.32400000000000001</v>
      </c>
      <c r="W23" s="19" t="s">
        <v>59</v>
      </c>
      <c r="X23" s="49">
        <v>0</v>
      </c>
      <c r="Y23" s="8">
        <v>0</v>
      </c>
      <c r="Z23" s="8">
        <v>1</v>
      </c>
      <c r="AA23" s="49">
        <v>0</v>
      </c>
      <c r="AB23" s="49">
        <v>1</v>
      </c>
      <c r="AC23" s="49">
        <v>0</v>
      </c>
      <c r="AD23" s="49">
        <v>0</v>
      </c>
      <c r="AE23" s="51"/>
      <c r="AF23" s="49">
        <f>IF(X23,$T$1,1)</f>
        <v>1</v>
      </c>
      <c r="AG23" s="49">
        <f>IF(Y23,$T$2,1)</f>
        <v>1</v>
      </c>
      <c r="AH23" s="49">
        <f>IF(Z23,$T$3,1)</f>
        <v>0.5</v>
      </c>
      <c r="AI23" s="49">
        <f>IF(AA23,$T$4,1)</f>
        <v>1</v>
      </c>
      <c r="AJ23" s="49">
        <f>IF(AB23,$T$5,1)</f>
        <v>0.7</v>
      </c>
      <c r="AK23" s="49">
        <f>IF(AC23,$T$6,1)</f>
        <v>1</v>
      </c>
      <c r="AL23" s="49">
        <f>IF(AD23,$T$7,1)</f>
        <v>1</v>
      </c>
      <c r="AM23" s="39">
        <f>MIN(AF23:AL23)</f>
        <v>0.5</v>
      </c>
      <c r="AN23" s="6"/>
    </row>
    <row r="24" spans="2:40" x14ac:dyDescent="0.15">
      <c r="B24" s="5"/>
      <c r="C24" s="19" t="s">
        <v>7</v>
      </c>
      <c r="D24" s="25">
        <v>1</v>
      </c>
      <c r="E24" s="25">
        <v>1</v>
      </c>
      <c r="F24" s="25">
        <v>0</v>
      </c>
      <c r="G24" s="25">
        <v>0</v>
      </c>
      <c r="P24" s="20" t="s">
        <v>8</v>
      </c>
      <c r="Q24" s="26">
        <f t="shared" si="5"/>
        <v>0.32400000000000001</v>
      </c>
      <c r="R24" s="26">
        <f t="shared" si="4"/>
        <v>0.32400000000000001</v>
      </c>
      <c r="S24" s="26">
        <f t="shared" si="4"/>
        <v>0.378</v>
      </c>
      <c r="T24" s="26">
        <f t="shared" si="4"/>
        <v>0.32400000000000001</v>
      </c>
      <c r="W24" s="19" t="s">
        <v>60</v>
      </c>
      <c r="X24" s="49">
        <v>0</v>
      </c>
      <c r="Y24" s="8">
        <v>0</v>
      </c>
      <c r="Z24" s="8">
        <v>1</v>
      </c>
      <c r="AA24" s="49">
        <v>0</v>
      </c>
      <c r="AB24" s="49">
        <v>1</v>
      </c>
      <c r="AC24" s="49">
        <v>0</v>
      </c>
      <c r="AD24" s="49">
        <v>0</v>
      </c>
      <c r="AE24" s="51"/>
      <c r="AF24" s="49">
        <f t="shared" ref="AF24:AF38" si="6">IF(X24,$T$1,1)</f>
        <v>1</v>
      </c>
      <c r="AG24" s="49">
        <f t="shared" ref="AG24:AG38" si="7">IF(Y24,$T$2,1)</f>
        <v>1</v>
      </c>
      <c r="AH24" s="49">
        <f t="shared" ref="AH24:AH38" si="8">IF(Z24,$T$3,1)</f>
        <v>0.5</v>
      </c>
      <c r="AI24" s="49">
        <f t="shared" ref="AI24:AI38" si="9">IF(AA24,$T$4,1)</f>
        <v>1</v>
      </c>
      <c r="AJ24" s="49">
        <f t="shared" ref="AJ24:AJ38" si="10">IF(AB24,$T$5,1)</f>
        <v>0.7</v>
      </c>
      <c r="AK24" s="49">
        <f t="shared" ref="AK24:AK38" si="11">IF(AC24,$T$6,1)</f>
        <v>1</v>
      </c>
      <c r="AL24" s="49">
        <f t="shared" ref="AL24:AL38" si="12">IF(AD24,$T$7,1)</f>
        <v>1</v>
      </c>
      <c r="AM24" s="39">
        <f t="shared" ref="AM24:AM38" si="13">MIN(AF24:AL24)</f>
        <v>0.5</v>
      </c>
      <c r="AN24" s="6"/>
    </row>
    <row r="25" spans="2:40" x14ac:dyDescent="0.15">
      <c r="B25" s="5"/>
      <c r="C25" s="20" t="s">
        <v>8</v>
      </c>
      <c r="D25" s="26">
        <v>1</v>
      </c>
      <c r="E25" s="26">
        <v>1</v>
      </c>
      <c r="F25" s="26">
        <v>1</v>
      </c>
      <c r="G25" s="26">
        <v>1</v>
      </c>
      <c r="O25" s="6"/>
      <c r="W25" s="19" t="s">
        <v>61</v>
      </c>
      <c r="X25" s="49">
        <v>0</v>
      </c>
      <c r="Y25" s="8">
        <v>0</v>
      </c>
      <c r="Z25" s="8">
        <v>1</v>
      </c>
      <c r="AA25" s="49">
        <v>0</v>
      </c>
      <c r="AB25" s="49">
        <v>1</v>
      </c>
      <c r="AC25" s="49">
        <v>0</v>
      </c>
      <c r="AD25" s="49">
        <v>0</v>
      </c>
      <c r="AE25" s="51"/>
      <c r="AF25" s="49">
        <f t="shared" si="6"/>
        <v>1</v>
      </c>
      <c r="AG25" s="49">
        <f t="shared" si="7"/>
        <v>1</v>
      </c>
      <c r="AH25" s="49">
        <f t="shared" si="8"/>
        <v>0.5</v>
      </c>
      <c r="AI25" s="49">
        <f t="shared" si="9"/>
        <v>1</v>
      </c>
      <c r="AJ25" s="49">
        <f t="shared" si="10"/>
        <v>0.7</v>
      </c>
      <c r="AK25" s="49">
        <f t="shared" si="11"/>
        <v>1</v>
      </c>
      <c r="AL25" s="49">
        <f t="shared" si="12"/>
        <v>1</v>
      </c>
      <c r="AM25" s="39">
        <f t="shared" si="13"/>
        <v>0.5</v>
      </c>
      <c r="AN25" s="6"/>
    </row>
    <row r="26" spans="2:40" x14ac:dyDescent="0.15">
      <c r="B26" s="5"/>
      <c r="O26" s="6"/>
      <c r="W26" s="19" t="s">
        <v>62</v>
      </c>
      <c r="X26" s="49">
        <v>0</v>
      </c>
      <c r="Y26" s="8">
        <v>0</v>
      </c>
      <c r="Z26" s="8">
        <v>1</v>
      </c>
      <c r="AA26" s="49">
        <v>0</v>
      </c>
      <c r="AB26" s="49">
        <v>1</v>
      </c>
      <c r="AC26" s="49">
        <v>0</v>
      </c>
      <c r="AD26" s="49">
        <v>0</v>
      </c>
      <c r="AE26" s="51"/>
      <c r="AF26" s="49">
        <f t="shared" si="6"/>
        <v>1</v>
      </c>
      <c r="AG26" s="49">
        <f t="shared" si="7"/>
        <v>1</v>
      </c>
      <c r="AH26" s="49">
        <f t="shared" si="8"/>
        <v>0.5</v>
      </c>
      <c r="AI26" s="49">
        <f t="shared" si="9"/>
        <v>1</v>
      </c>
      <c r="AJ26" s="49">
        <f t="shared" si="10"/>
        <v>0.7</v>
      </c>
      <c r="AK26" s="49">
        <f t="shared" si="11"/>
        <v>1</v>
      </c>
      <c r="AL26" s="49">
        <f t="shared" si="12"/>
        <v>1</v>
      </c>
      <c r="AM26" s="39">
        <f t="shared" si="13"/>
        <v>0.5</v>
      </c>
      <c r="AN26" s="6"/>
    </row>
    <row r="27" spans="2:40" x14ac:dyDescent="0.15">
      <c r="B27" s="5"/>
      <c r="O27" s="6"/>
      <c r="W27" s="19" t="s">
        <v>63</v>
      </c>
      <c r="X27" s="49">
        <v>1</v>
      </c>
      <c r="Y27" s="8">
        <v>1</v>
      </c>
      <c r="Z27" s="8">
        <v>1</v>
      </c>
      <c r="AA27" s="49">
        <v>0</v>
      </c>
      <c r="AB27" s="49">
        <v>1</v>
      </c>
      <c r="AC27" s="49">
        <v>0</v>
      </c>
      <c r="AD27" s="49">
        <v>0</v>
      </c>
      <c r="AE27" s="51"/>
      <c r="AF27" s="49">
        <f t="shared" si="6"/>
        <v>0.5</v>
      </c>
      <c r="AG27" s="49">
        <f t="shared" si="7"/>
        <v>0.5</v>
      </c>
      <c r="AH27" s="49">
        <f t="shared" si="8"/>
        <v>0.5</v>
      </c>
      <c r="AI27" s="49">
        <f t="shared" si="9"/>
        <v>1</v>
      </c>
      <c r="AJ27" s="49">
        <f t="shared" si="10"/>
        <v>0.7</v>
      </c>
      <c r="AK27" s="49">
        <f t="shared" si="11"/>
        <v>1</v>
      </c>
      <c r="AL27" s="49">
        <f t="shared" si="12"/>
        <v>1</v>
      </c>
      <c r="AM27" s="39">
        <f t="shared" si="13"/>
        <v>0.5</v>
      </c>
      <c r="AN27" s="6"/>
    </row>
    <row r="28" spans="2:40" x14ac:dyDescent="0.15">
      <c r="B28" s="5"/>
      <c r="O28" s="6"/>
      <c r="W28" s="19" t="s">
        <v>64</v>
      </c>
      <c r="X28" s="49">
        <v>1</v>
      </c>
      <c r="Y28" s="8">
        <v>1</v>
      </c>
      <c r="Z28" s="8">
        <v>1</v>
      </c>
      <c r="AA28" s="49">
        <v>0</v>
      </c>
      <c r="AB28" s="49">
        <v>1</v>
      </c>
      <c r="AC28" s="49">
        <v>0</v>
      </c>
      <c r="AD28" s="49">
        <v>0</v>
      </c>
      <c r="AE28" s="51"/>
      <c r="AF28" s="49">
        <f t="shared" si="6"/>
        <v>0.5</v>
      </c>
      <c r="AG28" s="49">
        <f t="shared" si="7"/>
        <v>0.5</v>
      </c>
      <c r="AH28" s="49">
        <f t="shared" si="8"/>
        <v>0.5</v>
      </c>
      <c r="AI28" s="49">
        <f t="shared" si="9"/>
        <v>1</v>
      </c>
      <c r="AJ28" s="49">
        <f t="shared" si="10"/>
        <v>0.7</v>
      </c>
      <c r="AK28" s="49">
        <f t="shared" si="11"/>
        <v>1</v>
      </c>
      <c r="AL28" s="49">
        <f t="shared" si="12"/>
        <v>1</v>
      </c>
      <c r="AM28" s="39">
        <f t="shared" si="13"/>
        <v>0.5</v>
      </c>
      <c r="AN28" s="6"/>
    </row>
    <row r="29" spans="2:40" x14ac:dyDescent="0.15">
      <c r="B29" s="5" t="s">
        <v>12</v>
      </c>
      <c r="O29" s="6"/>
      <c r="W29" s="19" t="s">
        <v>65</v>
      </c>
      <c r="X29" s="49">
        <v>0</v>
      </c>
      <c r="Y29" s="8">
        <v>1</v>
      </c>
      <c r="Z29" s="8">
        <v>1</v>
      </c>
      <c r="AA29" s="49">
        <v>1</v>
      </c>
      <c r="AB29" s="49">
        <v>1</v>
      </c>
      <c r="AC29" s="49">
        <v>0</v>
      </c>
      <c r="AD29" s="49">
        <v>1</v>
      </c>
      <c r="AE29" s="51"/>
      <c r="AF29" s="49">
        <f t="shared" si="6"/>
        <v>1</v>
      </c>
      <c r="AG29" s="49">
        <f t="shared" si="7"/>
        <v>0.5</v>
      </c>
      <c r="AH29" s="49">
        <f t="shared" si="8"/>
        <v>0.5</v>
      </c>
      <c r="AI29" s="49">
        <f t="shared" si="9"/>
        <v>0.6</v>
      </c>
      <c r="AJ29" s="49">
        <f t="shared" si="10"/>
        <v>0.7</v>
      </c>
      <c r="AK29" s="49">
        <f t="shared" si="11"/>
        <v>1</v>
      </c>
      <c r="AL29" s="49">
        <f t="shared" si="12"/>
        <v>0.6</v>
      </c>
      <c r="AM29" s="39">
        <f t="shared" si="13"/>
        <v>0.5</v>
      </c>
      <c r="AN29" s="6"/>
    </row>
    <row r="30" spans="2:40" x14ac:dyDescent="0.15">
      <c r="B30" s="5"/>
      <c r="C30" s="21"/>
      <c r="D30" s="23" t="s">
        <v>0</v>
      </c>
      <c r="E30" s="23" t="s">
        <v>1</v>
      </c>
      <c r="F30" s="23" t="s">
        <v>2</v>
      </c>
      <c r="G30" s="23" t="s">
        <v>3</v>
      </c>
      <c r="O30" s="6"/>
      <c r="W30" s="19" t="s">
        <v>66</v>
      </c>
      <c r="X30" s="49">
        <v>0</v>
      </c>
      <c r="Y30" s="8">
        <v>1</v>
      </c>
      <c r="Z30" s="8">
        <v>0</v>
      </c>
      <c r="AA30" s="49">
        <v>1</v>
      </c>
      <c r="AB30" s="49">
        <v>0</v>
      </c>
      <c r="AC30" s="49">
        <v>0</v>
      </c>
      <c r="AD30" s="49">
        <v>1</v>
      </c>
      <c r="AE30" s="51"/>
      <c r="AF30" s="49">
        <f t="shared" si="6"/>
        <v>1</v>
      </c>
      <c r="AG30" s="49">
        <f t="shared" si="7"/>
        <v>0.5</v>
      </c>
      <c r="AH30" s="49">
        <f t="shared" si="8"/>
        <v>1</v>
      </c>
      <c r="AI30" s="49">
        <f t="shared" si="9"/>
        <v>0.6</v>
      </c>
      <c r="AJ30" s="49">
        <f t="shared" si="10"/>
        <v>1</v>
      </c>
      <c r="AK30" s="49">
        <f t="shared" si="11"/>
        <v>1</v>
      </c>
      <c r="AL30" s="49">
        <f t="shared" si="12"/>
        <v>0.6</v>
      </c>
      <c r="AM30" s="39">
        <f t="shared" si="13"/>
        <v>0.5</v>
      </c>
      <c r="AN30" s="6"/>
    </row>
    <row r="31" spans="2:40" x14ac:dyDescent="0.15">
      <c r="B31" s="5"/>
      <c r="C31" s="19" t="s">
        <v>5</v>
      </c>
      <c r="D31" s="25">
        <f>MAX(D97,L97)</f>
        <v>0</v>
      </c>
      <c r="E31" s="25">
        <f t="shared" ref="E31:G34" si="14">MAX(E97,M97)</f>
        <v>0</v>
      </c>
      <c r="F31" s="25">
        <f t="shared" si="14"/>
        <v>0</v>
      </c>
      <c r="G31" s="25">
        <f t="shared" si="14"/>
        <v>0</v>
      </c>
      <c r="O31" s="6"/>
      <c r="W31" s="19" t="s">
        <v>67</v>
      </c>
      <c r="X31" s="49">
        <v>0</v>
      </c>
      <c r="Y31" s="8">
        <v>0</v>
      </c>
      <c r="Z31" s="8">
        <v>1</v>
      </c>
      <c r="AA31" s="49">
        <v>1</v>
      </c>
      <c r="AB31" s="49">
        <v>1</v>
      </c>
      <c r="AC31" s="49">
        <v>0</v>
      </c>
      <c r="AD31" s="49">
        <v>0</v>
      </c>
      <c r="AE31" s="51"/>
      <c r="AF31" s="49">
        <f t="shared" si="6"/>
        <v>1</v>
      </c>
      <c r="AG31" s="49">
        <f t="shared" si="7"/>
        <v>1</v>
      </c>
      <c r="AH31" s="49">
        <f t="shared" si="8"/>
        <v>0.5</v>
      </c>
      <c r="AI31" s="49">
        <f t="shared" si="9"/>
        <v>0.6</v>
      </c>
      <c r="AJ31" s="49">
        <f t="shared" si="10"/>
        <v>0.7</v>
      </c>
      <c r="AK31" s="49">
        <f t="shared" si="11"/>
        <v>1</v>
      </c>
      <c r="AL31" s="49">
        <f t="shared" si="12"/>
        <v>1</v>
      </c>
      <c r="AM31" s="39">
        <f t="shared" si="13"/>
        <v>0.5</v>
      </c>
      <c r="AN31" s="6"/>
    </row>
    <row r="32" spans="2:40" x14ac:dyDescent="0.15">
      <c r="B32" s="5"/>
      <c r="C32" s="19" t="s">
        <v>6</v>
      </c>
      <c r="D32" s="25">
        <f t="shared" ref="D32:D34" si="15">MAX(D98,L98)</f>
        <v>0</v>
      </c>
      <c r="E32" s="25">
        <f t="shared" si="14"/>
        <v>0</v>
      </c>
      <c r="F32" s="25">
        <f t="shared" si="14"/>
        <v>0</v>
      </c>
      <c r="G32" s="25">
        <f t="shared" si="14"/>
        <v>0</v>
      </c>
      <c r="O32" s="6"/>
      <c r="W32" s="19" t="s">
        <v>68</v>
      </c>
      <c r="X32" s="49">
        <v>0</v>
      </c>
      <c r="Y32" s="8">
        <v>0</v>
      </c>
      <c r="Z32" s="8">
        <v>1</v>
      </c>
      <c r="AA32" s="49">
        <v>1</v>
      </c>
      <c r="AB32" s="49">
        <v>1</v>
      </c>
      <c r="AC32" s="49">
        <v>0</v>
      </c>
      <c r="AD32" s="49">
        <v>0</v>
      </c>
      <c r="AE32" s="51"/>
      <c r="AF32" s="49">
        <f t="shared" si="6"/>
        <v>1</v>
      </c>
      <c r="AG32" s="49">
        <f t="shared" si="7"/>
        <v>1</v>
      </c>
      <c r="AH32" s="49">
        <f t="shared" si="8"/>
        <v>0.5</v>
      </c>
      <c r="AI32" s="49">
        <f t="shared" si="9"/>
        <v>0.6</v>
      </c>
      <c r="AJ32" s="49">
        <f t="shared" si="10"/>
        <v>0.7</v>
      </c>
      <c r="AK32" s="49">
        <f t="shared" si="11"/>
        <v>1</v>
      </c>
      <c r="AL32" s="49">
        <f t="shared" si="12"/>
        <v>1</v>
      </c>
      <c r="AM32" s="39">
        <f t="shared" si="13"/>
        <v>0.5</v>
      </c>
      <c r="AN32" s="6"/>
    </row>
    <row r="33" spans="2:40" x14ac:dyDescent="0.15">
      <c r="B33" s="5"/>
      <c r="C33" s="19" t="s">
        <v>7</v>
      </c>
      <c r="D33" s="25">
        <f t="shared" si="15"/>
        <v>1</v>
      </c>
      <c r="E33" s="25">
        <f t="shared" si="14"/>
        <v>1</v>
      </c>
      <c r="F33" s="25">
        <f t="shared" si="14"/>
        <v>0</v>
      </c>
      <c r="G33" s="25">
        <f t="shared" si="14"/>
        <v>0</v>
      </c>
      <c r="O33" s="6"/>
      <c r="W33" s="19" t="s">
        <v>69</v>
      </c>
      <c r="X33" s="49">
        <v>0</v>
      </c>
      <c r="Y33" s="8">
        <v>0</v>
      </c>
      <c r="Z33" s="8">
        <v>1</v>
      </c>
      <c r="AA33" s="49">
        <v>0</v>
      </c>
      <c r="AB33" s="49">
        <v>1</v>
      </c>
      <c r="AC33" s="49">
        <v>1</v>
      </c>
      <c r="AD33" s="49">
        <v>0</v>
      </c>
      <c r="AE33" s="51"/>
      <c r="AF33" s="49">
        <f t="shared" si="6"/>
        <v>1</v>
      </c>
      <c r="AG33" s="49">
        <f t="shared" si="7"/>
        <v>1</v>
      </c>
      <c r="AH33" s="49">
        <f t="shared" si="8"/>
        <v>0.5</v>
      </c>
      <c r="AI33" s="49">
        <f t="shared" si="9"/>
        <v>1</v>
      </c>
      <c r="AJ33" s="49">
        <f t="shared" si="10"/>
        <v>0.7</v>
      </c>
      <c r="AK33" s="49">
        <f t="shared" si="11"/>
        <v>0.7</v>
      </c>
      <c r="AL33" s="49">
        <f t="shared" si="12"/>
        <v>1</v>
      </c>
      <c r="AM33" s="39">
        <f t="shared" si="13"/>
        <v>0.5</v>
      </c>
      <c r="AN33" s="6"/>
    </row>
    <row r="34" spans="2:40" x14ac:dyDescent="0.15">
      <c r="B34" s="5"/>
      <c r="C34" s="20" t="s">
        <v>8</v>
      </c>
      <c r="D34" s="26">
        <f t="shared" si="15"/>
        <v>0</v>
      </c>
      <c r="E34" s="26">
        <f t="shared" si="14"/>
        <v>0</v>
      </c>
      <c r="F34" s="26">
        <f t="shared" si="14"/>
        <v>0</v>
      </c>
      <c r="G34" s="26">
        <f t="shared" si="14"/>
        <v>0</v>
      </c>
      <c r="O34" s="6"/>
      <c r="W34" s="19" t="s">
        <v>70</v>
      </c>
      <c r="X34" s="49">
        <v>0</v>
      </c>
      <c r="Y34" s="8">
        <v>0</v>
      </c>
      <c r="Z34" s="8">
        <v>1</v>
      </c>
      <c r="AA34" s="49">
        <v>0</v>
      </c>
      <c r="AB34" s="49">
        <v>1</v>
      </c>
      <c r="AC34" s="49">
        <v>1</v>
      </c>
      <c r="AD34" s="49">
        <v>1</v>
      </c>
      <c r="AE34" s="51"/>
      <c r="AF34" s="49">
        <f t="shared" si="6"/>
        <v>1</v>
      </c>
      <c r="AG34" s="49">
        <f t="shared" si="7"/>
        <v>1</v>
      </c>
      <c r="AH34" s="49">
        <f t="shared" si="8"/>
        <v>0.5</v>
      </c>
      <c r="AI34" s="49">
        <f t="shared" si="9"/>
        <v>1</v>
      </c>
      <c r="AJ34" s="49">
        <f t="shared" si="10"/>
        <v>0.7</v>
      </c>
      <c r="AK34" s="49">
        <f t="shared" si="11"/>
        <v>0.7</v>
      </c>
      <c r="AL34" s="49">
        <f t="shared" si="12"/>
        <v>0.6</v>
      </c>
      <c r="AM34" s="39">
        <f t="shared" si="13"/>
        <v>0.5</v>
      </c>
      <c r="AN34" s="6"/>
    </row>
    <row r="35" spans="2:40" x14ac:dyDescent="0.15">
      <c r="B35" s="5"/>
      <c r="O35" s="6"/>
      <c r="W35" s="19" t="s">
        <v>71</v>
      </c>
      <c r="X35" s="49">
        <v>1</v>
      </c>
      <c r="Y35" s="8">
        <v>1</v>
      </c>
      <c r="Z35" s="8">
        <v>1</v>
      </c>
      <c r="AA35" s="49">
        <v>0</v>
      </c>
      <c r="AB35" s="49">
        <v>1</v>
      </c>
      <c r="AC35" s="49">
        <v>0</v>
      </c>
      <c r="AD35" s="49">
        <v>0</v>
      </c>
      <c r="AE35" s="51"/>
      <c r="AF35" s="49">
        <f t="shared" si="6"/>
        <v>0.5</v>
      </c>
      <c r="AG35" s="49">
        <f t="shared" si="7"/>
        <v>0.5</v>
      </c>
      <c r="AH35" s="49">
        <f t="shared" si="8"/>
        <v>0.5</v>
      </c>
      <c r="AI35" s="49">
        <f t="shared" si="9"/>
        <v>1</v>
      </c>
      <c r="AJ35" s="49">
        <f t="shared" si="10"/>
        <v>0.7</v>
      </c>
      <c r="AK35" s="49">
        <f t="shared" si="11"/>
        <v>1</v>
      </c>
      <c r="AL35" s="49">
        <f t="shared" si="12"/>
        <v>1</v>
      </c>
      <c r="AM35" s="39">
        <f t="shared" si="13"/>
        <v>0.5</v>
      </c>
      <c r="AN35" s="6"/>
    </row>
    <row r="36" spans="2:40" x14ac:dyDescent="0.15">
      <c r="B36" s="5"/>
      <c r="O36" s="6"/>
      <c r="W36" s="19" t="s">
        <v>72</v>
      </c>
      <c r="X36" s="49">
        <v>1</v>
      </c>
      <c r="Y36" s="8">
        <v>1</v>
      </c>
      <c r="Z36" s="8">
        <v>1</v>
      </c>
      <c r="AA36" s="49">
        <v>0</v>
      </c>
      <c r="AB36" s="49">
        <v>1</v>
      </c>
      <c r="AC36" s="49">
        <v>0</v>
      </c>
      <c r="AD36" s="49">
        <v>0</v>
      </c>
      <c r="AE36" s="51"/>
      <c r="AF36" s="49">
        <f t="shared" si="6"/>
        <v>0.5</v>
      </c>
      <c r="AG36" s="49">
        <f t="shared" si="7"/>
        <v>0.5</v>
      </c>
      <c r="AH36" s="49">
        <f t="shared" si="8"/>
        <v>0.5</v>
      </c>
      <c r="AI36" s="49">
        <f t="shared" si="9"/>
        <v>1</v>
      </c>
      <c r="AJ36" s="49">
        <f t="shared" si="10"/>
        <v>0.7</v>
      </c>
      <c r="AK36" s="49">
        <f t="shared" si="11"/>
        <v>1</v>
      </c>
      <c r="AL36" s="49">
        <f t="shared" si="12"/>
        <v>1</v>
      </c>
      <c r="AM36" s="39">
        <f t="shared" si="13"/>
        <v>0.5</v>
      </c>
      <c r="AN36" s="6"/>
    </row>
    <row r="37" spans="2:40" x14ac:dyDescent="0.15">
      <c r="B37" s="5"/>
      <c r="O37" s="6"/>
      <c r="W37" s="19" t="s">
        <v>73</v>
      </c>
      <c r="X37" s="49">
        <v>1</v>
      </c>
      <c r="Y37" s="8">
        <v>1</v>
      </c>
      <c r="Z37" s="8">
        <v>1</v>
      </c>
      <c r="AA37" s="49">
        <v>1</v>
      </c>
      <c r="AB37" s="49">
        <v>1</v>
      </c>
      <c r="AC37" s="49">
        <v>1</v>
      </c>
      <c r="AD37" s="49">
        <v>1</v>
      </c>
      <c r="AE37" s="51"/>
      <c r="AF37" s="49">
        <f t="shared" si="6"/>
        <v>0.5</v>
      </c>
      <c r="AG37" s="49">
        <f t="shared" si="7"/>
        <v>0.5</v>
      </c>
      <c r="AH37" s="49">
        <f t="shared" si="8"/>
        <v>0.5</v>
      </c>
      <c r="AI37" s="49">
        <f t="shared" si="9"/>
        <v>0.6</v>
      </c>
      <c r="AJ37" s="49">
        <f t="shared" si="10"/>
        <v>0.7</v>
      </c>
      <c r="AK37" s="49">
        <f t="shared" si="11"/>
        <v>0.7</v>
      </c>
      <c r="AL37" s="49">
        <f t="shared" si="12"/>
        <v>0.6</v>
      </c>
      <c r="AM37" s="39">
        <f t="shared" si="13"/>
        <v>0.5</v>
      </c>
      <c r="AN37" s="6"/>
    </row>
    <row r="38" spans="2:40" x14ac:dyDescent="0.15">
      <c r="B38" s="5" t="s">
        <v>13</v>
      </c>
      <c r="O38" s="6"/>
      <c r="W38" s="20" t="s">
        <v>74</v>
      </c>
      <c r="X38" s="50">
        <v>0</v>
      </c>
      <c r="Y38" s="40">
        <v>1</v>
      </c>
      <c r="Z38" s="40">
        <v>0</v>
      </c>
      <c r="AA38" s="50">
        <v>1</v>
      </c>
      <c r="AB38" s="50">
        <v>0</v>
      </c>
      <c r="AC38" s="50">
        <v>1</v>
      </c>
      <c r="AD38" s="50">
        <v>1</v>
      </c>
      <c r="AE38" s="52"/>
      <c r="AF38" s="50">
        <f t="shared" si="6"/>
        <v>1</v>
      </c>
      <c r="AG38" s="50">
        <f t="shared" si="7"/>
        <v>0.5</v>
      </c>
      <c r="AH38" s="50">
        <f t="shared" si="8"/>
        <v>1</v>
      </c>
      <c r="AI38" s="50">
        <f t="shared" si="9"/>
        <v>0.6</v>
      </c>
      <c r="AJ38" s="50">
        <f t="shared" si="10"/>
        <v>1</v>
      </c>
      <c r="AK38" s="50">
        <f t="shared" si="11"/>
        <v>0.7</v>
      </c>
      <c r="AL38" s="50">
        <f t="shared" si="12"/>
        <v>0.6</v>
      </c>
      <c r="AM38" s="42">
        <f t="shared" si="13"/>
        <v>0.5</v>
      </c>
      <c r="AN38" s="6"/>
    </row>
    <row r="39" spans="2:40" ht="14" thickBot="1" x14ac:dyDescent="0.2">
      <c r="B39" s="5"/>
      <c r="C39" s="21"/>
      <c r="D39" s="23" t="s">
        <v>0</v>
      </c>
      <c r="E39" s="23" t="s">
        <v>1</v>
      </c>
      <c r="F39" s="23" t="s">
        <v>2</v>
      </c>
      <c r="G39" s="23" t="s">
        <v>3</v>
      </c>
      <c r="O39" s="6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1"/>
    </row>
    <row r="40" spans="2:40" x14ac:dyDescent="0.15">
      <c r="B40" s="5"/>
      <c r="C40" s="19" t="s">
        <v>5</v>
      </c>
      <c r="D40" s="25">
        <v>0</v>
      </c>
      <c r="E40" s="25">
        <v>0</v>
      </c>
      <c r="F40" s="25">
        <v>0</v>
      </c>
      <c r="G40" s="25">
        <v>0</v>
      </c>
      <c r="Q40" s="3"/>
      <c r="R40" s="3"/>
      <c r="S40" s="3"/>
      <c r="T40" s="3"/>
      <c r="U40" s="3"/>
      <c r="V40" s="3"/>
      <c r="W40" s="3"/>
      <c r="X40" s="3"/>
      <c r="Y40" s="3"/>
      <c r="Z40" s="4"/>
    </row>
    <row r="41" spans="2:40" x14ac:dyDescent="0.15">
      <c r="B41" s="5"/>
      <c r="C41" s="19" t="s">
        <v>6</v>
      </c>
      <c r="D41" s="25">
        <v>0</v>
      </c>
      <c r="E41" s="25">
        <v>0</v>
      </c>
      <c r="F41" s="25">
        <v>0</v>
      </c>
      <c r="G41" s="25">
        <v>0</v>
      </c>
      <c r="I41" t="s">
        <v>90</v>
      </c>
      <c r="Q41" s="15" t="s">
        <v>79</v>
      </c>
      <c r="Z41" s="6"/>
    </row>
    <row r="42" spans="2:40" x14ac:dyDescent="0.15">
      <c r="B42" s="5"/>
      <c r="C42" s="19" t="s">
        <v>7</v>
      </c>
      <c r="D42" s="25">
        <v>0</v>
      </c>
      <c r="E42" s="25">
        <v>0</v>
      </c>
      <c r="F42" s="25">
        <v>0</v>
      </c>
      <c r="G42" s="25">
        <v>0</v>
      </c>
      <c r="I42" t="s">
        <v>84</v>
      </c>
      <c r="Z42" s="6"/>
    </row>
    <row r="43" spans="2:40" x14ac:dyDescent="0.15">
      <c r="B43" s="5"/>
      <c r="C43" s="20" t="s">
        <v>8</v>
      </c>
      <c r="D43" s="26">
        <v>0</v>
      </c>
      <c r="E43" s="26">
        <v>0</v>
      </c>
      <c r="F43" s="26">
        <v>0</v>
      </c>
      <c r="G43" s="26">
        <v>0</v>
      </c>
      <c r="Z43" s="6"/>
    </row>
    <row r="44" spans="2:40" x14ac:dyDescent="0.15">
      <c r="B44" s="5"/>
      <c r="Z44" s="6"/>
    </row>
    <row r="45" spans="2:40" x14ac:dyDescent="0.15">
      <c r="B45" s="5" t="s">
        <v>14</v>
      </c>
      <c r="J45" t="s">
        <v>15</v>
      </c>
      <c r="Q45" s="1"/>
      <c r="Z45" s="6"/>
    </row>
    <row r="46" spans="2:40" x14ac:dyDescent="0.15">
      <c r="B46" s="5"/>
      <c r="Q46" s="1"/>
      <c r="Z46" s="6"/>
    </row>
    <row r="47" spans="2:40" x14ac:dyDescent="0.15">
      <c r="B47" s="5" t="s">
        <v>4</v>
      </c>
      <c r="J47" t="s">
        <v>4</v>
      </c>
      <c r="Q47" s="1"/>
      <c r="R47" t="s">
        <v>4</v>
      </c>
      <c r="Z47" s="6"/>
    </row>
    <row r="48" spans="2:40" x14ac:dyDescent="0.15">
      <c r="B48" s="5"/>
      <c r="C48" s="21"/>
      <c r="D48" s="23" t="s">
        <v>0</v>
      </c>
      <c r="E48" s="23" t="s">
        <v>1</v>
      </c>
      <c r="F48" s="23" t="s">
        <v>2</v>
      </c>
      <c r="G48" s="23" t="s">
        <v>3</v>
      </c>
      <c r="K48" s="21"/>
      <c r="L48" s="23" t="s">
        <v>0</v>
      </c>
      <c r="M48" s="23" t="s">
        <v>1</v>
      </c>
      <c r="N48" s="23" t="s">
        <v>2</v>
      </c>
      <c r="O48" s="23" t="s">
        <v>3</v>
      </c>
      <c r="Q48" s="1"/>
      <c r="S48" s="29"/>
      <c r="T48" s="31" t="s">
        <v>0</v>
      </c>
      <c r="U48" s="31" t="s">
        <v>1</v>
      </c>
      <c r="V48" s="31" t="s">
        <v>2</v>
      </c>
      <c r="W48" s="31" t="s">
        <v>3</v>
      </c>
      <c r="Z48" s="6"/>
    </row>
    <row r="49" spans="2:26" x14ac:dyDescent="0.15">
      <c r="B49" s="5"/>
      <c r="C49" s="19" t="s">
        <v>5</v>
      </c>
      <c r="D49" s="25">
        <f>IF(D22,$E$4-$E$6,$E$4)</f>
        <v>1</v>
      </c>
      <c r="E49" s="25">
        <f t="shared" ref="E49:G49" si="16">IF(E22,$E$4-$E$6,$E$4)</f>
        <v>1</v>
      </c>
      <c r="F49" s="25">
        <f t="shared" si="16"/>
        <v>1</v>
      </c>
      <c r="G49" s="25">
        <f t="shared" si="16"/>
        <v>1</v>
      </c>
      <c r="K49" s="19" t="s">
        <v>5</v>
      </c>
      <c r="L49" s="25">
        <f>D49*D12</f>
        <v>0.25</v>
      </c>
      <c r="M49" s="25">
        <f t="shared" ref="M49:O52" si="17">E49*E12</f>
        <v>0.35</v>
      </c>
      <c r="N49" s="25">
        <f t="shared" si="17"/>
        <v>0.2</v>
      </c>
      <c r="O49" s="25">
        <f t="shared" si="17"/>
        <v>0.2</v>
      </c>
      <c r="Q49" s="1"/>
      <c r="S49" s="27" t="s">
        <v>5</v>
      </c>
      <c r="T49" s="25">
        <f>L49*Q21</f>
        <v>6.7500000000000004E-2</v>
      </c>
      <c r="U49" s="25">
        <f t="shared" ref="U49:W52" si="18">M49*R21</f>
        <v>9.4500000000000001E-2</v>
      </c>
      <c r="V49" s="25">
        <f t="shared" si="18"/>
        <v>5.4000000000000006E-2</v>
      </c>
      <c r="W49" s="25">
        <f t="shared" si="18"/>
        <v>5.4000000000000006E-2</v>
      </c>
      <c r="Z49" s="6"/>
    </row>
    <row r="50" spans="2:26" x14ac:dyDescent="0.15">
      <c r="B50" s="5"/>
      <c r="C50" s="19" t="s">
        <v>6</v>
      </c>
      <c r="D50" s="25">
        <f t="shared" ref="D50:G52" si="19">IF(D23,$E$4-$E$6,$E$4)</f>
        <v>1.9999999999999907E-2</v>
      </c>
      <c r="E50" s="25">
        <f>IF(E23,$E$4-$E$6,$E$4)</f>
        <v>1.9999999999999907E-2</v>
      </c>
      <c r="F50" s="25">
        <f t="shared" si="19"/>
        <v>1</v>
      </c>
      <c r="G50" s="25">
        <f t="shared" si="19"/>
        <v>1</v>
      </c>
      <c r="K50" s="19" t="s">
        <v>6</v>
      </c>
      <c r="L50" s="25">
        <f>D50*D13</f>
        <v>3.9999999999999819E-3</v>
      </c>
      <c r="M50" s="25">
        <f t="shared" si="17"/>
        <v>7.9999999999999637E-3</v>
      </c>
      <c r="N50" s="25">
        <f t="shared" si="17"/>
        <v>0.25</v>
      </c>
      <c r="O50" s="25">
        <f t="shared" si="17"/>
        <v>0.15</v>
      </c>
      <c r="Q50" s="1"/>
      <c r="S50" s="27" t="s">
        <v>6</v>
      </c>
      <c r="T50" s="25">
        <f t="shared" ref="T50:T52" si="20">L50*Q22</f>
        <v>1.0799999999999952E-3</v>
      </c>
      <c r="U50" s="25">
        <f t="shared" si="18"/>
        <v>2.1599999999999905E-3</v>
      </c>
      <c r="V50" s="25">
        <f t="shared" si="18"/>
        <v>9.4500000000000001E-2</v>
      </c>
      <c r="W50" s="25">
        <f t="shared" si="18"/>
        <v>4.8599999999999997E-2</v>
      </c>
      <c r="Z50" s="6"/>
    </row>
    <row r="51" spans="2:26" x14ac:dyDescent="0.15">
      <c r="B51" s="5"/>
      <c r="C51" s="19" t="s">
        <v>7</v>
      </c>
      <c r="D51" s="25">
        <f t="shared" si="19"/>
        <v>1.9999999999999907E-2</v>
      </c>
      <c r="E51" s="25">
        <f t="shared" si="19"/>
        <v>1.9999999999999907E-2</v>
      </c>
      <c r="F51" s="25">
        <f t="shared" si="19"/>
        <v>1</v>
      </c>
      <c r="G51" s="25">
        <f t="shared" si="19"/>
        <v>1</v>
      </c>
      <c r="K51" s="19" t="s">
        <v>7</v>
      </c>
      <c r="L51" s="25">
        <f>D51*D14</f>
        <v>5.9999999999999715E-3</v>
      </c>
      <c r="M51" s="25">
        <f t="shared" si="17"/>
        <v>7.9999999999999637E-3</v>
      </c>
      <c r="N51" s="25">
        <f t="shared" si="17"/>
        <v>0.2</v>
      </c>
      <c r="O51" s="25">
        <f t="shared" si="17"/>
        <v>0.1</v>
      </c>
      <c r="Q51" s="1"/>
      <c r="S51" s="27" t="s">
        <v>7</v>
      </c>
      <c r="T51" s="25">
        <f t="shared" si="20"/>
        <v>1.6199999999999923E-3</v>
      </c>
      <c r="U51" s="25">
        <f t="shared" si="18"/>
        <v>2.1599999999999905E-3</v>
      </c>
      <c r="V51" s="25">
        <f t="shared" si="18"/>
        <v>7.5600000000000001E-2</v>
      </c>
      <c r="W51" s="25">
        <f t="shared" si="18"/>
        <v>3.2400000000000005E-2</v>
      </c>
      <c r="Z51" s="6"/>
    </row>
    <row r="52" spans="2:26" x14ac:dyDescent="0.15">
      <c r="B52" s="5"/>
      <c r="C52" s="20" t="s">
        <v>8</v>
      </c>
      <c r="D52" s="26">
        <f t="shared" si="19"/>
        <v>1.9999999999999907E-2</v>
      </c>
      <c r="E52" s="26">
        <f t="shared" si="19"/>
        <v>1.9999999999999907E-2</v>
      </c>
      <c r="F52" s="26">
        <f t="shared" si="19"/>
        <v>1.9999999999999907E-2</v>
      </c>
      <c r="G52" s="26">
        <f t="shared" si="19"/>
        <v>1.9999999999999907E-2</v>
      </c>
      <c r="K52" s="20" t="s">
        <v>8</v>
      </c>
      <c r="L52" s="26">
        <f>D52*D15</f>
        <v>3.9999999999999819E-3</v>
      </c>
      <c r="M52" s="26">
        <f t="shared" si="17"/>
        <v>5.9999999999999715E-3</v>
      </c>
      <c r="N52" s="26">
        <f t="shared" si="17"/>
        <v>2.9999999999999858E-3</v>
      </c>
      <c r="O52" s="26">
        <f t="shared" si="17"/>
        <v>6.9999999999999672E-3</v>
      </c>
      <c r="Q52" s="1"/>
      <c r="S52" s="28" t="s">
        <v>8</v>
      </c>
      <c r="T52" s="26">
        <f t="shared" si="20"/>
        <v>1.2959999999999942E-3</v>
      </c>
      <c r="U52" s="26">
        <f t="shared" si="18"/>
        <v>1.9439999999999909E-3</v>
      </c>
      <c r="V52" s="26">
        <f t="shared" si="18"/>
        <v>1.1339999999999946E-3</v>
      </c>
      <c r="W52" s="26">
        <f t="shared" si="18"/>
        <v>2.2679999999999896E-3</v>
      </c>
      <c r="Z52" s="6"/>
    </row>
    <row r="53" spans="2:26" x14ac:dyDescent="0.15">
      <c r="B53" s="5"/>
      <c r="Q53" s="1"/>
      <c r="Z53" s="6"/>
    </row>
    <row r="54" spans="2:26" x14ac:dyDescent="0.15">
      <c r="B54" s="5"/>
      <c r="Q54" s="1"/>
      <c r="Z54" s="6"/>
    </row>
    <row r="55" spans="2:26" x14ac:dyDescent="0.15">
      <c r="B55" s="5"/>
      <c r="Q55" s="1"/>
      <c r="Z55" s="6"/>
    </row>
    <row r="56" spans="2:26" x14ac:dyDescent="0.15">
      <c r="B56" s="5" t="s">
        <v>12</v>
      </c>
      <c r="J56" t="s">
        <v>12</v>
      </c>
      <c r="Q56" s="1"/>
      <c r="R56" t="s">
        <v>12</v>
      </c>
      <c r="Z56" s="6"/>
    </row>
    <row r="57" spans="2:26" x14ac:dyDescent="0.15">
      <c r="B57" s="5"/>
      <c r="C57" s="21"/>
      <c r="D57" s="23" t="s">
        <v>0</v>
      </c>
      <c r="E57" s="23" t="s">
        <v>1</v>
      </c>
      <c r="F57" s="23" t="s">
        <v>2</v>
      </c>
      <c r="G57" s="23" t="s">
        <v>3</v>
      </c>
      <c r="K57" s="21"/>
      <c r="L57" s="23" t="s">
        <v>0</v>
      </c>
      <c r="M57" s="23" t="s">
        <v>1</v>
      </c>
      <c r="N57" s="23" t="s">
        <v>2</v>
      </c>
      <c r="O57" s="23" t="s">
        <v>3</v>
      </c>
      <c r="Q57" s="1"/>
      <c r="S57" s="21"/>
      <c r="T57" s="23" t="s">
        <v>0</v>
      </c>
      <c r="U57" s="23" t="s">
        <v>1</v>
      </c>
      <c r="V57" s="23" t="s">
        <v>2</v>
      </c>
      <c r="W57" s="23" t="s">
        <v>3</v>
      </c>
      <c r="Z57" s="6"/>
    </row>
    <row r="58" spans="2:26" x14ac:dyDescent="0.15">
      <c r="B58" s="5"/>
      <c r="C58" s="19" t="s">
        <v>5</v>
      </c>
      <c r="D58" s="25">
        <f>IF(D31,$E$4-$E$6,$E$4)</f>
        <v>1</v>
      </c>
      <c r="E58" s="25">
        <f t="shared" ref="E58:G58" si="21">IF(E31,$E$4-$E$6,$E$4)</f>
        <v>1</v>
      </c>
      <c r="F58" s="25">
        <f t="shared" si="21"/>
        <v>1</v>
      </c>
      <c r="G58" s="25">
        <f t="shared" si="21"/>
        <v>1</v>
      </c>
      <c r="K58" s="19" t="s">
        <v>5</v>
      </c>
      <c r="L58" s="25">
        <f>D58*J12</f>
        <v>0.25</v>
      </c>
      <c r="M58" s="25">
        <f t="shared" ref="M58:O61" si="22">E58*K12</f>
        <v>0.35</v>
      </c>
      <c r="N58" s="25">
        <f t="shared" si="22"/>
        <v>0.2</v>
      </c>
      <c r="O58" s="25">
        <f t="shared" si="22"/>
        <v>0.2</v>
      </c>
      <c r="Q58" s="1"/>
      <c r="S58" s="19" t="s">
        <v>5</v>
      </c>
      <c r="T58" s="25">
        <f>L58*Q21</f>
        <v>6.7500000000000004E-2</v>
      </c>
      <c r="U58" s="25">
        <f t="shared" ref="U58:W61" si="23">M58*R21</f>
        <v>9.4500000000000001E-2</v>
      </c>
      <c r="V58" s="25">
        <f t="shared" si="23"/>
        <v>5.4000000000000006E-2</v>
      </c>
      <c r="W58" s="25">
        <f t="shared" si="23"/>
        <v>5.4000000000000006E-2</v>
      </c>
      <c r="Z58" s="6"/>
    </row>
    <row r="59" spans="2:26" x14ac:dyDescent="0.15">
      <c r="B59" s="5"/>
      <c r="C59" s="19" t="s">
        <v>6</v>
      </c>
      <c r="D59" s="25">
        <f t="shared" ref="D59:G61" si="24">IF(D32,$E$4-$E$6,$E$4)</f>
        <v>1</v>
      </c>
      <c r="E59" s="25">
        <f t="shared" si="24"/>
        <v>1</v>
      </c>
      <c r="F59" s="25">
        <f t="shared" si="24"/>
        <v>1</v>
      </c>
      <c r="G59" s="25">
        <f t="shared" si="24"/>
        <v>1</v>
      </c>
      <c r="K59" s="19" t="s">
        <v>6</v>
      </c>
      <c r="L59" s="25">
        <f>D59*J13</f>
        <v>0.2</v>
      </c>
      <c r="M59" s="25">
        <f t="shared" si="22"/>
        <v>0.4</v>
      </c>
      <c r="N59" s="25">
        <f t="shared" si="22"/>
        <v>0.25</v>
      </c>
      <c r="O59" s="25">
        <f t="shared" si="22"/>
        <v>0.15</v>
      </c>
      <c r="Q59" s="1"/>
      <c r="S59" s="19" t="s">
        <v>6</v>
      </c>
      <c r="T59" s="25">
        <f t="shared" ref="T59:T61" si="25">L59*Q22</f>
        <v>5.4000000000000006E-2</v>
      </c>
      <c r="U59" s="25">
        <f t="shared" si="23"/>
        <v>0.10800000000000001</v>
      </c>
      <c r="V59" s="25">
        <f t="shared" si="23"/>
        <v>9.4500000000000001E-2</v>
      </c>
      <c r="W59" s="25">
        <f t="shared" si="23"/>
        <v>4.8599999999999997E-2</v>
      </c>
      <c r="Z59" s="6"/>
    </row>
    <row r="60" spans="2:26" x14ac:dyDescent="0.15">
      <c r="B60" s="5"/>
      <c r="C60" s="19" t="s">
        <v>7</v>
      </c>
      <c r="D60" s="25">
        <f t="shared" si="24"/>
        <v>1.9999999999999907E-2</v>
      </c>
      <c r="E60" s="25">
        <f t="shared" si="24"/>
        <v>1.9999999999999907E-2</v>
      </c>
      <c r="F60" s="25">
        <f t="shared" si="24"/>
        <v>1</v>
      </c>
      <c r="G60" s="25">
        <f t="shared" si="24"/>
        <v>1</v>
      </c>
      <c r="K60" s="19" t="s">
        <v>7</v>
      </c>
      <c r="L60" s="25">
        <f>D60*J14</f>
        <v>5.9999999999999715E-3</v>
      </c>
      <c r="M60" s="25">
        <f t="shared" si="22"/>
        <v>7.9999999999999637E-3</v>
      </c>
      <c r="N60" s="25">
        <f t="shared" si="22"/>
        <v>0.2</v>
      </c>
      <c r="O60" s="25">
        <f t="shared" si="22"/>
        <v>0.1</v>
      </c>
      <c r="Q60" s="1"/>
      <c r="S60" s="19" t="s">
        <v>7</v>
      </c>
      <c r="T60" s="25">
        <f t="shared" si="25"/>
        <v>1.6199999999999923E-3</v>
      </c>
      <c r="U60" s="25">
        <f t="shared" si="23"/>
        <v>2.1599999999999905E-3</v>
      </c>
      <c r="V60" s="25">
        <f t="shared" si="23"/>
        <v>7.5600000000000001E-2</v>
      </c>
      <c r="W60" s="25">
        <f t="shared" si="23"/>
        <v>3.2400000000000005E-2</v>
      </c>
      <c r="Z60" s="6"/>
    </row>
    <row r="61" spans="2:26" x14ac:dyDescent="0.15">
      <c r="B61" s="5"/>
      <c r="C61" s="20" t="s">
        <v>8</v>
      </c>
      <c r="D61" s="26">
        <f t="shared" si="24"/>
        <v>1</v>
      </c>
      <c r="E61" s="26">
        <f t="shared" si="24"/>
        <v>1</v>
      </c>
      <c r="F61" s="26">
        <f t="shared" si="24"/>
        <v>1</v>
      </c>
      <c r="G61" s="26">
        <f t="shared" si="24"/>
        <v>1</v>
      </c>
      <c r="K61" s="20" t="s">
        <v>8</v>
      </c>
      <c r="L61" s="26">
        <f>D61*J15</f>
        <v>0.25</v>
      </c>
      <c r="M61" s="26">
        <f t="shared" si="22"/>
        <v>0.25</v>
      </c>
      <c r="N61" s="26">
        <f t="shared" si="22"/>
        <v>0.1</v>
      </c>
      <c r="O61" s="26">
        <f t="shared" si="22"/>
        <v>0.4</v>
      </c>
      <c r="Q61" s="1"/>
      <c r="S61" s="20" t="s">
        <v>8</v>
      </c>
      <c r="T61" s="26">
        <f t="shared" si="25"/>
        <v>8.1000000000000003E-2</v>
      </c>
      <c r="U61" s="26">
        <f t="shared" si="23"/>
        <v>8.1000000000000003E-2</v>
      </c>
      <c r="V61" s="26">
        <f t="shared" si="23"/>
        <v>3.78E-2</v>
      </c>
      <c r="W61" s="26">
        <f t="shared" si="23"/>
        <v>0.12960000000000002</v>
      </c>
      <c r="Z61" s="6"/>
    </row>
    <row r="62" spans="2:26" x14ac:dyDescent="0.15">
      <c r="B62" s="5"/>
      <c r="Q62" s="1"/>
      <c r="Z62" s="6"/>
    </row>
    <row r="63" spans="2:26" x14ac:dyDescent="0.15">
      <c r="B63" s="5"/>
      <c r="Q63" s="1"/>
      <c r="Z63" s="6"/>
    </row>
    <row r="64" spans="2:26" x14ac:dyDescent="0.15">
      <c r="B64" s="5"/>
      <c r="Q64" s="1"/>
      <c r="Z64" s="6"/>
    </row>
    <row r="65" spans="2:26" x14ac:dyDescent="0.15">
      <c r="B65" s="5" t="s">
        <v>13</v>
      </c>
      <c r="J65" t="s">
        <v>13</v>
      </c>
      <c r="Q65" s="1"/>
      <c r="R65" t="s">
        <v>13</v>
      </c>
      <c r="Z65" s="6"/>
    </row>
    <row r="66" spans="2:26" x14ac:dyDescent="0.15">
      <c r="B66" s="5"/>
      <c r="C66" s="21"/>
      <c r="D66" s="23" t="s">
        <v>0</v>
      </c>
      <c r="E66" s="23" t="s">
        <v>1</v>
      </c>
      <c r="F66" s="23" t="s">
        <v>2</v>
      </c>
      <c r="G66" s="23" t="s">
        <v>3</v>
      </c>
      <c r="K66" s="21"/>
      <c r="L66" s="23" t="s">
        <v>0</v>
      </c>
      <c r="M66" s="23" t="s">
        <v>1</v>
      </c>
      <c r="N66" s="23" t="s">
        <v>2</v>
      </c>
      <c r="O66" s="23" t="s">
        <v>3</v>
      </c>
      <c r="Q66" s="1"/>
      <c r="S66" s="21"/>
      <c r="T66" s="23" t="s">
        <v>0</v>
      </c>
      <c r="U66" s="23" t="s">
        <v>1</v>
      </c>
      <c r="V66" s="23" t="s">
        <v>2</v>
      </c>
      <c r="W66" s="23" t="s">
        <v>3</v>
      </c>
      <c r="Z66" s="6"/>
    </row>
    <row r="67" spans="2:26" x14ac:dyDescent="0.15">
      <c r="B67" s="5"/>
      <c r="C67" s="19" t="s">
        <v>5</v>
      </c>
      <c r="D67" s="25">
        <f>IF(D40,$E$4-$E$6,$E$4)</f>
        <v>1</v>
      </c>
      <c r="E67" s="25">
        <f t="shared" ref="E67:G67" si="26">IF(E40,$E$4-$E$6,$E$4)</f>
        <v>1</v>
      </c>
      <c r="F67" s="25">
        <f t="shared" si="26"/>
        <v>1</v>
      </c>
      <c r="G67" s="25">
        <f t="shared" si="26"/>
        <v>1</v>
      </c>
      <c r="K67" s="19" t="s">
        <v>5</v>
      </c>
      <c r="L67" s="25">
        <f>D67*D12</f>
        <v>0.25</v>
      </c>
      <c r="M67" s="25">
        <f t="shared" ref="M67:O70" si="27">E67*E12</f>
        <v>0.35</v>
      </c>
      <c r="N67" s="25">
        <f t="shared" si="27"/>
        <v>0.2</v>
      </c>
      <c r="O67" s="25">
        <f t="shared" si="27"/>
        <v>0.2</v>
      </c>
      <c r="Q67" s="1"/>
      <c r="S67" s="19" t="s">
        <v>5</v>
      </c>
      <c r="T67" s="25">
        <f>L67*Q21</f>
        <v>6.7500000000000004E-2</v>
      </c>
      <c r="U67" s="25">
        <f t="shared" ref="U67:W70" si="28">M67*R21</f>
        <v>9.4500000000000001E-2</v>
      </c>
      <c r="V67" s="25">
        <f t="shared" si="28"/>
        <v>5.4000000000000006E-2</v>
      </c>
      <c r="W67">
        <f t="shared" si="28"/>
        <v>5.4000000000000006E-2</v>
      </c>
      <c r="Z67" s="6"/>
    </row>
    <row r="68" spans="2:26" x14ac:dyDescent="0.15">
      <c r="B68" s="5"/>
      <c r="C68" s="19" t="s">
        <v>6</v>
      </c>
      <c r="D68" s="25">
        <f t="shared" ref="D68:G70" si="29">IF(D41,$E$4-$E$6,$E$4)</f>
        <v>1</v>
      </c>
      <c r="E68" s="25">
        <f t="shared" si="29"/>
        <v>1</v>
      </c>
      <c r="F68" s="25">
        <f t="shared" si="29"/>
        <v>1</v>
      </c>
      <c r="G68" s="25">
        <f t="shared" si="29"/>
        <v>1</v>
      </c>
      <c r="K68" s="19" t="s">
        <v>6</v>
      </c>
      <c r="L68" s="25">
        <f>D68*D13</f>
        <v>0.2</v>
      </c>
      <c r="M68" s="25">
        <f t="shared" si="27"/>
        <v>0.4</v>
      </c>
      <c r="N68" s="25">
        <f t="shared" si="27"/>
        <v>0.25</v>
      </c>
      <c r="O68" s="25">
        <f t="shared" si="27"/>
        <v>0.15</v>
      </c>
      <c r="Q68" s="1"/>
      <c r="S68" s="19" t="s">
        <v>6</v>
      </c>
      <c r="T68" s="25">
        <f t="shared" ref="T68:T70" si="30">L68*Q22</f>
        <v>5.4000000000000006E-2</v>
      </c>
      <c r="U68" s="25">
        <f t="shared" si="28"/>
        <v>0.10800000000000001</v>
      </c>
      <c r="V68" s="25">
        <f t="shared" si="28"/>
        <v>9.4500000000000001E-2</v>
      </c>
      <c r="W68">
        <f t="shared" si="28"/>
        <v>4.8599999999999997E-2</v>
      </c>
      <c r="Z68" s="6"/>
    </row>
    <row r="69" spans="2:26" x14ac:dyDescent="0.15">
      <c r="B69" s="5"/>
      <c r="C69" s="19" t="s">
        <v>7</v>
      </c>
      <c r="D69" s="25">
        <f t="shared" si="29"/>
        <v>1</v>
      </c>
      <c r="E69" s="25">
        <f t="shared" si="29"/>
        <v>1</v>
      </c>
      <c r="F69" s="25">
        <f t="shared" si="29"/>
        <v>1</v>
      </c>
      <c r="G69" s="25">
        <f t="shared" si="29"/>
        <v>1</v>
      </c>
      <c r="K69" s="19" t="s">
        <v>7</v>
      </c>
      <c r="L69" s="25">
        <f>D69*D14</f>
        <v>0.3</v>
      </c>
      <c r="M69" s="25">
        <f t="shared" si="27"/>
        <v>0.4</v>
      </c>
      <c r="N69" s="25">
        <f t="shared" si="27"/>
        <v>0.2</v>
      </c>
      <c r="O69" s="25">
        <f t="shared" si="27"/>
        <v>0.1</v>
      </c>
      <c r="Q69" s="1"/>
      <c r="S69" s="19" t="s">
        <v>7</v>
      </c>
      <c r="T69" s="25">
        <f t="shared" si="30"/>
        <v>8.1000000000000003E-2</v>
      </c>
      <c r="U69" s="25">
        <f t="shared" si="28"/>
        <v>0.10800000000000001</v>
      </c>
      <c r="V69" s="25">
        <f t="shared" si="28"/>
        <v>7.5600000000000001E-2</v>
      </c>
      <c r="W69">
        <f t="shared" si="28"/>
        <v>3.2400000000000005E-2</v>
      </c>
      <c r="Z69" s="6"/>
    </row>
    <row r="70" spans="2:26" x14ac:dyDescent="0.15">
      <c r="B70" s="5"/>
      <c r="C70" s="20" t="s">
        <v>8</v>
      </c>
      <c r="D70" s="26">
        <f t="shared" si="29"/>
        <v>1</v>
      </c>
      <c r="E70" s="26">
        <f t="shared" si="29"/>
        <v>1</v>
      </c>
      <c r="F70" s="26">
        <f t="shared" si="29"/>
        <v>1</v>
      </c>
      <c r="G70" s="26">
        <f t="shared" si="29"/>
        <v>1</v>
      </c>
      <c r="K70" s="20" t="s">
        <v>8</v>
      </c>
      <c r="L70" s="26">
        <f>D70*D15</f>
        <v>0.2</v>
      </c>
      <c r="M70" s="26">
        <f t="shared" si="27"/>
        <v>0.3</v>
      </c>
      <c r="N70" s="26">
        <f t="shared" si="27"/>
        <v>0.15</v>
      </c>
      <c r="O70" s="26">
        <f t="shared" si="27"/>
        <v>0.35</v>
      </c>
      <c r="Q70" s="1"/>
      <c r="S70" s="20" t="s">
        <v>8</v>
      </c>
      <c r="T70" s="26">
        <f t="shared" si="30"/>
        <v>6.480000000000001E-2</v>
      </c>
      <c r="U70" s="26">
        <f t="shared" si="28"/>
        <v>9.7199999999999995E-2</v>
      </c>
      <c r="V70" s="26">
        <f t="shared" si="28"/>
        <v>5.67E-2</v>
      </c>
      <c r="W70">
        <f t="shared" si="28"/>
        <v>0.1134</v>
      </c>
      <c r="Z70" s="6"/>
    </row>
    <row r="71" spans="2:26" x14ac:dyDescent="0.15">
      <c r="B71" s="5"/>
      <c r="Q71" s="1"/>
      <c r="Z71" s="6"/>
    </row>
    <row r="72" spans="2:26" x14ac:dyDescent="0.15">
      <c r="B72" s="5"/>
      <c r="Q72" s="1"/>
      <c r="Z72" s="6"/>
    </row>
    <row r="73" spans="2:26" x14ac:dyDescent="0.15">
      <c r="B73" s="5"/>
      <c r="Q73" s="1"/>
      <c r="Z73" s="6"/>
    </row>
    <row r="74" spans="2:26" x14ac:dyDescent="0.15">
      <c r="B74" s="5"/>
      <c r="J74" t="s">
        <v>19</v>
      </c>
      <c r="K74" s="32" t="s">
        <v>5</v>
      </c>
      <c r="L74" s="33">
        <f>SUM(L49:O49,L58:O58,L67:O67)/(2*H12+N12)</f>
        <v>1.0000000000000002</v>
      </c>
      <c r="M74">
        <v>1</v>
      </c>
      <c r="Q74" t="s">
        <v>41</v>
      </c>
      <c r="S74">
        <f>SUM(T49:W52,T58:W61,T67:W70)/(2*SUM(H12:H15)+SUM(N12:N15))</f>
        <v>0.22960349999999999</v>
      </c>
      <c r="U74" s="32" t="s">
        <v>5</v>
      </c>
      <c r="V74" s="33">
        <f>SUM(T49:W49,T58:W58,T67:W67)/(2*H12+N12)</f>
        <v>0.27000000000000007</v>
      </c>
      <c r="W74">
        <v>0.27</v>
      </c>
      <c r="Z74" s="6"/>
    </row>
    <row r="75" spans="2:26" x14ac:dyDescent="0.15">
      <c r="B75" s="5"/>
      <c r="K75" s="19" t="s">
        <v>6</v>
      </c>
      <c r="L75" s="34">
        <f t="shared" ref="L75:L77" si="31">SUM(L50:O50,L59:O59,L68:O68)/(2*H13+N13)</f>
        <v>0.80399999999999994</v>
      </c>
      <c r="M75">
        <v>0.80400000000000005</v>
      </c>
      <c r="U75" s="19" t="s">
        <v>6</v>
      </c>
      <c r="V75" s="34">
        <f>SUM(T50:W50,T59:W59,T68:W68)/(2*H13+N13)</f>
        <v>0.25218000000000002</v>
      </c>
      <c r="W75">
        <v>0.252</v>
      </c>
      <c r="Z75" s="6"/>
    </row>
    <row r="76" spans="2:26" x14ac:dyDescent="0.15">
      <c r="B76" s="5"/>
      <c r="K76" s="19" t="s">
        <v>7</v>
      </c>
      <c r="L76" s="34">
        <f t="shared" si="31"/>
        <v>0.54266666666666663</v>
      </c>
      <c r="M76">
        <v>0.54300000000000004</v>
      </c>
      <c r="U76" s="19" t="s">
        <v>7</v>
      </c>
      <c r="V76" s="34">
        <f t="shared" ref="V76:V77" si="32">SUM(T51:W51,T60:W60,T69:W69)/(2*H14+N14)</f>
        <v>0.17352000000000001</v>
      </c>
      <c r="W76">
        <v>0.17399999999999999</v>
      </c>
      <c r="Z76" s="6"/>
    </row>
    <row r="77" spans="2:26" x14ac:dyDescent="0.15">
      <c r="B77" s="5"/>
      <c r="K77" s="20" t="s">
        <v>8</v>
      </c>
      <c r="L77" s="35">
        <f t="shared" si="31"/>
        <v>0.67333333333333334</v>
      </c>
      <c r="M77">
        <v>0.67300000000000004</v>
      </c>
      <c r="U77" s="20" t="s">
        <v>8</v>
      </c>
      <c r="V77" s="35">
        <f t="shared" si="32"/>
        <v>0.222714</v>
      </c>
      <c r="W77">
        <v>0.223</v>
      </c>
      <c r="Z77" s="6"/>
    </row>
    <row r="78" spans="2:26" x14ac:dyDescent="0.15">
      <c r="B78" s="5"/>
      <c r="Z78" s="6"/>
    </row>
    <row r="79" spans="2:26" x14ac:dyDescent="0.15">
      <c r="B79" s="5"/>
      <c r="O79" s="6"/>
      <c r="P79" s="5"/>
      <c r="Z79" s="6"/>
    </row>
    <row r="80" spans="2:26" x14ac:dyDescent="0.15">
      <c r="B80" s="5"/>
      <c r="J80" t="s">
        <v>42</v>
      </c>
      <c r="O80" s="6"/>
      <c r="P80" s="5"/>
      <c r="Z80" s="6"/>
    </row>
    <row r="81" spans="2:26" ht="14" thickBot="1" x14ac:dyDescent="0.2">
      <c r="B81" s="9"/>
      <c r="C81" s="10"/>
      <c r="D81" s="10"/>
      <c r="E81" s="10"/>
      <c r="F81" s="10"/>
      <c r="G81" s="10"/>
      <c r="H81" s="10"/>
      <c r="I81" s="10"/>
      <c r="J81" s="10"/>
      <c r="K81" s="10">
        <f>SUM(L74:L77)/4</f>
        <v>0.755</v>
      </c>
      <c r="L81" s="10"/>
      <c r="M81" s="10"/>
      <c r="N81" s="10"/>
      <c r="O81" s="11"/>
      <c r="P81" s="9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4" spans="2:26" x14ac:dyDescent="0.15">
      <c r="B84" t="s">
        <v>85</v>
      </c>
      <c r="J84" t="s">
        <v>86</v>
      </c>
    </row>
    <row r="86" spans="2:26" x14ac:dyDescent="0.15">
      <c r="B86" s="5" t="s">
        <v>4</v>
      </c>
      <c r="J86" s="5" t="s">
        <v>4</v>
      </c>
    </row>
    <row r="87" spans="2:26" x14ac:dyDescent="0.15">
      <c r="B87" s="5"/>
      <c r="C87" s="21"/>
      <c r="D87" s="23" t="s">
        <v>0</v>
      </c>
      <c r="E87" s="23" t="s">
        <v>1</v>
      </c>
      <c r="F87" s="23" t="s">
        <v>2</v>
      </c>
      <c r="G87" s="23" t="s">
        <v>3</v>
      </c>
      <c r="J87" s="5"/>
      <c r="K87" s="21"/>
      <c r="L87" s="23" t="s">
        <v>0</v>
      </c>
      <c r="M87" s="23" t="s">
        <v>1</v>
      </c>
      <c r="N87" s="23" t="s">
        <v>2</v>
      </c>
      <c r="O87" s="23" t="s">
        <v>3</v>
      </c>
    </row>
    <row r="88" spans="2:26" x14ac:dyDescent="0.15">
      <c r="B88" s="5"/>
      <c r="C88" s="19" t="s">
        <v>5</v>
      </c>
      <c r="D88" s="25">
        <v>0</v>
      </c>
      <c r="E88" s="25">
        <v>0</v>
      </c>
      <c r="F88" s="25">
        <v>0</v>
      </c>
      <c r="G88" s="25">
        <v>0</v>
      </c>
      <c r="J88" s="5"/>
      <c r="K88" s="19" t="s">
        <v>5</v>
      </c>
      <c r="L88" s="25">
        <v>0</v>
      </c>
      <c r="M88" s="25">
        <v>0</v>
      </c>
      <c r="N88" s="25">
        <v>0</v>
      </c>
      <c r="O88" s="25">
        <v>0</v>
      </c>
    </row>
    <row r="89" spans="2:26" x14ac:dyDescent="0.15">
      <c r="B89" s="5"/>
      <c r="C89" s="19" t="s">
        <v>6</v>
      </c>
      <c r="D89" s="25">
        <v>1</v>
      </c>
      <c r="E89" s="25">
        <v>1</v>
      </c>
      <c r="F89" s="25">
        <v>0</v>
      </c>
      <c r="G89" s="25">
        <v>0</v>
      </c>
      <c r="J89" s="5"/>
      <c r="K89" s="19" t="s">
        <v>6</v>
      </c>
      <c r="L89" s="25">
        <v>0</v>
      </c>
      <c r="M89" s="25">
        <v>0</v>
      </c>
      <c r="N89" s="25">
        <v>0</v>
      </c>
      <c r="O89" s="25">
        <v>0</v>
      </c>
    </row>
    <row r="90" spans="2:26" x14ac:dyDescent="0.15">
      <c r="B90" s="5"/>
      <c r="C90" s="19" t="s">
        <v>7</v>
      </c>
      <c r="D90" s="25">
        <v>1</v>
      </c>
      <c r="E90" s="25">
        <v>1</v>
      </c>
      <c r="F90" s="25">
        <v>0</v>
      </c>
      <c r="G90" s="25">
        <v>0</v>
      </c>
      <c r="J90" s="5"/>
      <c r="K90" s="19" t="s">
        <v>7</v>
      </c>
      <c r="L90" s="25">
        <v>0</v>
      </c>
      <c r="M90" s="25">
        <v>0</v>
      </c>
      <c r="N90" s="25">
        <v>0</v>
      </c>
      <c r="O90" s="25">
        <v>0</v>
      </c>
    </row>
    <row r="91" spans="2:26" x14ac:dyDescent="0.15">
      <c r="B91" s="5"/>
      <c r="C91" s="20" t="s">
        <v>8</v>
      </c>
      <c r="D91" s="26">
        <v>1</v>
      </c>
      <c r="E91" s="26">
        <v>1</v>
      </c>
      <c r="F91" s="26">
        <v>1</v>
      </c>
      <c r="G91" s="26">
        <v>1</v>
      </c>
      <c r="J91" s="5"/>
      <c r="K91" s="20" t="s">
        <v>8</v>
      </c>
      <c r="L91" s="26">
        <v>0</v>
      </c>
      <c r="M91" s="26">
        <v>0</v>
      </c>
      <c r="N91" s="26">
        <v>0</v>
      </c>
      <c r="O91" s="26">
        <v>0</v>
      </c>
    </row>
    <row r="92" spans="2:26" x14ac:dyDescent="0.15">
      <c r="B92" s="5"/>
      <c r="J92" s="5"/>
      <c r="K92" t="s">
        <v>89</v>
      </c>
    </row>
    <row r="93" spans="2:26" x14ac:dyDescent="0.15">
      <c r="B93" s="5"/>
      <c r="J93" s="5"/>
    </row>
    <row r="94" spans="2:26" x14ac:dyDescent="0.15">
      <c r="B94" s="5"/>
      <c r="J94" s="5"/>
    </row>
    <row r="95" spans="2:26" x14ac:dyDescent="0.15">
      <c r="B95" s="5" t="s">
        <v>12</v>
      </c>
      <c r="J95" s="5" t="s">
        <v>12</v>
      </c>
    </row>
    <row r="96" spans="2:26" x14ac:dyDescent="0.15">
      <c r="B96" s="5"/>
      <c r="C96" s="21"/>
      <c r="D96" s="23" t="s">
        <v>0</v>
      </c>
      <c r="E96" s="23" t="s">
        <v>1</v>
      </c>
      <c r="F96" s="23" t="s">
        <v>2</v>
      </c>
      <c r="G96" s="23" t="s">
        <v>3</v>
      </c>
      <c r="J96" s="5"/>
      <c r="K96" s="21"/>
      <c r="L96" s="23" t="s">
        <v>0</v>
      </c>
      <c r="M96" s="23" t="s">
        <v>1</v>
      </c>
      <c r="N96" s="23" t="s">
        <v>2</v>
      </c>
      <c r="O96" s="23" t="s">
        <v>3</v>
      </c>
    </row>
    <row r="97" spans="2:15" x14ac:dyDescent="0.15">
      <c r="B97" s="5"/>
      <c r="C97" s="19" t="s">
        <v>5</v>
      </c>
      <c r="D97" s="25">
        <v>0</v>
      </c>
      <c r="E97" s="25">
        <v>0</v>
      </c>
      <c r="F97" s="25">
        <v>0</v>
      </c>
      <c r="G97" s="25">
        <v>0</v>
      </c>
      <c r="J97" s="5"/>
      <c r="K97" s="19" t="s">
        <v>5</v>
      </c>
      <c r="L97" s="25">
        <v>0</v>
      </c>
      <c r="M97" s="25">
        <v>0</v>
      </c>
      <c r="N97" s="25">
        <v>0</v>
      </c>
      <c r="O97" s="25">
        <v>0</v>
      </c>
    </row>
    <row r="98" spans="2:15" x14ac:dyDescent="0.15">
      <c r="B98" s="5"/>
      <c r="C98" s="19" t="s">
        <v>6</v>
      </c>
      <c r="D98" s="25">
        <v>0</v>
      </c>
      <c r="E98" s="25">
        <v>0</v>
      </c>
      <c r="F98" s="25">
        <v>0</v>
      </c>
      <c r="G98" s="25">
        <v>0</v>
      </c>
      <c r="J98" s="5"/>
      <c r="K98" s="19" t="s">
        <v>6</v>
      </c>
      <c r="L98" s="25">
        <v>0</v>
      </c>
      <c r="M98" s="25">
        <v>0</v>
      </c>
      <c r="N98" s="25">
        <v>0</v>
      </c>
      <c r="O98" s="25">
        <v>0</v>
      </c>
    </row>
    <row r="99" spans="2:15" x14ac:dyDescent="0.15">
      <c r="B99" s="5"/>
      <c r="C99" s="19" t="s">
        <v>7</v>
      </c>
      <c r="D99" s="25">
        <v>1</v>
      </c>
      <c r="E99" s="25">
        <v>1</v>
      </c>
      <c r="F99" s="25">
        <v>0</v>
      </c>
      <c r="G99" s="25">
        <v>0</v>
      </c>
      <c r="J99" s="5"/>
      <c r="K99" s="19" t="s">
        <v>7</v>
      </c>
      <c r="L99" s="25">
        <v>0</v>
      </c>
      <c r="M99" s="25">
        <v>0</v>
      </c>
      <c r="N99" s="25">
        <v>0</v>
      </c>
      <c r="O99" s="25">
        <v>0</v>
      </c>
    </row>
    <row r="100" spans="2:15" x14ac:dyDescent="0.15">
      <c r="B100" s="5"/>
      <c r="C100" s="20" t="s">
        <v>8</v>
      </c>
      <c r="D100" s="26">
        <v>0</v>
      </c>
      <c r="E100" s="26">
        <v>0</v>
      </c>
      <c r="F100" s="26">
        <v>0</v>
      </c>
      <c r="G100" s="26">
        <v>0</v>
      </c>
      <c r="J100" s="5"/>
      <c r="K100" s="20" t="s">
        <v>8</v>
      </c>
      <c r="L100" s="26">
        <v>0</v>
      </c>
      <c r="M100" s="26">
        <v>0</v>
      </c>
      <c r="N100" s="26">
        <v>0</v>
      </c>
      <c r="O100" s="26">
        <v>0</v>
      </c>
    </row>
    <row r="101" spans="2:15" x14ac:dyDescent="0.15">
      <c r="B101" s="5"/>
      <c r="J101" s="5"/>
    </row>
    <row r="102" spans="2:15" x14ac:dyDescent="0.15">
      <c r="B102" s="5"/>
      <c r="J102" s="5"/>
    </row>
    <row r="103" spans="2:15" x14ac:dyDescent="0.15">
      <c r="B103" s="5"/>
      <c r="J103" s="5"/>
    </row>
    <row r="104" spans="2:15" x14ac:dyDescent="0.15">
      <c r="B104" s="5" t="s">
        <v>13</v>
      </c>
      <c r="C104" t="s">
        <v>88</v>
      </c>
      <c r="J104" s="5" t="s">
        <v>13</v>
      </c>
    </row>
    <row r="105" spans="2:15" x14ac:dyDescent="0.15">
      <c r="B105" s="5"/>
      <c r="C105" s="21"/>
      <c r="D105" s="23" t="s">
        <v>0</v>
      </c>
      <c r="E105" s="23" t="s">
        <v>1</v>
      </c>
      <c r="F105" s="23" t="s">
        <v>2</v>
      </c>
      <c r="G105" s="23" t="s">
        <v>3</v>
      </c>
      <c r="J105" s="5"/>
      <c r="K105" s="21"/>
      <c r="L105" s="23" t="s">
        <v>0</v>
      </c>
      <c r="M105" s="23" t="s">
        <v>1</v>
      </c>
      <c r="N105" s="23" t="s">
        <v>2</v>
      </c>
      <c r="O105" s="23" t="s">
        <v>3</v>
      </c>
    </row>
    <row r="106" spans="2:15" x14ac:dyDescent="0.15">
      <c r="B106" s="5"/>
      <c r="C106" s="19" t="s">
        <v>5</v>
      </c>
      <c r="D106" s="25">
        <v>0</v>
      </c>
      <c r="E106" s="25">
        <v>0</v>
      </c>
      <c r="F106" s="25">
        <v>0</v>
      </c>
      <c r="G106" s="25">
        <v>0</v>
      </c>
      <c r="J106" s="5"/>
      <c r="K106" s="19" t="s">
        <v>5</v>
      </c>
      <c r="L106" s="25">
        <v>0</v>
      </c>
      <c r="M106" s="25">
        <v>0</v>
      </c>
      <c r="N106" s="25">
        <v>0</v>
      </c>
      <c r="O106" s="25">
        <v>0</v>
      </c>
    </row>
    <row r="107" spans="2:15" x14ac:dyDescent="0.15">
      <c r="B107" s="5"/>
      <c r="C107" s="19" t="s">
        <v>6</v>
      </c>
      <c r="D107" s="25">
        <v>0</v>
      </c>
      <c r="E107" s="25">
        <v>0</v>
      </c>
      <c r="F107" s="25">
        <v>0</v>
      </c>
      <c r="G107" s="25">
        <v>0</v>
      </c>
      <c r="J107" s="5"/>
      <c r="K107" s="19" t="s">
        <v>6</v>
      </c>
      <c r="L107" s="25">
        <v>0</v>
      </c>
      <c r="M107" s="25">
        <v>0</v>
      </c>
      <c r="N107" s="25">
        <v>0</v>
      </c>
      <c r="O107" s="25">
        <v>0</v>
      </c>
    </row>
    <row r="108" spans="2:15" x14ac:dyDescent="0.15">
      <c r="B108" s="5"/>
      <c r="C108" s="19" t="s">
        <v>7</v>
      </c>
      <c r="D108" s="25">
        <v>1</v>
      </c>
      <c r="E108" s="25">
        <v>1</v>
      </c>
      <c r="F108" s="25">
        <v>0</v>
      </c>
      <c r="G108" s="25">
        <v>0</v>
      </c>
      <c r="J108" s="5"/>
      <c r="K108" s="19" t="s">
        <v>7</v>
      </c>
      <c r="L108" s="25">
        <v>0</v>
      </c>
      <c r="M108" s="25">
        <v>0</v>
      </c>
      <c r="N108" s="25">
        <v>0</v>
      </c>
      <c r="O108" s="25">
        <v>0</v>
      </c>
    </row>
    <row r="109" spans="2:15" x14ac:dyDescent="0.15">
      <c r="B109" s="5"/>
      <c r="C109" s="20" t="s">
        <v>8</v>
      </c>
      <c r="D109" s="26">
        <v>0</v>
      </c>
      <c r="E109" s="26">
        <v>0</v>
      </c>
      <c r="F109" s="26">
        <v>0</v>
      </c>
      <c r="G109" s="26">
        <v>0</v>
      </c>
      <c r="J109" s="5"/>
      <c r="K109" s="20" t="s">
        <v>8</v>
      </c>
      <c r="L109" s="26">
        <v>0</v>
      </c>
      <c r="M109" s="26">
        <v>0</v>
      </c>
      <c r="N109" s="26">
        <v>0</v>
      </c>
      <c r="O109" s="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CVE-2014-016-setup</vt:lpstr>
      <vt:lpstr>CVE-2014-0160- no protection</vt:lpstr>
      <vt:lpstr>CVE-2014-0160-setup-protected</vt:lpstr>
      <vt:lpstr>CVE-2014-0160- C2 protected</vt:lpstr>
      <vt:lpstr>CVE-2017-0144 setup</vt:lpstr>
      <vt:lpstr>CVE-2017-0144- no protection </vt:lpstr>
      <vt:lpstr>CVE-2017-0144-protected setup</vt:lpstr>
      <vt:lpstr>CVE-2017-0144-protected</vt:lpstr>
      <vt:lpstr>CVE_2022-46169</vt:lpstr>
      <vt:lpstr>CVE-2022-46169 no protection</vt:lpstr>
      <vt:lpstr>CVE-2022-46169-protected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Cotiga</dc:creator>
  <cp:lastModifiedBy>Yashasvi Tirpur Vishwanath</cp:lastModifiedBy>
  <dcterms:created xsi:type="dcterms:W3CDTF">2026-04-22T10:29:21Z</dcterms:created>
  <dcterms:modified xsi:type="dcterms:W3CDTF">2026-06-23T20:40:12Z</dcterms:modified>
</cp:coreProperties>
</file>