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P18REFCS03\Stations\VIL\Conceptual Design\"/>
    </mc:Choice>
  </mc:AlternateContent>
  <bookViews>
    <workbookView xWindow="-108" yWindow="-108" windowWidth="19416" windowHeight="10416"/>
  </bookViews>
  <sheets>
    <sheet name="VIL-BOQ" sheetId="1" r:id="rId1"/>
  </sheets>
  <definedNames>
    <definedName name="_xlnm.Print_Area" localSheetId="0">'VIL-BOQ'!$A$1:$K$49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 l="1"/>
  <c r="G10" i="1"/>
  <c r="J10" i="1" s="1"/>
  <c r="G9" i="1"/>
  <c r="G7" i="1"/>
  <c r="J7" i="1" s="1"/>
  <c r="G6" i="1"/>
  <c r="J6" i="1" s="1"/>
  <c r="G8" i="1"/>
  <c r="J8" i="1" s="1"/>
  <c r="G11" i="1"/>
  <c r="J11" i="1" s="1"/>
  <c r="G13" i="1"/>
  <c r="J13" i="1" s="1"/>
  <c r="G14" i="1"/>
  <c r="G12" i="1"/>
  <c r="J12" i="1" s="1"/>
  <c r="G3" i="1"/>
  <c r="J3" i="1" s="1"/>
  <c r="G4" i="1"/>
  <c r="J4" i="1"/>
  <c r="J9" i="1"/>
  <c r="J14" i="1"/>
  <c r="J2" i="1"/>
  <c r="G5" i="1"/>
  <c r="J5" i="1" s="1"/>
</calcChain>
</file>

<file path=xl/sharedStrings.xml><?xml version="1.0" encoding="utf-8"?>
<sst xmlns="http://schemas.openxmlformats.org/spreadsheetml/2006/main" count="187" uniqueCount="91">
  <si>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</si>
  <si>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</si>
  <si>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</si>
  <si>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</si>
  <si>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</si>
  <si>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</si>
  <si>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</si>
  <si>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</si>
  <si>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</si>
  <si>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</si>
  <si>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pcs</t>
  </si>
  <si>
    <t>lot</t>
  </si>
  <si>
    <t>F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</si>
  <si>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</si>
  <si>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</si>
  <si>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</si>
  <si>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</si>
  <si>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</si>
  <si>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</si>
  <si>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</si>
  <si>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</si>
  <si>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</si>
  <si>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</si>
  <si>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</si>
  <si>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</si>
  <si>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</si>
  <si>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</si>
  <si>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</si>
  <si>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Fire alarm control Panel</t>
  </si>
  <si>
    <t>set</t>
  </si>
  <si>
    <t>Pump efficiency</t>
  </si>
  <si>
    <t>Replacement of existing wear rings with non metallic wear rings (ALTERNATIVE OPTION)</t>
  </si>
  <si>
    <t>Mechanical overhaul of shaft, shroud, and impeller and diffuser</t>
  </si>
  <si>
    <t>Instrumentation and Monitoring</t>
  </si>
  <si>
    <t>Temperature Sensor tapping point</t>
  </si>
  <si>
    <t>Purchase portable thermodynamic testing equipment</t>
  </si>
  <si>
    <t>Replace BP2 and BP4 with VFD controls</t>
  </si>
  <si>
    <t>Permanent thermodynamic device</t>
  </si>
  <si>
    <t>Key Software modules</t>
  </si>
  <si>
    <t>Permanent vibration analyzer</t>
  </si>
  <si>
    <t>Replace manual monitoring by SCADA system</t>
  </si>
  <si>
    <t>Instrumentation</t>
  </si>
  <si>
    <t>Replacement of defective PG</t>
  </si>
  <si>
    <t>Use more durable asset tags and stickers</t>
  </si>
  <si>
    <t>Pressure gauge</t>
  </si>
  <si>
    <t>Pipe design</t>
  </si>
  <si>
    <t>Replace suction side concentric reducers to flat on top eccentric reducers</t>
  </si>
  <si>
    <t>Suction strainer</t>
  </si>
  <si>
    <t>Flow conditioner (ALTERNATIVE OPTION)</t>
  </si>
  <si>
    <t>Long radius elbow with guide vanes (ALTERNATIVE OPTION)</t>
  </si>
  <si>
    <t>Flange type long radius elbow (ALTERNATIVE OPTION)</t>
  </si>
  <si>
    <t>Maintenance</t>
  </si>
  <si>
    <t>Piping System rust removal and recoating by weather proof paint</t>
  </si>
  <si>
    <t>Check valve leaks mechanical seal replacements</t>
  </si>
  <si>
    <t>Pump and motor bearing grease refreshment</t>
  </si>
  <si>
    <t xml:space="preserve">Replace manual type lubrication with Automated Lubrication System </t>
  </si>
  <si>
    <t>Reliability</t>
  </si>
  <si>
    <t>Additional Booster Pump and Accessories</t>
  </si>
  <si>
    <t xml:space="preserve">Operation sequence policy change </t>
  </si>
  <si>
    <t>RCM implementation and training</t>
  </si>
  <si>
    <t>Structural Support</t>
  </si>
  <si>
    <t>Rehabilitate concrete saddle</t>
  </si>
  <si>
    <t xml:space="preserve">Modify CV concrete saddle </t>
  </si>
  <si>
    <t>System efficiency</t>
  </si>
  <si>
    <t>Replace existing motor with new high efficiency motors</t>
  </si>
  <si>
    <t xml:space="preserve">Office reconditioning </t>
  </si>
  <si>
    <t>Office Sound proofing</t>
  </si>
  <si>
    <t>Desktop ergonomics improvement</t>
  </si>
  <si>
    <t>Outside lighting</t>
  </si>
  <si>
    <t>80 Watts LED street light</t>
  </si>
  <si>
    <t>Interior lighting</t>
  </si>
  <si>
    <t>Manual light switch</t>
  </si>
  <si>
    <t>Natural Ventillation Provision</t>
  </si>
  <si>
    <t>Wall louver panels</t>
  </si>
  <si>
    <t>Sound protection</t>
  </si>
  <si>
    <t>Earmuffs</t>
  </si>
  <si>
    <t>P</t>
  </si>
  <si>
    <t>M</t>
  </si>
  <si>
    <t>-</t>
  </si>
  <si>
    <t>S</t>
  </si>
  <si>
    <t>Clearance can be reduced to up to 50% up to 5% efficiency gain</t>
  </si>
  <si>
    <t>Thermodynamic method</t>
  </si>
  <si>
    <t>Will provide continuous monitoring of efficiency and flow (derived from efficiency) for individual pump and transferred to central panel</t>
  </si>
  <si>
    <t xml:space="preserve">Will log average pump efficiency, individual and total production volumes (as determined by thermodynamic device), pump energy usage and real time pump curve data </t>
  </si>
  <si>
    <t>Will provide continuous monitoring of pump vibration activity and generate time based graphs of FFT and 3D spectrum</t>
  </si>
  <si>
    <t>Will provide real time monitoring and control of pump stations even at Control Center</t>
  </si>
  <si>
    <t>for replacement of defective PG</t>
  </si>
  <si>
    <t>For exposed indoor and outdoor pipes.</t>
  </si>
  <si>
    <t>Reduce transmitted noise to very low levels well below the treshhold</t>
  </si>
  <si>
    <t>Implement ergonomic adjustments for office hardwares such as chairs, tables, desktop pc and accessories, lights, etc.</t>
  </si>
  <si>
    <t>For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</si>
</sst>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164" fontId="3" fillId="0" borderId="2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/>
    <xf numFmtId="0" fontId="3" fillId="2" borderId="0" xfId="0" applyFont="1" applyFill="1"/>
    <xf numFmtId="0" fontId="3" fillId="0" borderId="0" xfId="0" applyFont="1" applyAlignment="1">
      <alignment horizontal="center"/>
    </xf>
    <xf numFmtId="164" fontId="3" fillId="0" borderId="0" xfId="1" applyFont="1"/>
    <xf numFmtId="0" fontId="3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164" fontId="3" fillId="0" borderId="4" xfId="1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164" fontId="2" fillId="3" borderId="1" xfId="1" applyFont="1" applyFill="1" applyBorder="1" applyAlignment="1">
      <alignment vertical="top" wrapText="1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1" applyFont="1" applyBorder="1"/>
    <xf numFmtId="0" fontId="3" fillId="0" borderId="3" xfId="0" applyFont="1" applyBorder="1" applyAlignment="1">
      <alignment wrapText="1"/>
    </xf>
    <xf numFmtId="164" fontId="3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64" fontId="6" fillId="0" borderId="2" xfId="1" applyFont="1" applyBorder="1"/>
    <xf numFmtId="164" fontId="6" fillId="0" borderId="2" xfId="0" applyNumberFormat="1" applyFont="1" applyFill="1" applyBorder="1"/>
    <xf numFmtId="0" fontId="6" fillId="0" borderId="2" xfId="0" applyFont="1" applyBorder="1" applyAlignment="1">
      <alignment wrapText="1"/>
    </xf>
    <xf numFmtId="0" fontId="6" fillId="0" borderId="2" xfId="0" applyFont="1" applyFill="1" applyBorder="1"/>
    <xf numFmtId="164" fontId="6" fillId="0" borderId="2" xfId="1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view="pageBreakPreview" zoomScale="55" zoomScaleNormal="40" zoomScaleSheetLayoutView="55" zoomScalePageLayoutView="40" workbookViewId="0">
      <pane ySplit="516" activePane="bottomLeft"/>
      <selection pane="bottomLeft" activeCell="E9" sqref="E9"/>
    </sheetView>
  </sheetViews>
  <sheetFormatPr defaultColWidth="8.77734375" defaultRowHeight="15.6" x14ac:dyDescent="0.3"/>
  <cols>
    <col min="1" max="1" width="7.44140625" style="12" customWidth="1"/>
    <col min="2" max="2" width="30.21875" style="15" customWidth="1"/>
    <col min="3" max="3" width="38" style="15" customWidth="1"/>
    <col min="4" max="4" width="5.5546875" style="5" bestFit="1" customWidth="1"/>
    <col min="5" max="6" width="6.44140625" style="5" customWidth="1"/>
    <col min="7" max="7" width="17.5546875" style="13" customWidth="1"/>
    <col min="8" max="9" width="8.77734375" style="12"/>
    <col min="10" max="10" width="20.77734375" style="5" customWidth="1"/>
    <col min="11" max="11" width="30.21875" style="15" customWidth="1"/>
    <col min="12" max="16384" width="8.77734375" style="5"/>
  </cols>
  <sheetData>
    <row r="1" spans="1:11" s="1" customFormat="1" ht="31.5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0" t="s">
        <v>5</v>
      </c>
      <c r="G1" s="22" t="s">
        <v>6</v>
      </c>
      <c r="H1" s="20" t="s">
        <v>27</v>
      </c>
      <c r="I1" s="20" t="s">
        <v>7</v>
      </c>
      <c r="J1" s="21" t="s">
        <v>8</v>
      </c>
      <c r="K1" s="21" t="s">
        <v>9</v>
      </c>
    </row>
    <row r="2" spans="1:11" x14ac:dyDescent="0.3">
      <c r="A2" s="16">
        <v>1</v>
      </c>
      <c r="B2" s="6" t="s">
        <v>28</v>
      </c>
      <c r="C2" s="17"/>
      <c r="D2" s="18"/>
      <c r="E2" s="18"/>
      <c r="F2" s="18"/>
      <c r="G2" s="19"/>
      <c r="H2" s="2">
        <v>1</v>
      </c>
      <c r="I2" s="2" t="s">
        <v>29</v>
      </c>
      <c r="J2" s="10">
        <f t="shared" ref="J2:J49" si="0">H2*G2</f>
        <v>0</v>
      </c>
      <c r="K2" s="17"/>
    </row>
    <row r="3" spans="1:11" x14ac:dyDescent="0.3">
      <c r="A3" s="2">
        <v>2</v>
      </c>
      <c r="B3" s="6" t="s">
        <v>13</v>
      </c>
      <c r="C3" s="6"/>
      <c r="D3" s="7" t="s">
        <v>12</v>
      </c>
      <c r="E3" s="7">
        <v>5</v>
      </c>
      <c r="F3" s="7">
        <v>4</v>
      </c>
      <c r="G3" s="8">
        <f>40*54</f>
        <v>2160</v>
      </c>
      <c r="H3" s="2">
        <v>23</v>
      </c>
      <c r="I3" s="2" t="s">
        <v>14</v>
      </c>
      <c r="J3" s="10">
        <f t="shared" si="0"/>
        <v>49680</v>
      </c>
      <c r="K3" s="6"/>
    </row>
    <row r="4" spans="1:11" x14ac:dyDescent="0.3">
      <c r="A4" s="16">
        <v>3</v>
      </c>
      <c r="B4" s="6" t="s">
        <v>15</v>
      </c>
      <c r="C4" s="6"/>
      <c r="D4" s="7" t="s">
        <v>12</v>
      </c>
      <c r="E4" s="7">
        <v>5</v>
      </c>
      <c r="F4" s="7">
        <v>4</v>
      </c>
      <c r="G4" s="8">
        <f>30*54</f>
        <v>1620</v>
      </c>
      <c r="H4" s="2">
        <v>3</v>
      </c>
      <c r="I4" s="2" t="s">
        <v>14</v>
      </c>
      <c r="J4" s="10">
        <f t="shared" si="0"/>
        <v>4860</v>
      </c>
      <c r="K4" s="6"/>
    </row>
    <row r="5" spans="1:11" x14ac:dyDescent="0.3">
      <c r="A5" s="2">
        <v>4</v>
      </c>
      <c r="B5" s="6" t="s">
        <v>16</v>
      </c>
      <c r="C5" s="6"/>
      <c r="D5" s="7" t="s">
        <v>12</v>
      </c>
      <c r="E5" s="7">
        <v>5</v>
      </c>
      <c r="F5" s="7">
        <v>4</v>
      </c>
      <c r="G5" s="8">
        <f>35*54</f>
        <v>1890</v>
      </c>
      <c r="H5" s="2">
        <v>3</v>
      </c>
      <c r="I5" s="2" t="s">
        <v>14</v>
      </c>
      <c r="J5" s="10">
        <f t="shared" si="0"/>
        <v>5670</v>
      </c>
      <c r="K5" s="6"/>
    </row>
    <row r="6" spans="1:11" x14ac:dyDescent="0.3">
      <c r="A6" s="16">
        <v>5</v>
      </c>
      <c r="B6" s="6" t="s">
        <v>17</v>
      </c>
      <c r="C6" s="6"/>
      <c r="D6" s="7" t="s">
        <v>12</v>
      </c>
      <c r="E6" s="7">
        <v>5</v>
      </c>
      <c r="F6" s="7">
        <v>4</v>
      </c>
      <c r="G6" s="8">
        <f>50*54</f>
        <v>2700</v>
      </c>
      <c r="H6" s="2">
        <v>3</v>
      </c>
      <c r="I6" s="2" t="s">
        <v>14</v>
      </c>
      <c r="J6" s="10">
        <f t="shared" si="0"/>
        <v>8100</v>
      </c>
      <c r="K6" s="6"/>
    </row>
    <row r="7" spans="1:11" x14ac:dyDescent="0.3">
      <c r="A7" s="2">
        <v>6</v>
      </c>
      <c r="B7" s="6" t="s">
        <v>18</v>
      </c>
      <c r="C7" s="6"/>
      <c r="D7" s="7" t="s">
        <v>12</v>
      </c>
      <c r="E7" s="7">
        <v>5</v>
      </c>
      <c r="F7" s="7">
        <v>4</v>
      </c>
      <c r="G7" s="8">
        <f>2*54</f>
        <v>108</v>
      </c>
      <c r="H7" s="2">
        <v>5</v>
      </c>
      <c r="I7" s="2" t="s">
        <v>19</v>
      </c>
      <c r="J7" s="10">
        <f t="shared" si="0"/>
        <v>540</v>
      </c>
      <c r="K7" s="6"/>
    </row>
    <row r="8" spans="1:11" x14ac:dyDescent="0.3">
      <c r="A8" s="16">
        <v>7</v>
      </c>
      <c r="B8" s="6" t="s">
        <v>20</v>
      </c>
      <c r="C8" s="6"/>
      <c r="D8" s="7" t="s">
        <v>12</v>
      </c>
      <c r="E8" s="7">
        <v>5</v>
      </c>
      <c r="F8" s="7">
        <v>4</v>
      </c>
      <c r="G8" s="8">
        <f>10*54</f>
        <v>540</v>
      </c>
      <c r="H8" s="2">
        <v>5</v>
      </c>
      <c r="I8" s="2" t="s">
        <v>19</v>
      </c>
      <c r="J8" s="10">
        <f t="shared" si="0"/>
        <v>2700</v>
      </c>
      <c r="K8" s="6"/>
    </row>
    <row r="9" spans="1:11" x14ac:dyDescent="0.3">
      <c r="A9" s="2">
        <v>8</v>
      </c>
      <c r="B9" s="6" t="s">
        <v>21</v>
      </c>
      <c r="C9" s="6"/>
      <c r="D9" s="7" t="s">
        <v>12</v>
      </c>
      <c r="E9" s="7">
        <v>5</v>
      </c>
      <c r="F9" s="7">
        <v>4</v>
      </c>
      <c r="G9" s="8">
        <f>25*54</f>
        <v>1350</v>
      </c>
      <c r="H9" s="2">
        <v>5</v>
      </c>
      <c r="I9" s="2" t="s">
        <v>10</v>
      </c>
      <c r="J9" s="10">
        <f t="shared" si="0"/>
        <v>6750</v>
      </c>
      <c r="K9" s="6"/>
    </row>
    <row r="10" spans="1:11" x14ac:dyDescent="0.3">
      <c r="A10" s="16">
        <v>9</v>
      </c>
      <c r="B10" s="6" t="s">
        <v>22</v>
      </c>
      <c r="C10" s="6"/>
      <c r="D10" s="7" t="s">
        <v>12</v>
      </c>
      <c r="E10" s="7">
        <v>5</v>
      </c>
      <c r="F10" s="7">
        <v>4</v>
      </c>
      <c r="G10" s="8">
        <f>35*54</f>
        <v>1890</v>
      </c>
      <c r="H10" s="2">
        <v>5</v>
      </c>
      <c r="I10" s="2" t="s">
        <v>19</v>
      </c>
      <c r="J10" s="10">
        <f t="shared" si="0"/>
        <v>9450</v>
      </c>
      <c r="K10" s="6"/>
    </row>
    <row r="11" spans="1:11" x14ac:dyDescent="0.3">
      <c r="A11" s="2">
        <v>10</v>
      </c>
      <c r="B11" s="6" t="s">
        <v>23</v>
      </c>
      <c r="C11" s="6"/>
      <c r="D11" s="7" t="s">
        <v>12</v>
      </c>
      <c r="E11" s="7">
        <v>5</v>
      </c>
      <c r="F11" s="7">
        <v>4</v>
      </c>
      <c r="G11" s="8">
        <f>35*54</f>
        <v>1890</v>
      </c>
      <c r="H11" s="2">
        <v>1</v>
      </c>
      <c r="I11" s="2" t="s">
        <v>10</v>
      </c>
      <c r="J11" s="10">
        <f t="shared" si="0"/>
        <v>1890</v>
      </c>
      <c r="K11" s="6"/>
    </row>
    <row r="12" spans="1:11" x14ac:dyDescent="0.3">
      <c r="A12" s="16">
        <v>11</v>
      </c>
      <c r="B12" s="6" t="s">
        <v>24</v>
      </c>
      <c r="C12" s="6"/>
      <c r="D12" s="7" t="s">
        <v>12</v>
      </c>
      <c r="E12" s="7">
        <v>5</v>
      </c>
      <c r="F12" s="7">
        <v>4</v>
      </c>
      <c r="G12" s="8">
        <f>40*54</f>
        <v>2160</v>
      </c>
      <c r="H12" s="2">
        <v>1</v>
      </c>
      <c r="I12" s="2" t="s">
        <v>10</v>
      </c>
      <c r="J12" s="10">
        <f t="shared" si="0"/>
        <v>2160</v>
      </c>
      <c r="K12" s="6"/>
    </row>
    <row r="13" spans="1:11" x14ac:dyDescent="0.3">
      <c r="A13" s="2">
        <v>12</v>
      </c>
      <c r="B13" s="6" t="s">
        <v>25</v>
      </c>
      <c r="C13" s="6"/>
      <c r="D13" s="7" t="s">
        <v>12</v>
      </c>
      <c r="E13" s="7">
        <v>5</v>
      </c>
      <c r="F13" s="7">
        <v>4</v>
      </c>
      <c r="G13" s="8">
        <f>15*54</f>
        <v>810</v>
      </c>
      <c r="H13" s="2">
        <v>1</v>
      </c>
      <c r="I13" s="2" t="s">
        <v>11</v>
      </c>
      <c r="J13" s="10">
        <f t="shared" si="0"/>
        <v>810</v>
      </c>
      <c r="K13" s="6"/>
    </row>
    <row r="14" spans="1:11" x14ac:dyDescent="0.3">
      <c r="A14" s="2">
        <v>13</v>
      </c>
      <c r="B14" s="6" t="s">
        <v>26</v>
      </c>
      <c r="C14" s="6"/>
      <c r="D14" s="7" t="s">
        <v>12</v>
      </c>
      <c r="E14" s="7">
        <v>5</v>
      </c>
      <c r="F14" s="7">
        <v>4</v>
      </c>
      <c r="G14" s="8">
        <f>35*54</f>
        <v>1890</v>
      </c>
      <c r="H14" s="2">
        <v>1</v>
      </c>
      <c r="I14" s="2" t="s">
        <v>11</v>
      </c>
      <c r="J14" s="10">
        <f t="shared" si="0"/>
        <v>1890</v>
      </c>
      <c r="K14" s="6"/>
    </row>
    <row r="15" spans="1:11" s="23" customFormat="1" ht="28.8" x14ac:dyDescent="0.3">
      <c r="A15" s="33">
        <v>14</v>
      </c>
      <c r="B15" s="26" t="s">
        <v>30</v>
      </c>
      <c r="C15" s="27" t="s">
        <v>31</v>
      </c>
      <c r="D15" s="34"/>
      <c r="E15" s="34"/>
      <c r="F15" s="34">
        <v>5</v>
      </c>
      <c r="G15" s="35"/>
      <c r="H15" s="33">
        <v>12</v>
      </c>
      <c r="I15" s="33" t="s">
        <v>10</v>
      </c>
      <c r="J15" s="36">
        <f t="shared" si="0"/>
        <v>0</v>
      </c>
      <c r="K15" s="37"/>
    </row>
    <row r="16" spans="1:11" ht="28.8" x14ac:dyDescent="0.3">
      <c r="A16" s="33">
        <v>15</v>
      </c>
      <c r="B16" s="26" t="s">
        <v>30</v>
      </c>
      <c r="C16" s="27" t="s">
        <v>32</v>
      </c>
      <c r="D16" s="34"/>
      <c r="E16" s="34"/>
      <c r="F16" s="34">
        <v>5</v>
      </c>
      <c r="G16" s="35"/>
      <c r="H16" s="33">
        <v>1</v>
      </c>
      <c r="I16" s="33" t="s">
        <v>11</v>
      </c>
      <c r="J16" s="36">
        <f t="shared" si="0"/>
        <v>0</v>
      </c>
      <c r="K16" s="37"/>
    </row>
    <row r="17" spans="1:11" ht="46.8" x14ac:dyDescent="0.3">
      <c r="A17" s="33">
        <v>16</v>
      </c>
      <c r="B17" s="26" t="s">
        <v>33</v>
      </c>
      <c r="C17" s="27" t="s">
        <v>34</v>
      </c>
      <c r="D17" s="34" t="s">
        <v>77</v>
      </c>
      <c r="E17" s="34"/>
      <c r="F17" s="34">
        <v>5</v>
      </c>
      <c r="G17" s="35">
        <v>5000</v>
      </c>
      <c r="H17" s="33">
        <v>12</v>
      </c>
      <c r="I17" s="33" t="s">
        <v>10</v>
      </c>
      <c r="J17" s="36">
        <f t="shared" si="0"/>
        <v>60000</v>
      </c>
      <c r="K17" s="37" t="s">
        <v>80</v>
      </c>
    </row>
    <row r="18" spans="1:11" ht="28.8" x14ac:dyDescent="0.3">
      <c r="A18" s="33">
        <v>17</v>
      </c>
      <c r="B18" s="26" t="s">
        <v>33</v>
      </c>
      <c r="C18" s="27" t="s">
        <v>35</v>
      </c>
      <c r="D18" s="34" t="s">
        <v>77</v>
      </c>
      <c r="E18" s="34"/>
      <c r="F18" s="34">
        <v>6</v>
      </c>
      <c r="G18" s="35">
        <v>250000</v>
      </c>
      <c r="H18" s="33">
        <v>1</v>
      </c>
      <c r="I18" s="33" t="s">
        <v>10</v>
      </c>
      <c r="J18" s="36">
        <f t="shared" si="0"/>
        <v>250000</v>
      </c>
      <c r="K18" s="37"/>
    </row>
    <row r="19" spans="1:11" s="11" customFormat="1" x14ac:dyDescent="0.3">
      <c r="A19" s="33">
        <v>18</v>
      </c>
      <c r="B19" s="26" t="s">
        <v>33</v>
      </c>
      <c r="C19" s="27" t="s">
        <v>36</v>
      </c>
      <c r="D19" s="38" t="s">
        <v>77</v>
      </c>
      <c r="E19" s="38"/>
      <c r="F19" s="38">
        <v>6</v>
      </c>
      <c r="G19" s="39">
        <v>50000</v>
      </c>
      <c r="H19" s="40">
        <v>2</v>
      </c>
      <c r="I19" s="40" t="s">
        <v>10</v>
      </c>
      <c r="J19" s="36">
        <f t="shared" si="0"/>
        <v>100000</v>
      </c>
      <c r="K19" s="41" t="s">
        <v>81</v>
      </c>
    </row>
    <row r="20" spans="1:11" s="11" customFormat="1" x14ac:dyDescent="0.3">
      <c r="A20" s="33">
        <v>19</v>
      </c>
      <c r="B20" s="26" t="s">
        <v>33</v>
      </c>
      <c r="C20" s="27" t="s">
        <v>37</v>
      </c>
      <c r="D20" s="38" t="s">
        <v>77</v>
      </c>
      <c r="E20" s="38"/>
      <c r="F20" s="38">
        <v>6</v>
      </c>
      <c r="G20" s="39"/>
      <c r="H20" s="40">
        <v>6</v>
      </c>
      <c r="I20" s="40" t="s">
        <v>10</v>
      </c>
      <c r="J20" s="36">
        <f t="shared" si="0"/>
        <v>0</v>
      </c>
      <c r="K20" s="41"/>
    </row>
    <row r="21" spans="1:11" s="11" customFormat="1" x14ac:dyDescent="0.3">
      <c r="A21" s="2">
        <v>20</v>
      </c>
      <c r="B21" s="24" t="s">
        <v>33</v>
      </c>
      <c r="C21" s="25" t="s">
        <v>38</v>
      </c>
      <c r="D21" s="7" t="s">
        <v>77</v>
      </c>
      <c r="E21" s="7"/>
      <c r="F21" s="7">
        <v>6</v>
      </c>
      <c r="G21" s="8"/>
      <c r="H21" s="9">
        <v>1</v>
      </c>
      <c r="I21" s="9" t="s">
        <v>11</v>
      </c>
      <c r="J21" s="10">
        <f t="shared" si="0"/>
        <v>0</v>
      </c>
      <c r="K21" s="14"/>
    </row>
    <row r="22" spans="1:11" s="11" customFormat="1" ht="78" x14ac:dyDescent="0.3">
      <c r="A22" s="2">
        <v>21</v>
      </c>
      <c r="B22" s="42" t="s">
        <v>33</v>
      </c>
      <c r="C22" s="43" t="s">
        <v>39</v>
      </c>
      <c r="D22" s="7" t="s">
        <v>77</v>
      </c>
      <c r="E22" s="7"/>
      <c r="F22" s="7">
        <v>6</v>
      </c>
      <c r="G22" s="8">
        <v>50000</v>
      </c>
      <c r="H22" s="9">
        <v>6</v>
      </c>
      <c r="I22" s="9" t="s">
        <v>10</v>
      </c>
      <c r="J22" s="10">
        <f t="shared" si="0"/>
        <v>300000</v>
      </c>
      <c r="K22" s="14" t="s">
        <v>82</v>
      </c>
    </row>
    <row r="23" spans="1:11" s="11" customFormat="1" ht="109.2" x14ac:dyDescent="0.3">
      <c r="A23" s="2">
        <v>22</v>
      </c>
      <c r="B23" s="42" t="s">
        <v>33</v>
      </c>
      <c r="C23" s="43" t="s">
        <v>40</v>
      </c>
      <c r="D23" s="7"/>
      <c r="E23" s="7"/>
      <c r="F23" s="7">
        <v>6</v>
      </c>
      <c r="G23" s="8">
        <v>200000</v>
      </c>
      <c r="H23" s="9">
        <v>1</v>
      </c>
      <c r="I23" s="9" t="s">
        <v>11</v>
      </c>
      <c r="J23" s="10">
        <f t="shared" si="0"/>
        <v>200000</v>
      </c>
      <c r="K23" s="14" t="s">
        <v>83</v>
      </c>
    </row>
    <row r="24" spans="1:11" s="11" customFormat="1" ht="78" x14ac:dyDescent="0.3">
      <c r="A24" s="2">
        <v>23</v>
      </c>
      <c r="B24" s="42" t="s">
        <v>41</v>
      </c>
      <c r="C24" s="43" t="s">
        <v>42</v>
      </c>
      <c r="D24" s="7" t="s">
        <v>77</v>
      </c>
      <c r="E24" s="7"/>
      <c r="F24" s="7">
        <v>3</v>
      </c>
      <c r="G24" s="8">
        <v>2000</v>
      </c>
      <c r="H24" s="9">
        <v>1</v>
      </c>
      <c r="I24" s="9" t="s">
        <v>10</v>
      </c>
      <c r="J24" s="10">
        <f t="shared" si="0"/>
        <v>2000</v>
      </c>
      <c r="K24" s="14" t="s">
        <v>84</v>
      </c>
    </row>
    <row r="25" spans="1:11" s="11" customFormat="1" ht="19.05" customHeight="1" x14ac:dyDescent="0.3">
      <c r="A25" s="2">
        <v>24</v>
      </c>
      <c r="B25" s="42" t="s">
        <v>41</v>
      </c>
      <c r="C25" s="43" t="s">
        <v>43</v>
      </c>
      <c r="D25" s="7" t="s">
        <v>77</v>
      </c>
      <c r="E25" s="7"/>
      <c r="F25" s="7">
        <v>4</v>
      </c>
      <c r="G25" s="8">
        <v>1000</v>
      </c>
      <c r="H25" s="9">
        <v>1</v>
      </c>
      <c r="I25" s="9" t="s">
        <v>11</v>
      </c>
      <c r="J25" s="10">
        <f t="shared" si="0"/>
        <v>1000</v>
      </c>
      <c r="K25" s="14" t="s">
        <v>85</v>
      </c>
    </row>
    <row r="26" spans="1:11" s="11" customFormat="1" x14ac:dyDescent="0.3">
      <c r="A26" s="2">
        <v>25</v>
      </c>
      <c r="B26" s="42" t="s">
        <v>41</v>
      </c>
      <c r="C26" s="43" t="s">
        <v>44</v>
      </c>
      <c r="D26" s="7" t="s">
        <v>77</v>
      </c>
      <c r="E26" s="7">
        <v>2</v>
      </c>
      <c r="F26" s="7">
        <v>7</v>
      </c>
      <c r="G26" s="8">
        <v>2500</v>
      </c>
      <c r="H26" s="9">
        <v>12</v>
      </c>
      <c r="I26" s="9" t="s">
        <v>10</v>
      </c>
      <c r="J26" s="10">
        <f t="shared" si="0"/>
        <v>30000</v>
      </c>
      <c r="K26" s="14"/>
    </row>
    <row r="27" spans="1:11" s="11" customFormat="1" ht="28.8" x14ac:dyDescent="0.3">
      <c r="A27" s="2">
        <v>26</v>
      </c>
      <c r="B27" s="42" t="s">
        <v>45</v>
      </c>
      <c r="C27" s="43" t="s">
        <v>46</v>
      </c>
      <c r="D27" s="7" t="s">
        <v>76</v>
      </c>
      <c r="E27" s="7"/>
      <c r="F27" s="7">
        <v>4</v>
      </c>
      <c r="G27" s="8">
        <v>20000</v>
      </c>
      <c r="H27" s="9">
        <v>6</v>
      </c>
      <c r="I27" s="9" t="s">
        <v>10</v>
      </c>
      <c r="J27" s="10">
        <f t="shared" si="0"/>
        <v>120000</v>
      </c>
      <c r="K27" s="14"/>
    </row>
    <row r="28" spans="1:11" s="11" customFormat="1" ht="31.2" x14ac:dyDescent="0.3">
      <c r="A28" s="2">
        <v>27</v>
      </c>
      <c r="B28" s="42" t="s">
        <v>45</v>
      </c>
      <c r="C28" s="42" t="s">
        <v>47</v>
      </c>
      <c r="D28" s="7" t="s">
        <v>77</v>
      </c>
      <c r="E28" s="7">
        <v>3</v>
      </c>
      <c r="F28" s="7">
        <v>6</v>
      </c>
      <c r="G28" s="8">
        <v>5000</v>
      </c>
      <c r="H28" s="9">
        <v>8</v>
      </c>
      <c r="I28" s="9" t="s">
        <v>10</v>
      </c>
      <c r="J28" s="10">
        <f t="shared" si="0"/>
        <v>40000</v>
      </c>
      <c r="K28" s="14" t="s">
        <v>86</v>
      </c>
    </row>
    <row r="29" spans="1:11" s="11" customFormat="1" x14ac:dyDescent="0.3">
      <c r="A29" s="2">
        <v>28</v>
      </c>
      <c r="B29" s="26" t="s">
        <v>45</v>
      </c>
      <c r="C29" s="27" t="s">
        <v>48</v>
      </c>
      <c r="D29" s="7" t="s">
        <v>76</v>
      </c>
      <c r="E29" s="7">
        <v>3</v>
      </c>
      <c r="F29" s="7">
        <v>6</v>
      </c>
      <c r="G29" s="8">
        <v>10000</v>
      </c>
      <c r="H29" s="9">
        <v>8</v>
      </c>
      <c r="I29" s="9" t="s">
        <v>10</v>
      </c>
      <c r="J29" s="10">
        <f t="shared" si="0"/>
        <v>80000</v>
      </c>
      <c r="K29" s="14"/>
    </row>
    <row r="30" spans="1:11" s="11" customFormat="1" x14ac:dyDescent="0.3">
      <c r="A30" s="2">
        <v>29</v>
      </c>
      <c r="B30" s="42" t="s">
        <v>45</v>
      </c>
      <c r="C30" s="42" t="s">
        <v>49</v>
      </c>
      <c r="D30" s="7" t="s">
        <v>76</v>
      </c>
      <c r="E30" s="7">
        <v>3</v>
      </c>
      <c r="F30" s="7">
        <v>5</v>
      </c>
      <c r="G30" s="8">
        <v>15000</v>
      </c>
      <c r="H30" s="9">
        <v>8</v>
      </c>
      <c r="I30" s="9" t="s">
        <v>10</v>
      </c>
      <c r="J30" s="10">
        <f t="shared" si="0"/>
        <v>120000</v>
      </c>
      <c r="K30" s="14"/>
    </row>
    <row r="31" spans="1:11" s="11" customFormat="1" ht="28.8" x14ac:dyDescent="0.3">
      <c r="A31" s="2">
        <v>30</v>
      </c>
      <c r="B31" s="24" t="s">
        <v>45</v>
      </c>
      <c r="C31" s="25" t="s">
        <v>50</v>
      </c>
      <c r="D31" s="7" t="s">
        <v>76</v>
      </c>
      <c r="E31" s="7">
        <v>3</v>
      </c>
      <c r="F31" s="7">
        <v>4</v>
      </c>
      <c r="G31" s="8">
        <v>15000</v>
      </c>
      <c r="H31" s="9">
        <v>8</v>
      </c>
      <c r="I31" s="9" t="s">
        <v>10</v>
      </c>
      <c r="J31" s="10">
        <f t="shared" si="0"/>
        <v>120000</v>
      </c>
      <c r="K31" s="14"/>
    </row>
    <row r="32" spans="1:11" ht="28.8" x14ac:dyDescent="0.3">
      <c r="A32" s="2">
        <v>31</v>
      </c>
      <c r="B32" s="24" t="s">
        <v>51</v>
      </c>
      <c r="C32" s="25" t="s">
        <v>52</v>
      </c>
      <c r="D32" s="3" t="s">
        <v>76</v>
      </c>
      <c r="E32" s="3"/>
      <c r="F32" s="3">
        <v>1</v>
      </c>
      <c r="G32" s="4">
        <v>50000</v>
      </c>
      <c r="H32" s="2">
        <v>1</v>
      </c>
      <c r="I32" s="2" t="s">
        <v>11</v>
      </c>
      <c r="J32" s="10">
        <f t="shared" si="0"/>
        <v>50000</v>
      </c>
      <c r="K32" s="6"/>
    </row>
    <row r="33" spans="1:11" ht="28.8" x14ac:dyDescent="0.3">
      <c r="A33" s="2">
        <v>32</v>
      </c>
      <c r="B33" s="24" t="s">
        <v>51</v>
      </c>
      <c r="C33" s="25" t="s">
        <v>53</v>
      </c>
      <c r="D33" s="3" t="s">
        <v>76</v>
      </c>
      <c r="E33" s="3"/>
      <c r="F33" s="3">
        <v>2</v>
      </c>
      <c r="G33" s="4">
        <v>20000</v>
      </c>
      <c r="H33" s="2">
        <v>1</v>
      </c>
      <c r="I33" s="2" t="s">
        <v>78</v>
      </c>
      <c r="J33" s="10">
        <f t="shared" si="0"/>
        <v>20000</v>
      </c>
      <c r="K33" s="6"/>
    </row>
    <row r="34" spans="1:11" ht="31.2" x14ac:dyDescent="0.3">
      <c r="A34" s="2">
        <v>33</v>
      </c>
      <c r="B34" s="24" t="s">
        <v>51</v>
      </c>
      <c r="C34" s="25" t="s">
        <v>54</v>
      </c>
      <c r="D34" s="3" t="s">
        <v>77</v>
      </c>
      <c r="E34" s="3">
        <v>2</v>
      </c>
      <c r="F34" s="3">
        <v>1</v>
      </c>
      <c r="G34" s="4">
        <v>5000</v>
      </c>
      <c r="H34" s="2">
        <v>1</v>
      </c>
      <c r="I34" s="2" t="s">
        <v>11</v>
      </c>
      <c r="J34" s="10">
        <f t="shared" si="0"/>
        <v>5000</v>
      </c>
      <c r="K34" s="6" t="s">
        <v>87</v>
      </c>
    </row>
    <row r="35" spans="1:11" ht="28.8" x14ac:dyDescent="0.3">
      <c r="A35" s="2">
        <v>34</v>
      </c>
      <c r="B35" s="42" t="s">
        <v>51</v>
      </c>
      <c r="C35" s="43" t="s">
        <v>55</v>
      </c>
      <c r="D35" s="3" t="s">
        <v>77</v>
      </c>
      <c r="E35" s="3"/>
      <c r="F35" s="3">
        <v>6</v>
      </c>
      <c r="G35" s="4">
        <v>1000000</v>
      </c>
      <c r="H35" s="2">
        <v>1</v>
      </c>
      <c r="I35" s="2" t="s">
        <v>11</v>
      </c>
      <c r="J35" s="10">
        <f t="shared" si="0"/>
        <v>1000000</v>
      </c>
      <c r="K35" s="6"/>
    </row>
    <row r="36" spans="1:11" x14ac:dyDescent="0.3">
      <c r="A36" s="2">
        <v>35</v>
      </c>
      <c r="B36" s="42" t="s">
        <v>56</v>
      </c>
      <c r="C36" s="42" t="s">
        <v>57</v>
      </c>
      <c r="D36" s="3" t="s">
        <v>77</v>
      </c>
      <c r="E36" s="3"/>
      <c r="F36" s="3">
        <v>6</v>
      </c>
      <c r="G36" s="4">
        <v>5000000</v>
      </c>
      <c r="H36" s="2">
        <v>1</v>
      </c>
      <c r="I36" s="2" t="s">
        <v>11</v>
      </c>
      <c r="J36" s="10">
        <f t="shared" si="0"/>
        <v>5000000</v>
      </c>
      <c r="K36" s="6"/>
    </row>
    <row r="37" spans="1:11" x14ac:dyDescent="0.3">
      <c r="A37" s="2">
        <v>36</v>
      </c>
      <c r="B37" s="42" t="s">
        <v>56</v>
      </c>
      <c r="C37" s="43" t="s">
        <v>58</v>
      </c>
      <c r="D37" s="3"/>
      <c r="E37" s="3"/>
      <c r="F37" s="3"/>
      <c r="G37" s="4"/>
      <c r="H37" s="2"/>
      <c r="I37" s="2"/>
      <c r="J37" s="10">
        <f t="shared" si="0"/>
        <v>0</v>
      </c>
      <c r="K37" s="6"/>
    </row>
    <row r="38" spans="1:11" x14ac:dyDescent="0.3">
      <c r="A38" s="2">
        <v>37</v>
      </c>
      <c r="B38" s="42" t="s">
        <v>56</v>
      </c>
      <c r="C38" s="43" t="s">
        <v>59</v>
      </c>
      <c r="D38" s="3"/>
      <c r="E38" s="3"/>
      <c r="F38" s="3"/>
      <c r="G38" s="4"/>
      <c r="H38" s="2"/>
      <c r="I38" s="2"/>
      <c r="J38" s="10">
        <f t="shared" si="0"/>
        <v>0</v>
      </c>
      <c r="K38" s="6"/>
    </row>
    <row r="39" spans="1:11" x14ac:dyDescent="0.3">
      <c r="A39" s="2">
        <v>38</v>
      </c>
      <c r="B39" s="42" t="s">
        <v>60</v>
      </c>
      <c r="C39" s="43" t="s">
        <v>61</v>
      </c>
      <c r="D39" s="3" t="s">
        <v>79</v>
      </c>
      <c r="E39" s="3"/>
      <c r="F39" s="3">
        <v>5</v>
      </c>
      <c r="G39" s="4">
        <v>10000</v>
      </c>
      <c r="H39" s="2">
        <v>2</v>
      </c>
      <c r="I39" s="2" t="s">
        <v>10</v>
      </c>
      <c r="J39" s="10">
        <f t="shared" si="0"/>
        <v>20000</v>
      </c>
      <c r="K39" s="6"/>
    </row>
    <row r="40" spans="1:11" x14ac:dyDescent="0.3">
      <c r="A40" s="2">
        <v>39</v>
      </c>
      <c r="B40" s="42" t="s">
        <v>60</v>
      </c>
      <c r="C40" s="43" t="s">
        <v>62</v>
      </c>
      <c r="D40" s="3" t="s">
        <v>79</v>
      </c>
      <c r="E40" s="3"/>
      <c r="F40" s="3">
        <v>5</v>
      </c>
      <c r="G40" s="4">
        <v>10000</v>
      </c>
      <c r="H40" s="2">
        <v>8</v>
      </c>
      <c r="I40" s="2" t="s">
        <v>10</v>
      </c>
      <c r="J40" s="10">
        <f t="shared" si="0"/>
        <v>80000</v>
      </c>
      <c r="K40" s="6"/>
    </row>
    <row r="41" spans="1:11" ht="28.8" x14ac:dyDescent="0.3">
      <c r="A41" s="2">
        <v>40</v>
      </c>
      <c r="B41" s="42" t="s">
        <v>63</v>
      </c>
      <c r="C41" s="43" t="s">
        <v>64</v>
      </c>
      <c r="D41" s="3"/>
      <c r="E41" s="3"/>
      <c r="F41" s="3">
        <v>4</v>
      </c>
      <c r="G41" s="4"/>
      <c r="H41" s="2"/>
      <c r="I41" s="2"/>
      <c r="J41" s="10">
        <f t="shared" si="0"/>
        <v>0</v>
      </c>
      <c r="K41" s="6"/>
    </row>
    <row r="42" spans="1:11" x14ac:dyDescent="0.3">
      <c r="A42" s="2">
        <v>41</v>
      </c>
      <c r="B42" s="42" t="s">
        <v>65</v>
      </c>
      <c r="C42" s="43" t="s">
        <v>66</v>
      </c>
      <c r="D42" s="3"/>
      <c r="E42" s="3"/>
      <c r="F42" s="3">
        <v>5</v>
      </c>
      <c r="G42" s="4">
        <v>50000</v>
      </c>
      <c r="H42" s="2">
        <v>1</v>
      </c>
      <c r="I42" s="2" t="s">
        <v>11</v>
      </c>
      <c r="J42" s="10">
        <f t="shared" si="0"/>
        <v>50000</v>
      </c>
      <c r="K42" s="6"/>
    </row>
    <row r="43" spans="1:11" x14ac:dyDescent="0.3">
      <c r="A43" s="2">
        <v>42</v>
      </c>
      <c r="B43" s="42" t="s">
        <v>65</v>
      </c>
      <c r="C43" s="43" t="s">
        <v>67</v>
      </c>
      <c r="D43" s="3"/>
      <c r="E43" s="3"/>
      <c r="F43" s="3">
        <v>5</v>
      </c>
      <c r="G43" s="4">
        <v>250000</v>
      </c>
      <c r="H43" s="2">
        <v>1</v>
      </c>
      <c r="I43" s="2" t="s">
        <v>11</v>
      </c>
      <c r="J43" s="10">
        <f t="shared" si="0"/>
        <v>250000</v>
      </c>
      <c r="K43" s="6"/>
    </row>
    <row r="44" spans="1:11" ht="46.8" x14ac:dyDescent="0.3">
      <c r="A44" s="2">
        <v>43</v>
      </c>
      <c r="B44" s="42" t="s">
        <v>68</v>
      </c>
      <c r="C44" s="43" t="s">
        <v>69</v>
      </c>
      <c r="D44" s="3" t="s">
        <v>12</v>
      </c>
      <c r="E44" s="3">
        <v>2</v>
      </c>
      <c r="F44" s="3">
        <v>6</v>
      </c>
      <c r="G44" s="4">
        <v>1500</v>
      </c>
      <c r="H44" s="2">
        <v>4</v>
      </c>
      <c r="I44" s="2" t="s">
        <v>10</v>
      </c>
      <c r="J44" s="10">
        <f t="shared" si="0"/>
        <v>6000</v>
      </c>
      <c r="K44" s="6" t="s">
        <v>88</v>
      </c>
    </row>
    <row r="45" spans="1:11" ht="78" x14ac:dyDescent="0.3">
      <c r="A45" s="2">
        <v>44</v>
      </c>
      <c r="B45" s="42" t="s">
        <v>70</v>
      </c>
      <c r="C45" s="43" t="s">
        <v>71</v>
      </c>
      <c r="D45" s="3" t="s">
        <v>12</v>
      </c>
      <c r="E45" s="3">
        <v>2</v>
      </c>
      <c r="F45" s="3">
        <v>5</v>
      </c>
      <c r="G45" s="4">
        <v>10000</v>
      </c>
      <c r="H45" s="2">
        <v>1</v>
      </c>
      <c r="I45" s="2" t="s">
        <v>11</v>
      </c>
      <c r="J45" s="10">
        <f t="shared" si="0"/>
        <v>10000</v>
      </c>
      <c r="K45" s="6" t="s">
        <v>89</v>
      </c>
    </row>
    <row r="46" spans="1:11" x14ac:dyDescent="0.3">
      <c r="A46" s="2">
        <v>45</v>
      </c>
      <c r="B46" s="42" t="s">
        <v>72</v>
      </c>
      <c r="C46" s="42" t="s">
        <v>73</v>
      </c>
      <c r="D46" s="3" t="s">
        <v>77</v>
      </c>
      <c r="E46" s="3"/>
      <c r="F46" s="3">
        <v>5</v>
      </c>
      <c r="G46" s="4">
        <v>100000</v>
      </c>
      <c r="H46" s="2">
        <v>1</v>
      </c>
      <c r="I46" s="2" t="s">
        <v>11</v>
      </c>
      <c r="J46" s="10">
        <f t="shared" si="0"/>
        <v>100000</v>
      </c>
      <c r="K46" s="6"/>
    </row>
    <row r="47" spans="1:11" x14ac:dyDescent="0.3">
      <c r="A47" s="2">
        <v>46</v>
      </c>
      <c r="B47" s="42" t="s">
        <v>74</v>
      </c>
      <c r="C47" s="42" t="s">
        <v>75</v>
      </c>
      <c r="D47" s="3" t="s">
        <v>77</v>
      </c>
      <c r="E47" s="3">
        <v>3</v>
      </c>
      <c r="F47" s="3">
        <v>9</v>
      </c>
      <c r="G47" s="4">
        <v>500</v>
      </c>
      <c r="H47" s="2">
        <v>20</v>
      </c>
      <c r="I47" s="2" t="s">
        <v>10</v>
      </c>
      <c r="J47" s="10">
        <f t="shared" si="0"/>
        <v>10000</v>
      </c>
      <c r="K47" s="6"/>
    </row>
    <row r="48" spans="1:11" x14ac:dyDescent="0.3">
      <c r="A48" s="2">
        <v>47</v>
      </c>
      <c r="B48" s="42" t="s">
        <v>72</v>
      </c>
      <c r="C48" s="43" t="s">
        <v>73</v>
      </c>
      <c r="D48" s="3"/>
      <c r="E48" s="3"/>
      <c r="F48" s="3"/>
      <c r="G48" s="4">
        <v>50000</v>
      </c>
      <c r="H48" s="2">
        <v>1</v>
      </c>
      <c r="I48" s="2" t="s">
        <v>29</v>
      </c>
      <c r="J48" s="10">
        <f t="shared" si="0"/>
        <v>50000</v>
      </c>
      <c r="K48" s="6"/>
    </row>
    <row r="49" spans="1:11" x14ac:dyDescent="0.3">
      <c r="A49" s="28">
        <v>48</v>
      </c>
      <c r="B49" s="44" t="s">
        <v>74</v>
      </c>
      <c r="C49" s="44" t="s">
        <v>75</v>
      </c>
      <c r="D49" s="29"/>
      <c r="E49" s="29"/>
      <c r="F49" s="29"/>
      <c r="G49" s="30">
        <v>20000</v>
      </c>
      <c r="H49" s="28">
        <v>5</v>
      </c>
      <c r="I49" s="28" t="s">
        <v>10</v>
      </c>
      <c r="J49" s="10">
        <f t="shared" si="0"/>
        <v>100000</v>
      </c>
      <c r="K49" s="31" t="s">
        <v>90</v>
      </c>
    </row>
    <row r="50" spans="1:11" x14ac:dyDescent="0.3">
      <c r="J50" s="32">
        <f>SUM(J2:J49)</f>
        <v>8268500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5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VIL-BOQ</vt:lpstr>
      <vt:lpstr>'VIL-BOQ'!Print_Area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Lethanh</cp:lastModifiedBy>
  <cp:lastPrinted>2019-02-27T02:41:38Z</cp:lastPrinted>
  <dcterms:created xsi:type="dcterms:W3CDTF">2019-01-12T04:15:06Z</dcterms:created>
  <dcterms:modified xsi:type="dcterms:W3CDTF">2019-03-15T06:01:26Z</dcterms:modified>
</cp:coreProperties>
</file>