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tAudit\ASV\Drawings\"/>
    </mc:Choice>
  </mc:AlternateContent>
  <xr:revisionPtr revIDLastSave="0" documentId="13_ncr:1_{F243A94B-A951-49C5-BB13-2C05C01D718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PAG-BOQ" sheetId="1" r:id="rId1"/>
  </sheets>
  <definedNames>
    <definedName name="_xlnm.Print_Area" localSheetId="0">'PAG-BOQ'!$A$1:$K$51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11" i="1" l="1"/>
  <c r="G8" i="1"/>
  <c r="J8" i="1" s="1"/>
  <c r="G7" i="1"/>
  <c r="J7" i="1" s="1"/>
  <c r="G9" i="1"/>
  <c r="J9" i="1" s="1"/>
  <c r="G12" i="1"/>
  <c r="J12" i="1" s="1"/>
  <c r="J14" i="1"/>
  <c r="G13" i="1"/>
  <c r="J13" i="1" s="1"/>
  <c r="G4" i="1"/>
  <c r="J4" i="1" s="1"/>
  <c r="G5" i="1"/>
  <c r="J5" i="1" s="1"/>
  <c r="J10" i="1"/>
  <c r="J15" i="1"/>
  <c r="J3" i="1"/>
  <c r="G6" i="1"/>
  <c r="J6" i="1" s="1"/>
  <c r="J53" i="1" l="1"/>
</calcChain>
</file>

<file path=xl/sharedStrings.xml><?xml version="1.0" encoding="utf-8"?>
<sst xmlns="http://schemas.openxmlformats.org/spreadsheetml/2006/main" count="192" uniqueCount="91">
  <si>
    <t>No.</t>
  </si>
  <si>
    <t>Description</t>
  </si>
  <si>
    <t>Items</t>
  </si>
  <si>
    <t>CAT</t>
  </si>
  <si>
    <t>CS</t>
  </si>
  <si>
    <t>IT</t>
  </si>
  <si>
    <t>Unit Cost</t>
  </si>
  <si>
    <t>Unit</t>
  </si>
  <si>
    <t>Total</t>
  </si>
  <si>
    <t>Remarks</t>
  </si>
  <si>
    <t>pcs</t>
  </si>
  <si>
    <t>lot</t>
  </si>
  <si>
    <t>F</t>
  </si>
  <si>
    <t>Smoke Detectors</t>
  </si>
  <si>
    <t>units</t>
  </si>
  <si>
    <t>Heat Detectors</t>
  </si>
  <si>
    <t>Manual Pull Station</t>
  </si>
  <si>
    <t>Horn Strobe Annunciator</t>
  </si>
  <si>
    <t>Twisted Pair wire 2.5mm2</t>
  </si>
  <si>
    <t>lm</t>
  </si>
  <si>
    <t>20mmØ IMC pipe</t>
  </si>
  <si>
    <t>Locknut and Bushing</t>
  </si>
  <si>
    <t>15mmØ FMC Conduit</t>
  </si>
  <si>
    <t>FMC Connectors</t>
  </si>
  <si>
    <t>Junction Box</t>
  </si>
  <si>
    <t>Hangers and Supports</t>
  </si>
  <si>
    <t>Testing and Commissioning</t>
  </si>
  <si>
    <t>Quan.</t>
  </si>
  <si>
    <t>Fire alarm control Panel</t>
  </si>
  <si>
    <t>set</t>
  </si>
  <si>
    <t>A</t>
  </si>
  <si>
    <t>FDAS</t>
  </si>
  <si>
    <t>B</t>
  </si>
  <si>
    <t>Mechanical</t>
  </si>
  <si>
    <t>Installations for Instrumentation/Controls</t>
  </si>
  <si>
    <t>SCADA integration (Total and individual kW, V, A, PF, eff, data logger and organizer)</t>
  </si>
  <si>
    <t>M</t>
  </si>
  <si>
    <t>-</t>
  </si>
  <si>
    <t>Refer to conceptual design</t>
  </si>
  <si>
    <t>PLC integration</t>
  </si>
  <si>
    <t>Flow meter at mains</t>
  </si>
  <si>
    <t>Flow meter at branches (per pump)</t>
  </si>
  <si>
    <t>Pressure gauge and transmitter mains</t>
  </si>
  <si>
    <t>Pressure gauge and transmitter branch</t>
  </si>
  <si>
    <t>Vibration monitoring probes</t>
  </si>
  <si>
    <t>Motor Wind temperature sensor</t>
  </si>
  <si>
    <t xml:space="preserve">Thermodynamic efficiency device </t>
  </si>
  <si>
    <t>Motorization of Discharge isolation valve</t>
  </si>
  <si>
    <t>MOV position sensor and actuator</t>
  </si>
  <si>
    <t>Reservoir water level meter</t>
  </si>
  <si>
    <t>Chlorine tank level meter</t>
  </si>
  <si>
    <t>Chlorine dosage monitoring device</t>
  </si>
  <si>
    <t>VFD upgrade</t>
  </si>
  <si>
    <t xml:space="preserve">Pump performance </t>
  </si>
  <si>
    <t>Pump Reconditioning</t>
  </si>
  <si>
    <t>See vibration analysis recommendations. Immediate attention required</t>
  </si>
  <si>
    <t>Automatic pump lubrication system upgrade</t>
  </si>
  <si>
    <t>point</t>
  </si>
  <si>
    <t>Replace existing motor with new high efficiency motors</t>
  </si>
  <si>
    <t>E</t>
  </si>
  <si>
    <t>Building layout reconfiguration</t>
  </si>
  <si>
    <t>Pump house layout reconfiguration</t>
  </si>
  <si>
    <t>Improve space utilization</t>
  </si>
  <si>
    <t>Control center and operator room refubishing</t>
  </si>
  <si>
    <t>Ergonomically sound Pump Station for Operator's Welfare</t>
  </si>
  <si>
    <t>Pipe and fitting reconfiguration and refurbishing</t>
  </si>
  <si>
    <t xml:space="preserve">Adjustment of pump positions </t>
  </si>
  <si>
    <t>Provision of straight pipe at suction side of pumps and use of eccentric FOT reducer</t>
  </si>
  <si>
    <t>Relocation of valves: BV at suction and discharge, CV at discharge side only</t>
  </si>
  <si>
    <t>Removal of redundancy between FJ and STC (remove STC retain FJ)</t>
  </si>
  <si>
    <t>Modification of suction take off line int Y - connection (preferably at 45deg)</t>
  </si>
  <si>
    <t>Replacement of defective dial pressure gauges</t>
  </si>
  <si>
    <t>Replacement of defective valves</t>
  </si>
  <si>
    <t>Refurbishment of corroded areas and cleaning of clogged orifices</t>
  </si>
  <si>
    <t>Installation of pressure gauges at desirable points near pump</t>
  </si>
  <si>
    <t>Rehabilitation of machine foundation</t>
  </si>
  <si>
    <t>Single main slab with each baseplate mounted spaced accordingly</t>
  </si>
  <si>
    <t>Replace existing mounting with appropriate pump baseplate</t>
  </si>
  <si>
    <t>Refer to conceptual design. Follow proper installation (sequence, alignment, etc.)</t>
  </si>
  <si>
    <t>Condition monitoring</t>
  </si>
  <si>
    <t>Regular vibration analysis</t>
  </si>
  <si>
    <t>pump</t>
  </si>
  <si>
    <t xml:space="preserve">Cost considered is for long term monitoring at regular interval </t>
  </si>
  <si>
    <t>Reliability</t>
  </si>
  <si>
    <t>Installation of additional pump (with corresponding pipes, fittings, labor and monitoring devices)</t>
  </si>
  <si>
    <t xml:space="preserve">Reservoir leakage </t>
  </si>
  <si>
    <t xml:space="preserve">Additional recommendation on the reservoir (analysis and investigation regarding the structural integrity and cause of leakage, provide recommendations to the problem) </t>
  </si>
  <si>
    <t>For analysis and investigation, rehabilitation cost not yet included</t>
  </si>
  <si>
    <t>Lighting</t>
  </si>
  <si>
    <t xml:space="preserve">Installation of lights for pump vicinity and reservoir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</si>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</sst>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Fill="1" applyAlignment="1">
      <alignment wrapText="1"/>
    </xf>
    <xf numFmtId="0" fontId="3" fillId="0" borderId="0" xfId="0" applyFont="1"/>
    <xf numFmtId="43" fontId="3" fillId="0" borderId="2" xfId="0" applyNumberFormat="1" applyFont="1" applyFill="1" applyBorder="1"/>
    <xf numFmtId="0" fontId="3" fillId="0" borderId="0" xfId="0" applyFont="1" applyAlignment="1">
      <alignment horizontal="center"/>
    </xf>
    <xf numFmtId="43" fontId="3" fillId="0" borderId="0" xfId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43" fontId="2" fillId="2" borderId="1" xfId="1" applyFont="1" applyFill="1" applyBorder="1" applyAlignment="1">
      <alignment vertical="top" wrapText="1"/>
    </xf>
    <xf numFmtId="0" fontId="3" fillId="0" borderId="3" xfId="0" applyFont="1" applyBorder="1" applyAlignment="1">
      <alignment horizontal="center"/>
    </xf>
    <xf numFmtId="43" fontId="3" fillId="0" borderId="3" xfId="1" applyFont="1" applyBorder="1"/>
    <xf numFmtId="0" fontId="3" fillId="0" borderId="3" xfId="0" applyFont="1" applyBorder="1" applyAlignment="1">
      <alignment wrapText="1"/>
    </xf>
    <xf numFmtId="43" fontId="3" fillId="0" borderId="0" xfId="0" applyNumberFormat="1" applyFont="1"/>
    <xf numFmtId="0" fontId="0" fillId="0" borderId="3" xfId="0" applyFont="1" applyBorder="1"/>
    <xf numFmtId="0" fontId="2" fillId="3" borderId="5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43" fontId="2" fillId="3" borderId="5" xfId="1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3" fontId="3" fillId="0" borderId="4" xfId="1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43" fontId="3" fillId="0" borderId="2" xfId="0" applyNumberFormat="1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43" fontId="3" fillId="0" borderId="2" xfId="1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vertical="top" wrapText="1"/>
    </xf>
    <xf numFmtId="43" fontId="2" fillId="3" borderId="2" xfId="1" applyFont="1" applyFill="1" applyBorder="1" applyAlignment="1">
      <alignment vertical="top"/>
    </xf>
    <xf numFmtId="43" fontId="2" fillId="3" borderId="2" xfId="0" applyNumberFormat="1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43" fontId="5" fillId="0" borderId="6" xfId="1" applyFont="1" applyBorder="1" applyAlignment="1">
      <alignment vertical="top"/>
    </xf>
    <xf numFmtId="0" fontId="0" fillId="0" borderId="6" xfId="0" applyBorder="1" applyAlignment="1">
      <alignment vertical="top"/>
    </xf>
    <xf numFmtId="43" fontId="6" fillId="0" borderId="6" xfId="0" applyNumberFormat="1" applyFont="1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9" xfId="0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43" fontId="5" fillId="0" borderId="5" xfId="1" applyFont="1" applyBorder="1" applyAlignment="1">
      <alignment vertical="top"/>
    </xf>
    <xf numFmtId="0" fontId="0" fillId="0" borderId="5" xfId="0" applyBorder="1" applyAlignment="1">
      <alignment vertical="top"/>
    </xf>
    <xf numFmtId="43" fontId="6" fillId="0" borderId="5" xfId="0" applyNumberFormat="1" applyFont="1" applyFill="1" applyBorder="1" applyAlignment="1">
      <alignment vertical="top"/>
    </xf>
    <xf numFmtId="0" fontId="0" fillId="0" borderId="10" xfId="0" applyBorder="1" applyAlignment="1">
      <alignment vertical="top" wrapText="1"/>
    </xf>
    <xf numFmtId="0" fontId="5" fillId="0" borderId="11" xfId="0" applyFont="1" applyBorder="1" applyAlignment="1">
      <alignment horizontal="center" vertical="top"/>
    </xf>
    <xf numFmtId="0" fontId="5" fillId="0" borderId="9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3" xfId="0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43" fontId="5" fillId="0" borderId="12" xfId="1" applyFont="1" applyBorder="1" applyAlignment="1">
      <alignment vertical="top"/>
    </xf>
    <xf numFmtId="0" fontId="0" fillId="0" borderId="12" xfId="0" applyBorder="1" applyAlignment="1">
      <alignment vertical="top"/>
    </xf>
    <xf numFmtId="43" fontId="6" fillId="0" borderId="12" xfId="0" applyNumberFormat="1" applyFont="1" applyFill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top"/>
    </xf>
    <xf numFmtId="43" fontId="4" fillId="0" borderId="11" xfId="1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43" fontId="6" fillId="0" borderId="11" xfId="0" applyNumberFormat="1" applyFont="1" applyFill="1" applyBorder="1" applyAlignment="1">
      <alignment horizontal="left" vertical="top"/>
    </xf>
    <xf numFmtId="0" fontId="0" fillId="0" borderId="18" xfId="0" applyBorder="1" applyAlignment="1">
      <alignment horizontal="left" vertical="top" wrapText="1"/>
    </xf>
    <xf numFmtId="43" fontId="5" fillId="0" borderId="9" xfId="1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43" fontId="6" fillId="0" borderId="9" xfId="0" applyNumberFormat="1" applyFont="1" applyFill="1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5" fillId="0" borderId="13" xfId="0" applyFont="1" applyBorder="1" applyAlignment="1">
      <alignment horizontal="center" vertical="top"/>
    </xf>
    <xf numFmtId="43" fontId="4" fillId="0" borderId="13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43" fontId="3" fillId="0" borderId="13" xfId="0" applyNumberFormat="1" applyFont="1" applyFill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43" fontId="4" fillId="0" borderId="7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43" fontId="6" fillId="0" borderId="7" xfId="0" applyNumberFormat="1" applyFont="1" applyFill="1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43" fontId="6" fillId="0" borderId="13" xfId="0" applyNumberFormat="1" applyFont="1" applyFill="1" applyBorder="1" applyAlignment="1">
      <alignment horizontal="left" vertical="top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5" fillId="0" borderId="6" xfId="1" applyNumberFormat="1" applyFont="1" applyBorder="1" applyAlignment="1">
      <alignment vertical="top"/>
    </xf>
    <xf numFmtId="0" fontId="5" fillId="0" borderId="12" xfId="1" applyNumberFormat="1" applyFont="1" applyBorder="1" applyAlignment="1">
      <alignment vertical="top"/>
    </xf>
    <xf numFmtId="0" fontId="0" fillId="0" borderId="22" xfId="0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43" fontId="5" fillId="0" borderId="22" xfId="1" applyFont="1" applyBorder="1" applyAlignment="1">
      <alignment vertical="top"/>
    </xf>
    <xf numFmtId="43" fontId="3" fillId="0" borderId="22" xfId="0" applyNumberFormat="1" applyFont="1" applyFill="1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43" fontId="5" fillId="0" borderId="22" xfId="1" applyFont="1" applyBorder="1" applyAlignment="1">
      <alignment horizontal="center" vertical="top"/>
    </xf>
    <xf numFmtId="43" fontId="6" fillId="0" borderId="22" xfId="0" applyNumberFormat="1" applyFont="1" applyFill="1" applyBorder="1" applyAlignment="1">
      <alignment horizontal="left" vertical="top"/>
    </xf>
    <xf numFmtId="0" fontId="3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tabSelected="1" view="pageBreakPreview" zoomScale="55" zoomScaleNormal="40" zoomScaleSheetLayoutView="55" zoomScalePageLayoutView="40" workbookViewId="0">
      <pane ySplit="510" topLeftCell="A46" activePane="bottomLeft"/>
      <selection activeCell="D1" sqref="D1:F1048576"/>
      <selection pane="bottomLeft" activeCell="D8" sqref="D8"/>
    </sheetView>
  </sheetViews>
  <sheetFormatPr defaultRowHeight="15.5" x14ac:dyDescent="0.35"/>
  <cols>
    <col min="1" max="1" width="7.453125" style="4" customWidth="1"/>
    <col min="2" max="2" width="30.26953125" style="6" customWidth="1"/>
    <col min="3" max="3" width="38" style="6" customWidth="1"/>
    <col min="4" max="4" width="5.54296875" style="4" bestFit="1" customWidth="1"/>
    <col min="5" max="6" width="6.453125" style="4" customWidth="1"/>
    <col min="7" max="7" width="17.54296875" style="5" customWidth="1"/>
    <col min="8" max="9" width="8.7265625" style="4"/>
    <col min="10" max="10" width="20.81640625" style="2" customWidth="1"/>
    <col min="11" max="11" width="30.1796875" style="6" customWidth="1"/>
    <col min="12" max="16384" width="8.7265625" style="2"/>
  </cols>
  <sheetData>
    <row r="1" spans="1:11" s="1" customFormat="1" ht="31.5" customHeight="1" x14ac:dyDescent="0.35">
      <c r="A1" s="7" t="s">
        <v>0</v>
      </c>
      <c r="B1" s="8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7" t="s">
        <v>27</v>
      </c>
      <c r="I1" s="7" t="s">
        <v>7</v>
      </c>
      <c r="J1" s="8" t="s">
        <v>8</v>
      </c>
      <c r="K1" s="8" t="s">
        <v>9</v>
      </c>
    </row>
    <row r="2" spans="1:11" s="18" customFormat="1" ht="31.5" customHeight="1" x14ac:dyDescent="0.35">
      <c r="A2" s="15" t="s">
        <v>30</v>
      </c>
      <c r="B2" s="16" t="s">
        <v>31</v>
      </c>
      <c r="C2" s="16"/>
      <c r="D2" s="15"/>
      <c r="E2" s="15"/>
      <c r="F2" s="15"/>
      <c r="G2" s="17"/>
      <c r="H2" s="15"/>
      <c r="I2" s="15"/>
      <c r="J2" s="16"/>
      <c r="K2" s="16"/>
    </row>
    <row r="3" spans="1:11" s="25" customFormat="1" x14ac:dyDescent="0.35">
      <c r="A3" s="19">
        <v>1</v>
      </c>
      <c r="B3" s="20" t="s">
        <v>28</v>
      </c>
      <c r="C3" s="21"/>
      <c r="D3" s="19"/>
      <c r="E3" s="19"/>
      <c r="F3" s="19"/>
      <c r="G3" s="22"/>
      <c r="H3" s="23">
        <v>1</v>
      </c>
      <c r="I3" s="23" t="s">
        <v>29</v>
      </c>
      <c r="J3" s="24">
        <f t="shared" ref="J3:J15" si="0">H3*G3</f>
        <v>0</v>
      </c>
      <c r="K3" s="21"/>
    </row>
    <row r="4" spans="1:11" s="25" customFormat="1" x14ac:dyDescent="0.35">
      <c r="A4" s="23">
        <v>2</v>
      </c>
      <c r="B4" s="20" t="s">
        <v>13</v>
      </c>
      <c r="C4" s="20"/>
      <c r="D4" s="26" t="s">
        <v>12</v>
      </c>
      <c r="E4" s="26">
        <v>5</v>
      </c>
      <c r="F4" s="26">
        <v>4</v>
      </c>
      <c r="G4" s="27">
        <f>40*54</f>
        <v>2160</v>
      </c>
      <c r="H4" s="23">
        <v>7</v>
      </c>
      <c r="I4" s="23" t="s">
        <v>14</v>
      </c>
      <c r="J4" s="24">
        <f t="shared" si="0"/>
        <v>15120</v>
      </c>
      <c r="K4" s="20"/>
    </row>
    <row r="5" spans="1:11" s="25" customFormat="1" x14ac:dyDescent="0.35">
      <c r="A5" s="19">
        <v>3</v>
      </c>
      <c r="B5" s="20" t="s">
        <v>15</v>
      </c>
      <c r="C5" s="20"/>
      <c r="D5" s="26" t="s">
        <v>12</v>
      </c>
      <c r="E5" s="26">
        <v>5</v>
      </c>
      <c r="F5" s="26">
        <v>4</v>
      </c>
      <c r="G5" s="27">
        <f>30*54</f>
        <v>1620</v>
      </c>
      <c r="H5" s="23"/>
      <c r="I5" s="23" t="s">
        <v>14</v>
      </c>
      <c r="J5" s="24">
        <f t="shared" si="0"/>
        <v>0</v>
      </c>
      <c r="K5" s="20"/>
    </row>
    <row r="6" spans="1:11" s="25" customFormat="1" x14ac:dyDescent="0.35">
      <c r="A6" s="23">
        <v>4</v>
      </c>
      <c r="B6" s="20" t="s">
        <v>16</v>
      </c>
      <c r="C6" s="20"/>
      <c r="D6" s="26" t="s">
        <v>12</v>
      </c>
      <c r="E6" s="26">
        <v>5</v>
      </c>
      <c r="F6" s="26">
        <v>4</v>
      </c>
      <c r="G6" s="27">
        <f>35*54</f>
        <v>1890</v>
      </c>
      <c r="H6" s="23">
        <v>3</v>
      </c>
      <c r="I6" s="23" t="s">
        <v>14</v>
      </c>
      <c r="J6" s="24">
        <f t="shared" si="0"/>
        <v>5670</v>
      </c>
      <c r="K6" s="20"/>
    </row>
    <row r="7" spans="1:11" s="25" customFormat="1" x14ac:dyDescent="0.35">
      <c r="A7" s="19">
        <v>5</v>
      </c>
      <c r="B7" s="20" t="s">
        <v>17</v>
      </c>
      <c r="C7" s="20"/>
      <c r="D7" s="26" t="s">
        <v>12</v>
      </c>
      <c r="E7" s="26">
        <v>5</v>
      </c>
      <c r="F7" s="26">
        <v>4</v>
      </c>
      <c r="G7" s="27">
        <f>50*54</f>
        <v>2700</v>
      </c>
      <c r="H7" s="23">
        <v>1</v>
      </c>
      <c r="I7" s="23" t="s">
        <v>14</v>
      </c>
      <c r="J7" s="24">
        <f t="shared" si="0"/>
        <v>2700</v>
      </c>
      <c r="K7" s="20"/>
    </row>
    <row r="8" spans="1:11" s="25" customFormat="1" x14ac:dyDescent="0.35">
      <c r="A8" s="23">
        <v>6</v>
      </c>
      <c r="B8" s="20" t="s">
        <v>18</v>
      </c>
      <c r="C8" s="20"/>
      <c r="D8" s="26" t="s">
        <v>12</v>
      </c>
      <c r="E8" s="26">
        <v>5</v>
      </c>
      <c r="F8" s="26">
        <v>4</v>
      </c>
      <c r="G8" s="27">
        <f>2*54</f>
        <v>108</v>
      </c>
      <c r="H8" s="23">
        <v>60</v>
      </c>
      <c r="I8" s="23" t="s">
        <v>19</v>
      </c>
      <c r="J8" s="24">
        <f t="shared" si="0"/>
        <v>6480</v>
      </c>
      <c r="K8" s="20"/>
    </row>
    <row r="9" spans="1:11" s="25" customFormat="1" x14ac:dyDescent="0.35">
      <c r="A9" s="19">
        <v>7</v>
      </c>
      <c r="B9" s="20" t="s">
        <v>20</v>
      </c>
      <c r="C9" s="20"/>
      <c r="D9" s="26" t="s">
        <v>12</v>
      </c>
      <c r="E9" s="26">
        <v>5</v>
      </c>
      <c r="F9" s="26">
        <v>4</v>
      </c>
      <c r="G9" s="27">
        <f>10*54</f>
        <v>540</v>
      </c>
      <c r="H9" s="23">
        <v>15</v>
      </c>
      <c r="I9" s="23" t="s">
        <v>19</v>
      </c>
      <c r="J9" s="24">
        <f t="shared" si="0"/>
        <v>8100</v>
      </c>
      <c r="K9" s="20"/>
    </row>
    <row r="10" spans="1:11" s="25" customFormat="1" x14ac:dyDescent="0.35">
      <c r="A10" s="23">
        <v>8</v>
      </c>
      <c r="B10" s="20" t="s">
        <v>21</v>
      </c>
      <c r="C10" s="20"/>
      <c r="D10" s="26" t="s">
        <v>12</v>
      </c>
      <c r="E10" s="26">
        <v>5</v>
      </c>
      <c r="F10" s="26">
        <v>4</v>
      </c>
      <c r="G10" s="27">
        <v>10000</v>
      </c>
      <c r="H10" s="23">
        <v>1</v>
      </c>
      <c r="I10" s="23" t="s">
        <v>11</v>
      </c>
      <c r="J10" s="24">
        <f t="shared" si="0"/>
        <v>10000</v>
      </c>
      <c r="K10" s="20"/>
    </row>
    <row r="11" spans="1:11" s="25" customFormat="1" x14ac:dyDescent="0.35">
      <c r="A11" s="19">
        <v>9</v>
      </c>
      <c r="B11" s="20" t="s">
        <v>22</v>
      </c>
      <c r="C11" s="20"/>
      <c r="D11" s="26" t="s">
        <v>12</v>
      </c>
      <c r="E11" s="26">
        <v>5</v>
      </c>
      <c r="F11" s="26">
        <v>4</v>
      </c>
      <c r="G11" s="27">
        <v>10000</v>
      </c>
      <c r="H11" s="23">
        <v>1</v>
      </c>
      <c r="I11" s="23" t="s">
        <v>11</v>
      </c>
      <c r="J11" s="24">
        <f t="shared" si="0"/>
        <v>10000</v>
      </c>
      <c r="K11" s="20"/>
    </row>
    <row r="12" spans="1:11" s="25" customFormat="1" x14ac:dyDescent="0.35">
      <c r="A12" s="23">
        <v>10</v>
      </c>
      <c r="B12" s="20" t="s">
        <v>23</v>
      </c>
      <c r="C12" s="20"/>
      <c r="D12" s="26" t="s">
        <v>12</v>
      </c>
      <c r="E12" s="26">
        <v>5</v>
      </c>
      <c r="F12" s="26">
        <v>4</v>
      </c>
      <c r="G12" s="27">
        <f>35*54</f>
        <v>1890</v>
      </c>
      <c r="H12" s="23">
        <v>1</v>
      </c>
      <c r="I12" s="23" t="s">
        <v>10</v>
      </c>
      <c r="J12" s="24">
        <f t="shared" si="0"/>
        <v>1890</v>
      </c>
      <c r="K12" s="20"/>
    </row>
    <row r="13" spans="1:11" s="25" customFormat="1" x14ac:dyDescent="0.35">
      <c r="A13" s="19">
        <v>11</v>
      </c>
      <c r="B13" s="20" t="s">
        <v>24</v>
      </c>
      <c r="C13" s="20"/>
      <c r="D13" s="26" t="s">
        <v>12</v>
      </c>
      <c r="E13" s="26">
        <v>5</v>
      </c>
      <c r="F13" s="26">
        <v>4</v>
      </c>
      <c r="G13" s="27">
        <f>40*54</f>
        <v>2160</v>
      </c>
      <c r="H13" s="23">
        <v>1</v>
      </c>
      <c r="I13" s="23" t="s">
        <v>10</v>
      </c>
      <c r="J13" s="24">
        <f t="shared" si="0"/>
        <v>2160</v>
      </c>
      <c r="K13" s="20"/>
    </row>
    <row r="14" spans="1:11" s="25" customFormat="1" x14ac:dyDescent="0.35">
      <c r="A14" s="23">
        <v>12</v>
      </c>
      <c r="B14" s="20" t="s">
        <v>25</v>
      </c>
      <c r="C14" s="20"/>
      <c r="D14" s="26" t="s">
        <v>12</v>
      </c>
      <c r="E14" s="26">
        <v>5</v>
      </c>
      <c r="F14" s="26">
        <v>4</v>
      </c>
      <c r="G14" s="27">
        <v>2000</v>
      </c>
      <c r="H14" s="23">
        <v>1</v>
      </c>
      <c r="I14" s="23" t="s">
        <v>11</v>
      </c>
      <c r="J14" s="24">
        <f t="shared" si="0"/>
        <v>2000</v>
      </c>
      <c r="K14" s="20"/>
    </row>
    <row r="15" spans="1:11" s="25" customFormat="1" x14ac:dyDescent="0.35">
      <c r="A15" s="23">
        <v>13</v>
      </c>
      <c r="B15" s="20" t="s">
        <v>26</v>
      </c>
      <c r="C15" s="20"/>
      <c r="D15" s="26" t="s">
        <v>12</v>
      </c>
      <c r="E15" s="26">
        <v>5</v>
      </c>
      <c r="F15" s="26">
        <v>4</v>
      </c>
      <c r="G15" s="27">
        <v>10000</v>
      </c>
      <c r="H15" s="23">
        <v>1</v>
      </c>
      <c r="I15" s="23" t="s">
        <v>11</v>
      </c>
      <c r="J15" s="24">
        <f t="shared" si="0"/>
        <v>10000</v>
      </c>
      <c r="K15" s="20"/>
    </row>
    <row r="16" spans="1:11" s="32" customFormat="1" x14ac:dyDescent="0.35">
      <c r="A16" s="28" t="s">
        <v>32</v>
      </c>
      <c r="B16" s="29" t="s">
        <v>33</v>
      </c>
      <c r="C16" s="29"/>
      <c r="D16" s="28"/>
      <c r="E16" s="28"/>
      <c r="F16" s="28"/>
      <c r="G16" s="30"/>
      <c r="H16" s="28"/>
      <c r="I16" s="28"/>
      <c r="J16" s="31"/>
      <c r="K16" s="29"/>
    </row>
    <row r="17" spans="1:11" s="25" customFormat="1" ht="29" x14ac:dyDescent="0.35">
      <c r="A17" s="92">
        <v>1</v>
      </c>
      <c r="B17" s="33" t="s">
        <v>34</v>
      </c>
      <c r="C17" s="34" t="s">
        <v>35</v>
      </c>
      <c r="D17" s="35" t="s">
        <v>36</v>
      </c>
      <c r="E17" s="35" t="s">
        <v>37</v>
      </c>
      <c r="F17" s="36">
        <v>6</v>
      </c>
      <c r="G17" s="37" t="s">
        <v>37</v>
      </c>
      <c r="H17" s="38">
        <v>1</v>
      </c>
      <c r="I17" s="38" t="s">
        <v>11</v>
      </c>
      <c r="J17" s="39">
        <v>10000000</v>
      </c>
      <c r="K17" s="40" t="s">
        <v>38</v>
      </c>
    </row>
    <row r="18" spans="1:11" s="25" customFormat="1" x14ac:dyDescent="0.35">
      <c r="A18" s="93">
        <v>2</v>
      </c>
      <c r="B18" s="41"/>
      <c r="C18" s="42" t="s">
        <v>39</v>
      </c>
      <c r="D18" s="43" t="s">
        <v>36</v>
      </c>
      <c r="E18" s="43" t="s">
        <v>37</v>
      </c>
      <c r="F18" s="44">
        <v>6</v>
      </c>
      <c r="G18" s="45"/>
      <c r="H18" s="46"/>
      <c r="I18" s="46"/>
      <c r="J18" s="47"/>
      <c r="K18" s="48"/>
    </row>
    <row r="19" spans="1:11" s="25" customFormat="1" x14ac:dyDescent="0.35">
      <c r="A19" s="93">
        <v>3</v>
      </c>
      <c r="B19" s="41"/>
      <c r="C19" s="42" t="s">
        <v>40</v>
      </c>
      <c r="D19" s="43" t="s">
        <v>36</v>
      </c>
      <c r="E19" s="43" t="s">
        <v>37</v>
      </c>
      <c r="F19" s="49">
        <v>6</v>
      </c>
      <c r="G19" s="45"/>
      <c r="H19" s="46"/>
      <c r="I19" s="46"/>
      <c r="J19" s="47"/>
      <c r="K19" s="48"/>
    </row>
    <row r="20" spans="1:11" s="25" customFormat="1" x14ac:dyDescent="0.35">
      <c r="A20" s="93">
        <v>4</v>
      </c>
      <c r="B20" s="41"/>
      <c r="C20" s="42" t="s">
        <v>41</v>
      </c>
      <c r="D20" s="43" t="s">
        <v>36</v>
      </c>
      <c r="E20" s="43" t="s">
        <v>37</v>
      </c>
      <c r="F20" s="44">
        <v>6</v>
      </c>
      <c r="G20" s="45"/>
      <c r="H20" s="46"/>
      <c r="I20" s="46"/>
      <c r="J20" s="47"/>
      <c r="K20" s="48"/>
    </row>
    <row r="21" spans="1:11" s="25" customFormat="1" x14ac:dyDescent="0.35">
      <c r="A21" s="93">
        <v>5</v>
      </c>
      <c r="B21" s="41"/>
      <c r="C21" s="42" t="s">
        <v>42</v>
      </c>
      <c r="D21" s="43" t="s">
        <v>36</v>
      </c>
      <c r="E21" s="43" t="s">
        <v>37</v>
      </c>
      <c r="F21" s="49">
        <v>6</v>
      </c>
      <c r="G21" s="45"/>
      <c r="H21" s="46"/>
      <c r="I21" s="46"/>
      <c r="J21" s="47"/>
      <c r="K21" s="48"/>
    </row>
    <row r="22" spans="1:11" s="25" customFormat="1" x14ac:dyDescent="0.35">
      <c r="A22" s="93">
        <v>6</v>
      </c>
      <c r="B22" s="41"/>
      <c r="C22" s="42" t="s">
        <v>43</v>
      </c>
      <c r="D22" s="43" t="s">
        <v>36</v>
      </c>
      <c r="E22" s="43" t="s">
        <v>37</v>
      </c>
      <c r="F22" s="44">
        <v>6</v>
      </c>
      <c r="G22" s="45"/>
      <c r="H22" s="46"/>
      <c r="I22" s="46"/>
      <c r="J22" s="47"/>
      <c r="K22" s="48"/>
    </row>
    <row r="23" spans="1:11" s="25" customFormat="1" x14ac:dyDescent="0.35">
      <c r="A23" s="93">
        <v>7</v>
      </c>
      <c r="B23" s="41"/>
      <c r="C23" s="42" t="s">
        <v>44</v>
      </c>
      <c r="D23" s="43" t="s">
        <v>36</v>
      </c>
      <c r="E23" s="43" t="s">
        <v>37</v>
      </c>
      <c r="F23" s="49">
        <v>6</v>
      </c>
      <c r="G23" s="45"/>
      <c r="H23" s="46"/>
      <c r="I23" s="46"/>
      <c r="J23" s="47"/>
      <c r="K23" s="48"/>
    </row>
    <row r="24" spans="1:11" s="25" customFormat="1" x14ac:dyDescent="0.35">
      <c r="A24" s="93">
        <v>8</v>
      </c>
      <c r="B24" s="41"/>
      <c r="C24" s="42" t="s">
        <v>45</v>
      </c>
      <c r="D24" s="43" t="s">
        <v>36</v>
      </c>
      <c r="E24" s="43" t="s">
        <v>37</v>
      </c>
      <c r="F24" s="44">
        <v>6</v>
      </c>
      <c r="G24" s="45"/>
      <c r="H24" s="46"/>
      <c r="I24" s="46"/>
      <c r="J24" s="47"/>
      <c r="K24" s="48"/>
    </row>
    <row r="25" spans="1:11" s="25" customFormat="1" x14ac:dyDescent="0.35">
      <c r="A25" s="93">
        <v>9</v>
      </c>
      <c r="B25" s="41"/>
      <c r="C25" s="42" t="s">
        <v>46</v>
      </c>
      <c r="D25" s="43" t="s">
        <v>36</v>
      </c>
      <c r="E25" s="43" t="s">
        <v>37</v>
      </c>
      <c r="F25" s="49">
        <v>6</v>
      </c>
      <c r="G25" s="45"/>
      <c r="H25" s="46"/>
      <c r="I25" s="46"/>
      <c r="J25" s="47"/>
      <c r="K25" s="48"/>
    </row>
    <row r="26" spans="1:11" s="25" customFormat="1" x14ac:dyDescent="0.35">
      <c r="A26" s="93">
        <v>10</v>
      </c>
      <c r="B26" s="41"/>
      <c r="C26" s="42" t="s">
        <v>47</v>
      </c>
      <c r="D26" s="43" t="s">
        <v>36</v>
      </c>
      <c r="E26" s="43" t="s">
        <v>37</v>
      </c>
      <c r="F26" s="44">
        <v>6</v>
      </c>
      <c r="G26" s="45"/>
      <c r="H26" s="46"/>
      <c r="I26" s="46"/>
      <c r="J26" s="47"/>
      <c r="K26" s="48"/>
    </row>
    <row r="27" spans="1:11" s="25" customFormat="1" x14ac:dyDescent="0.35">
      <c r="A27" s="93">
        <v>11</v>
      </c>
      <c r="B27" s="41"/>
      <c r="C27" s="42" t="s">
        <v>48</v>
      </c>
      <c r="D27" s="43" t="s">
        <v>36</v>
      </c>
      <c r="E27" s="43" t="s">
        <v>37</v>
      </c>
      <c r="F27" s="49">
        <v>6</v>
      </c>
      <c r="G27" s="45"/>
      <c r="H27" s="46"/>
      <c r="I27" s="46"/>
      <c r="J27" s="47"/>
      <c r="K27" s="48"/>
    </row>
    <row r="28" spans="1:11" s="25" customFormat="1" x14ac:dyDescent="0.35">
      <c r="A28" s="93">
        <v>12</v>
      </c>
      <c r="B28" s="41"/>
      <c r="C28" s="42" t="s">
        <v>49</v>
      </c>
      <c r="D28" s="43" t="s">
        <v>36</v>
      </c>
      <c r="E28" s="43" t="s">
        <v>37</v>
      </c>
      <c r="F28" s="44">
        <v>6</v>
      </c>
      <c r="G28" s="45"/>
      <c r="H28" s="46"/>
      <c r="I28" s="46"/>
      <c r="J28" s="47"/>
      <c r="K28" s="48"/>
    </row>
    <row r="29" spans="1:11" s="25" customFormat="1" x14ac:dyDescent="0.35">
      <c r="A29" s="93">
        <v>13</v>
      </c>
      <c r="B29" s="41"/>
      <c r="C29" s="50" t="s">
        <v>50</v>
      </c>
      <c r="D29" s="43" t="s">
        <v>36</v>
      </c>
      <c r="E29" s="43" t="s">
        <v>37</v>
      </c>
      <c r="F29" s="49">
        <v>6</v>
      </c>
      <c r="G29" s="45"/>
      <c r="H29" s="46"/>
      <c r="I29" s="46"/>
      <c r="J29" s="47"/>
      <c r="K29" s="48"/>
    </row>
    <row r="30" spans="1:11" s="25" customFormat="1" x14ac:dyDescent="0.35">
      <c r="A30" s="93">
        <v>14</v>
      </c>
      <c r="B30" s="41"/>
      <c r="C30" s="42" t="s">
        <v>51</v>
      </c>
      <c r="D30" s="43" t="s">
        <v>36</v>
      </c>
      <c r="E30" s="43" t="s">
        <v>37</v>
      </c>
      <c r="F30" s="44">
        <v>6</v>
      </c>
      <c r="G30" s="45"/>
      <c r="H30" s="46"/>
      <c r="I30" s="46"/>
      <c r="J30" s="47"/>
      <c r="K30" s="48"/>
    </row>
    <row r="31" spans="1:11" s="25" customFormat="1" x14ac:dyDescent="0.35">
      <c r="A31" s="93">
        <v>15</v>
      </c>
      <c r="B31" s="51"/>
      <c r="C31" s="52" t="s">
        <v>52</v>
      </c>
      <c r="D31" s="53" t="s">
        <v>36</v>
      </c>
      <c r="E31" s="53" t="s">
        <v>37</v>
      </c>
      <c r="F31" s="54">
        <v>6</v>
      </c>
      <c r="G31" s="55"/>
      <c r="H31" s="56"/>
      <c r="I31" s="56"/>
      <c r="J31" s="57"/>
      <c r="K31" s="58"/>
    </row>
    <row r="32" spans="1:11" s="25" customFormat="1" ht="43.5" x14ac:dyDescent="0.35">
      <c r="A32" s="93">
        <v>16</v>
      </c>
      <c r="B32" s="41" t="s">
        <v>53</v>
      </c>
      <c r="C32" s="59" t="s">
        <v>54</v>
      </c>
      <c r="D32" s="60" t="s">
        <v>36</v>
      </c>
      <c r="E32" s="60" t="s">
        <v>37</v>
      </c>
      <c r="F32" s="49">
        <v>1</v>
      </c>
      <c r="G32" s="61" t="s">
        <v>37</v>
      </c>
      <c r="H32" s="62">
        <v>1</v>
      </c>
      <c r="I32" s="62" t="s">
        <v>11</v>
      </c>
      <c r="J32" s="63">
        <v>2000000</v>
      </c>
      <c r="K32" s="64" t="s">
        <v>55</v>
      </c>
    </row>
    <row r="33" spans="1:11" s="25" customFormat="1" ht="29" x14ac:dyDescent="0.35">
      <c r="A33" s="93">
        <v>17</v>
      </c>
      <c r="B33" s="41"/>
      <c r="C33" s="42" t="s">
        <v>56</v>
      </c>
      <c r="D33" s="43" t="s">
        <v>36</v>
      </c>
      <c r="E33" s="43" t="s">
        <v>37</v>
      </c>
      <c r="F33" s="44">
        <v>6</v>
      </c>
      <c r="G33" s="65">
        <v>80000</v>
      </c>
      <c r="H33" s="66">
        <v>8</v>
      </c>
      <c r="I33" s="66" t="s">
        <v>57</v>
      </c>
      <c r="J33" s="67">
        <f>H33*G33</f>
        <v>640000</v>
      </c>
      <c r="K33" s="68"/>
    </row>
    <row r="34" spans="1:11" s="25" customFormat="1" ht="29" x14ac:dyDescent="0.35">
      <c r="A34" s="93">
        <v>18</v>
      </c>
      <c r="B34" s="51"/>
      <c r="C34" s="52" t="s">
        <v>58</v>
      </c>
      <c r="D34" s="53" t="s">
        <v>59</v>
      </c>
      <c r="E34" s="53" t="s">
        <v>37</v>
      </c>
      <c r="F34" s="69">
        <v>3</v>
      </c>
      <c r="G34" s="70"/>
      <c r="H34" s="71"/>
      <c r="I34" s="71"/>
      <c r="J34" s="72">
        <v>200000</v>
      </c>
      <c r="K34" s="73"/>
    </row>
    <row r="35" spans="1:11" s="25" customFormat="1" x14ac:dyDescent="0.35">
      <c r="A35" s="93">
        <v>19</v>
      </c>
      <c r="B35" s="33" t="s">
        <v>60</v>
      </c>
      <c r="C35" s="34" t="s">
        <v>61</v>
      </c>
      <c r="D35" s="35" t="s">
        <v>36</v>
      </c>
      <c r="E35" s="35" t="s">
        <v>37</v>
      </c>
      <c r="F35" s="36">
        <v>4</v>
      </c>
      <c r="G35" s="74"/>
      <c r="H35" s="75"/>
      <c r="I35" s="75"/>
      <c r="J35" s="76">
        <v>2500000</v>
      </c>
      <c r="K35" s="77" t="s">
        <v>62</v>
      </c>
    </row>
    <row r="36" spans="1:11" s="25" customFormat="1" ht="29" x14ac:dyDescent="0.35">
      <c r="A36" s="93">
        <v>20</v>
      </c>
      <c r="B36" s="51"/>
      <c r="C36" s="52" t="s">
        <v>63</v>
      </c>
      <c r="D36" s="53"/>
      <c r="E36" s="53" t="s">
        <v>37</v>
      </c>
      <c r="F36" s="69">
        <v>4</v>
      </c>
      <c r="G36" s="70"/>
      <c r="H36" s="71"/>
      <c r="I36" s="71"/>
      <c r="J36" s="78">
        <v>1000000</v>
      </c>
      <c r="K36" s="73" t="s">
        <v>64</v>
      </c>
    </row>
    <row r="37" spans="1:11" s="25" customFormat="1" ht="29" x14ac:dyDescent="0.35">
      <c r="A37" s="93">
        <v>21</v>
      </c>
      <c r="B37" s="33" t="s">
        <v>65</v>
      </c>
      <c r="C37" s="34" t="s">
        <v>66</v>
      </c>
      <c r="D37" s="35" t="s">
        <v>36</v>
      </c>
      <c r="E37" s="35" t="s">
        <v>37</v>
      </c>
      <c r="F37" s="36">
        <v>4</v>
      </c>
      <c r="G37" s="37" t="s">
        <v>37</v>
      </c>
      <c r="H37" s="38">
        <v>1</v>
      </c>
      <c r="I37" s="38" t="s">
        <v>11</v>
      </c>
      <c r="J37" s="39">
        <v>3000000</v>
      </c>
      <c r="K37" s="40" t="s">
        <v>38</v>
      </c>
    </row>
    <row r="38" spans="1:11" s="25" customFormat="1" ht="29" x14ac:dyDescent="0.35">
      <c r="A38" s="93">
        <v>22</v>
      </c>
      <c r="B38" s="41"/>
      <c r="C38" s="42" t="s">
        <v>67</v>
      </c>
      <c r="D38" s="43" t="s">
        <v>36</v>
      </c>
      <c r="E38" s="43" t="s">
        <v>37</v>
      </c>
      <c r="F38" s="44">
        <v>4</v>
      </c>
      <c r="G38" s="45"/>
      <c r="H38" s="46"/>
      <c r="I38" s="46"/>
      <c r="J38" s="47"/>
      <c r="K38" s="48"/>
    </row>
    <row r="39" spans="1:11" s="25" customFormat="1" ht="29" x14ac:dyDescent="0.35">
      <c r="A39" s="93">
        <v>23</v>
      </c>
      <c r="B39" s="41"/>
      <c r="C39" s="42" t="s">
        <v>68</v>
      </c>
      <c r="D39" s="43" t="s">
        <v>36</v>
      </c>
      <c r="E39" s="43" t="s">
        <v>37</v>
      </c>
      <c r="F39" s="44">
        <v>4</v>
      </c>
      <c r="G39" s="45"/>
      <c r="H39" s="46"/>
      <c r="I39" s="46"/>
      <c r="J39" s="47"/>
      <c r="K39" s="48"/>
    </row>
    <row r="40" spans="1:11" s="25" customFormat="1" ht="29" x14ac:dyDescent="0.35">
      <c r="A40" s="93">
        <v>24</v>
      </c>
      <c r="B40" s="41"/>
      <c r="C40" s="50" t="s">
        <v>69</v>
      </c>
      <c r="D40" s="43" t="s">
        <v>36</v>
      </c>
      <c r="E40" s="43" t="s">
        <v>37</v>
      </c>
      <c r="F40" s="44">
        <v>4</v>
      </c>
      <c r="G40" s="45"/>
      <c r="H40" s="46"/>
      <c r="I40" s="46"/>
      <c r="J40" s="47"/>
      <c r="K40" s="48"/>
    </row>
    <row r="41" spans="1:11" s="25" customFormat="1" ht="29" x14ac:dyDescent="0.35">
      <c r="A41" s="93">
        <v>25</v>
      </c>
      <c r="B41" s="41"/>
      <c r="C41" s="42" t="s">
        <v>70</v>
      </c>
      <c r="D41" s="43" t="s">
        <v>36</v>
      </c>
      <c r="E41" s="43" t="s">
        <v>37</v>
      </c>
      <c r="F41" s="44">
        <v>4</v>
      </c>
      <c r="G41" s="45"/>
      <c r="H41" s="46"/>
      <c r="I41" s="46"/>
      <c r="J41" s="47"/>
      <c r="K41" s="79"/>
    </row>
    <row r="42" spans="1:11" s="25" customFormat="1" ht="29" x14ac:dyDescent="0.35">
      <c r="A42" s="93">
        <v>26</v>
      </c>
      <c r="B42" s="41"/>
      <c r="C42" s="42" t="s">
        <v>71</v>
      </c>
      <c r="D42" s="43" t="s">
        <v>36</v>
      </c>
      <c r="E42" s="43" t="s">
        <v>37</v>
      </c>
      <c r="F42" s="44">
        <v>4</v>
      </c>
      <c r="G42" s="45"/>
      <c r="H42" s="46"/>
      <c r="I42" s="46"/>
      <c r="J42" s="47"/>
      <c r="K42" s="68"/>
    </row>
    <row r="43" spans="1:11" s="25" customFormat="1" x14ac:dyDescent="0.35">
      <c r="A43" s="93">
        <v>27</v>
      </c>
      <c r="B43" s="41"/>
      <c r="C43" s="42" t="s">
        <v>72</v>
      </c>
      <c r="D43" s="43" t="s">
        <v>36</v>
      </c>
      <c r="E43" s="43" t="s">
        <v>37</v>
      </c>
      <c r="F43" s="44">
        <v>4</v>
      </c>
      <c r="G43" s="45"/>
      <c r="H43" s="46"/>
      <c r="I43" s="46"/>
      <c r="J43" s="47"/>
      <c r="K43" s="68"/>
    </row>
    <row r="44" spans="1:11" s="25" customFormat="1" ht="29" x14ac:dyDescent="0.35">
      <c r="A44" s="93">
        <v>28</v>
      </c>
      <c r="B44" s="41"/>
      <c r="C44" s="42" t="s">
        <v>73</v>
      </c>
      <c r="D44" s="43" t="s">
        <v>36</v>
      </c>
      <c r="E44" s="43" t="s">
        <v>37</v>
      </c>
      <c r="F44" s="44">
        <v>4</v>
      </c>
      <c r="G44" s="45"/>
      <c r="H44" s="46"/>
      <c r="I44" s="46"/>
      <c r="J44" s="47"/>
      <c r="K44" s="68"/>
    </row>
    <row r="45" spans="1:11" s="25" customFormat="1" ht="29" x14ac:dyDescent="0.35">
      <c r="A45" s="93">
        <v>29</v>
      </c>
      <c r="B45" s="51"/>
      <c r="C45" s="52" t="s">
        <v>74</v>
      </c>
      <c r="D45" s="53" t="s">
        <v>36</v>
      </c>
      <c r="E45" s="53" t="s">
        <v>37</v>
      </c>
      <c r="F45" s="69">
        <v>4</v>
      </c>
      <c r="G45" s="55"/>
      <c r="H45" s="56"/>
      <c r="I45" s="56"/>
      <c r="J45" s="57"/>
      <c r="K45" s="80" t="s">
        <v>38</v>
      </c>
    </row>
    <row r="46" spans="1:11" s="25" customFormat="1" ht="29" x14ac:dyDescent="0.35">
      <c r="A46" s="93">
        <v>30</v>
      </c>
      <c r="B46" s="33" t="s">
        <v>75</v>
      </c>
      <c r="C46" s="34" t="s">
        <v>76</v>
      </c>
      <c r="D46" s="35" t="s">
        <v>36</v>
      </c>
      <c r="E46" s="35" t="s">
        <v>37</v>
      </c>
      <c r="F46" s="36">
        <v>4</v>
      </c>
      <c r="G46" s="37" t="s">
        <v>37</v>
      </c>
      <c r="H46" s="81">
        <v>1</v>
      </c>
      <c r="I46" s="37" t="s">
        <v>11</v>
      </c>
      <c r="J46" s="37">
        <v>1000000</v>
      </c>
      <c r="K46" s="40" t="s">
        <v>38</v>
      </c>
    </row>
    <row r="47" spans="1:11" s="25" customFormat="1" ht="43.5" x14ac:dyDescent="0.35">
      <c r="A47" s="93">
        <v>31</v>
      </c>
      <c r="B47" s="51"/>
      <c r="C47" s="52" t="s">
        <v>77</v>
      </c>
      <c r="D47" s="53" t="s">
        <v>36</v>
      </c>
      <c r="E47" s="53" t="s">
        <v>37</v>
      </c>
      <c r="F47" s="69">
        <v>4</v>
      </c>
      <c r="G47" s="55"/>
      <c r="H47" s="82"/>
      <c r="I47" s="55"/>
      <c r="J47" s="55"/>
      <c r="K47" s="73" t="s">
        <v>78</v>
      </c>
    </row>
    <row r="48" spans="1:11" s="25" customFormat="1" ht="29" x14ac:dyDescent="0.35">
      <c r="A48" s="93">
        <v>32</v>
      </c>
      <c r="B48" s="83" t="s">
        <v>79</v>
      </c>
      <c r="C48" s="84" t="s">
        <v>80</v>
      </c>
      <c r="D48" s="85"/>
      <c r="E48" s="85" t="s">
        <v>37</v>
      </c>
      <c r="F48" s="86">
        <v>7</v>
      </c>
      <c r="G48" s="87">
        <v>10000</v>
      </c>
      <c r="H48" s="86">
        <v>4</v>
      </c>
      <c r="I48" s="86" t="s">
        <v>81</v>
      </c>
      <c r="J48" s="88">
        <v>500000</v>
      </c>
      <c r="K48" s="89" t="s">
        <v>82</v>
      </c>
    </row>
    <row r="49" spans="1:11" s="25" customFormat="1" ht="43.5" x14ac:dyDescent="0.35">
      <c r="A49" s="93">
        <v>33</v>
      </c>
      <c r="B49" s="83" t="s">
        <v>83</v>
      </c>
      <c r="C49" s="84" t="s">
        <v>84</v>
      </c>
      <c r="D49" s="85" t="s">
        <v>36</v>
      </c>
      <c r="E49" s="85" t="s">
        <v>37</v>
      </c>
      <c r="F49" s="86">
        <v>6</v>
      </c>
      <c r="G49" s="90" t="s">
        <v>37</v>
      </c>
      <c r="H49" s="86">
        <v>1</v>
      </c>
      <c r="I49" s="86" t="s">
        <v>11</v>
      </c>
      <c r="J49" s="88">
        <v>1000000</v>
      </c>
      <c r="K49" s="89"/>
    </row>
    <row r="50" spans="1:11" s="25" customFormat="1" ht="72.5" x14ac:dyDescent="0.35">
      <c r="A50" s="93">
        <v>34</v>
      </c>
      <c r="B50" s="83" t="s">
        <v>85</v>
      </c>
      <c r="C50" s="84" t="s">
        <v>86</v>
      </c>
      <c r="D50" s="85" t="s">
        <v>36</v>
      </c>
      <c r="E50" s="85" t="s">
        <v>37</v>
      </c>
      <c r="F50" s="86">
        <v>1</v>
      </c>
      <c r="G50" s="90" t="s">
        <v>37</v>
      </c>
      <c r="H50" s="86">
        <v>1</v>
      </c>
      <c r="I50" s="86" t="s">
        <v>11</v>
      </c>
      <c r="J50" s="91">
        <v>500000</v>
      </c>
      <c r="K50" s="89" t="s">
        <v>87</v>
      </c>
    </row>
    <row r="51" spans="1:11" s="25" customFormat="1" ht="29" x14ac:dyDescent="0.35">
      <c r="A51" s="93" t="s">
        <v>90</v>
      </c>
      <c r="B51" s="83" t="s">
        <v>88</v>
      </c>
      <c r="C51" s="84" t="s">
        <v>89</v>
      </c>
      <c r="D51" s="85" t="s">
        <v>36</v>
      </c>
      <c r="E51" s="85" t="s">
        <v>37</v>
      </c>
      <c r="F51" s="86">
        <v>6</v>
      </c>
      <c r="G51" s="90" t="s">
        <v>37</v>
      </c>
      <c r="H51" s="86">
        <v>1</v>
      </c>
      <c r="I51" s="86" t="s">
        <v>11</v>
      </c>
      <c r="J51" s="88">
        <v>100000</v>
      </c>
      <c r="K51" s="89"/>
    </row>
    <row r="52" spans="1:11" x14ac:dyDescent="0.35">
      <c r="A52" s="10"/>
      <c r="B52" s="14"/>
      <c r="C52" s="14"/>
      <c r="D52" s="10"/>
      <c r="E52" s="10"/>
      <c r="F52" s="10"/>
      <c r="G52" s="11"/>
      <c r="H52" s="10"/>
      <c r="I52" s="10"/>
      <c r="J52" s="3"/>
      <c r="K52" s="12"/>
    </row>
    <row r="53" spans="1:11" x14ac:dyDescent="0.35">
      <c r="J53" s="13">
        <f>SUM(J3:J52)</f>
        <v>22514120</v>
      </c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55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8A0F1CF-146B-4C9C-BCBA-1CD9F35E6DE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PAG-BOQ</vt:lpstr>
      <vt:lpstr>'PAG-BOQ'!Print_Area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2019-04-24T06:31:49Z</cp:lastPrinted>
  <dcterms:created xsi:type="dcterms:W3CDTF">2019-01-12T04:15:06Z</dcterms:created>
  <dcterms:modified xsi:type="dcterms:W3CDTF">2019-04-24T06:32:07Z</dcterms:modified>
</cp:coreProperties>
</file>