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 defaultThemeVersion="124226"/>
  <xr:revisionPtr revIDLastSave="0" documentId="13_ncr:1_{A3407DAD-9510-4E58-80AC-DC9779BF7979}" xr6:coauthVersionLast="43" xr6:coauthVersionMax="43" xr10:uidLastSave="{00000000-0000-0000-0000-000000000000}"/>
  <bookViews>
    <workbookView xWindow="28680" yWindow="-120" windowWidth="29040" windowHeight="15840" firstSheet="13" activeTab="17" xr2:uid="{00000000-000D-0000-FFFF-FFFF00000000}"/>
  </bookViews>
  <sheets>
    <sheet name="R1P_VISUAL" sheetId="1" r:id="rId1"/>
    <sheet name="R1P_short circuit" sheetId="19" r:id="rId2"/>
    <sheet name="R1P_sc" sheetId="18" r:id="rId3"/>
    <sheet name="R1P_IR" sheetId="2" r:id="rId4"/>
    <sheet name="R1P_safety2" sheetId="3" r:id="rId5"/>
    <sheet name="R1P_safety1" sheetId="4" r:id="rId6"/>
    <sheet name="R1P_safety3" sheetId="5" r:id="rId7"/>
    <sheet name="R1P_fdas inspection" sheetId="6" r:id="rId8"/>
    <sheet name="R!P_grounding" sheetId="7" r:id="rId9"/>
    <sheet name="R1P_rms voltage" sheetId="9" r:id="rId10"/>
    <sheet name="R1p_voltage drop" sheetId="17" r:id="rId11"/>
    <sheet name="R1P_voltage unbalance" sheetId="10" r:id="rId12"/>
    <sheet name="R1P_current unbalance" sheetId="14" r:id="rId13"/>
    <sheet name="R1P_THD" sheetId="15" r:id="rId14"/>
    <sheet name="R1P_TDD" sheetId="8" r:id="rId15"/>
    <sheet name="R1P_frequency" sheetId="11" r:id="rId16"/>
    <sheet name="R1P_power factor" sheetId="13" r:id="rId17"/>
    <sheet name="R1P-crest factor" sheetId="16" r:id="rId18"/>
    <sheet name="R1P_flicker" sheetId="12" r:id="rId19"/>
  </sheets>
  <calcPr calcId="181029"/>
</workbook>
</file>

<file path=xl/calcChain.xml><?xml version="1.0" encoding="utf-8"?>
<calcChain xmlns="http://schemas.openxmlformats.org/spreadsheetml/2006/main">
  <c r="I6" i="8" l="1"/>
  <c r="J6" i="8"/>
  <c r="I7" i="8"/>
  <c r="J7" i="8"/>
  <c r="I8" i="8"/>
  <c r="J8" i="8"/>
  <c r="I9" i="8"/>
  <c r="J9" i="8"/>
  <c r="I10" i="8"/>
  <c r="J10" i="8"/>
  <c r="I11" i="8"/>
  <c r="J11" i="8"/>
  <c r="I12" i="8"/>
  <c r="J12" i="8"/>
  <c r="I13" i="8"/>
  <c r="J13" i="8"/>
  <c r="I14" i="8"/>
  <c r="J14" i="8"/>
  <c r="I15" i="8"/>
  <c r="J15" i="8"/>
  <c r="I16" i="8"/>
  <c r="J16" i="8"/>
  <c r="I17" i="8"/>
  <c r="J17" i="8"/>
  <c r="H7" i="8"/>
  <c r="H8" i="8"/>
  <c r="H9" i="8"/>
  <c r="H10" i="8"/>
  <c r="H11" i="8"/>
  <c r="H12" i="8"/>
  <c r="H13" i="8"/>
  <c r="H14" i="8"/>
  <c r="H15" i="8"/>
  <c r="H16" i="8"/>
  <c r="H17" i="8"/>
  <c r="H6" i="8"/>
  <c r="M10" i="17"/>
  <c r="M11" i="17"/>
  <c r="M12" i="17"/>
  <c r="M13" i="17"/>
  <c r="M14" i="17"/>
  <c r="M15" i="17"/>
  <c r="M16" i="17"/>
  <c r="M17" i="17"/>
  <c r="M18" i="17"/>
  <c r="M9" i="17"/>
  <c r="L10" i="17"/>
  <c r="L11" i="17"/>
  <c r="L12" i="17"/>
  <c r="L13" i="17"/>
  <c r="L14" i="17"/>
  <c r="L15" i="17"/>
  <c r="L16" i="17"/>
  <c r="L17" i="17"/>
  <c r="L18" i="17"/>
  <c r="L9" i="17"/>
  <c r="I18" i="17" l="1"/>
  <c r="J18" i="17" s="1"/>
  <c r="I17" i="17"/>
  <c r="J17" i="17" s="1"/>
  <c r="I16" i="17"/>
  <c r="J16" i="17" s="1"/>
  <c r="I15" i="17"/>
  <c r="J15" i="17" s="1"/>
  <c r="I14" i="17"/>
  <c r="J14" i="17" s="1"/>
  <c r="I13" i="17"/>
  <c r="J13" i="17" s="1"/>
  <c r="I12" i="17"/>
  <c r="J12" i="17" s="1"/>
  <c r="I11" i="17"/>
  <c r="J11" i="17" s="1"/>
  <c r="I10" i="17"/>
  <c r="J10" i="17" s="1"/>
  <c r="I9" i="17"/>
  <c r="J9" i="17" s="1"/>
</calcChain>
</file>

<file path=xl/sharedStrings.xml><?xml version="1.0" encoding="utf-8"?>
<sst xmlns="http://schemas.openxmlformats.org/spreadsheetml/2006/main" count="705" uniqueCount="346">
  <si>
    <t>Item</t>
  </si>
  <si>
    <t>Description</t>
  </si>
  <si>
    <t>Brand</t>
  </si>
  <si>
    <t>Status</t>
  </si>
  <si>
    <t>REMARKS</t>
  </si>
  <si>
    <t>Main Switch/Switchboard</t>
  </si>
  <si>
    <t>MDP 460V/MDP230V</t>
  </si>
  <si>
    <t>Local Fabrication</t>
  </si>
  <si>
    <t>Distribution Transformer</t>
  </si>
  <si>
    <t>Maynilad Owned Load Break Switch (LBS)</t>
  </si>
  <si>
    <t>n/a</t>
  </si>
  <si>
    <t>N/a</t>
  </si>
  <si>
    <t>Low voltage installation</t>
  </si>
  <si>
    <t>Power Cables (secondary side of DT to the Elect. Loads)</t>
  </si>
  <si>
    <t>THHN cables</t>
  </si>
  <si>
    <t>Motor Control Center</t>
  </si>
  <si>
    <t>230V and 460V MCC</t>
  </si>
  <si>
    <t>Local Assembly</t>
  </si>
  <si>
    <t>Capacitor Bank</t>
  </si>
  <si>
    <t>Not found</t>
  </si>
  <si>
    <t>TVSS</t>
  </si>
  <si>
    <t xml:space="preserve">n/a </t>
  </si>
  <si>
    <t>Power Meter</t>
  </si>
  <si>
    <t>Filters and Reactors</t>
  </si>
  <si>
    <t>Instrument Transformers</t>
  </si>
  <si>
    <t>Current and Voltage</t>
  </si>
  <si>
    <t>wiring acceptable</t>
  </si>
  <si>
    <t>Electrical Protective Relays</t>
  </si>
  <si>
    <t>Motor and Switches</t>
  </si>
  <si>
    <t>Transfer Switch</t>
  </si>
  <si>
    <t>Automatic</t>
  </si>
  <si>
    <t xml:space="preserve">Uninterruptible Power System (UPS) </t>
  </si>
  <si>
    <t>Distrbution Panelboards  and assoc. appurtenances</t>
  </si>
  <si>
    <t>DP and LPB</t>
  </si>
  <si>
    <t>locally fabricated</t>
  </si>
  <si>
    <t>Ground-Fault Circuit Interrupter (GFCI) or ELCB or (RCD)</t>
  </si>
  <si>
    <t>Lighting and Lighting Control System</t>
  </si>
  <si>
    <t>Emergency Generator</t>
  </si>
  <si>
    <t>Standby Genset</t>
  </si>
  <si>
    <t>Cumper</t>
  </si>
  <si>
    <t>Building Service and Distribution</t>
  </si>
  <si>
    <t>utility owned</t>
  </si>
  <si>
    <t>Complete with nameplates</t>
  </si>
  <si>
    <t>Test Voltage</t>
  </si>
  <si>
    <t>1kV</t>
  </si>
  <si>
    <t>L1-L2</t>
  </si>
  <si>
    <t>L2-L3</t>
  </si>
  <si>
    <t>L3-L1</t>
  </si>
  <si>
    <t>L1-G</t>
  </si>
  <si>
    <t>L2-G</t>
  </si>
  <si>
    <t>L3-G</t>
  </si>
  <si>
    <t>Normal Side Incoming power cable</t>
  </si>
  <si>
    <t>from ECB 1250AT outdoor to noraml ACB</t>
  </si>
  <si>
    <t xml:space="preserve">Emergency side incoming power cable </t>
  </si>
  <si>
    <t>from genset breaker to ATS emergency ACB</t>
  </si>
  <si>
    <t>Common load busbar  of ATS 1250AT to</t>
  </si>
  <si>
    <t>lineside of sub-main MCCB 1250AT</t>
  </si>
  <si>
    <t>Common main busbar of MCC</t>
  </si>
  <si>
    <r>
      <t>&gt;2000 M</t>
    </r>
    <r>
      <rPr>
        <sz val="11"/>
        <color theme="1"/>
        <rFont val="Georgia"/>
        <family val="1"/>
      </rPr>
      <t>Ω</t>
    </r>
  </si>
  <si>
    <r>
      <t>1423 M</t>
    </r>
    <r>
      <rPr>
        <sz val="11"/>
        <color theme="1"/>
        <rFont val="Georgia"/>
        <family val="1"/>
      </rPr>
      <t>Ω</t>
    </r>
  </si>
  <si>
    <r>
      <t>1358 M</t>
    </r>
    <r>
      <rPr>
        <sz val="11"/>
        <color theme="1"/>
        <rFont val="Georgia"/>
        <family val="1"/>
      </rPr>
      <t>Ω</t>
    </r>
  </si>
  <si>
    <r>
      <t>1179 M</t>
    </r>
    <r>
      <rPr>
        <sz val="11"/>
        <color theme="1"/>
        <rFont val="Georgia"/>
        <family val="1"/>
      </rPr>
      <t>Ω</t>
    </r>
  </si>
  <si>
    <t>868MΩ</t>
  </si>
  <si>
    <t>930MΩ</t>
  </si>
  <si>
    <t>1044MΩ</t>
  </si>
  <si>
    <t>518MΩ</t>
  </si>
  <si>
    <t>530MΩ</t>
  </si>
  <si>
    <t>531MΩ</t>
  </si>
  <si>
    <t>Area served</t>
  </si>
  <si>
    <t>Location</t>
  </si>
  <si>
    <t>MCC Room</t>
  </si>
  <si>
    <t>Instrument Used</t>
  </si>
  <si>
    <t>Digital Insulation Resistance Tester, Calibtation Cert. No CRACL-1808-124</t>
  </si>
  <si>
    <t>Ayala Alabang R1P Pump Station</t>
  </si>
  <si>
    <t>Within</t>
  </si>
  <si>
    <t>limits</t>
  </si>
  <si>
    <t xml:space="preserve">Within </t>
  </si>
  <si>
    <t>Figure: Electrical Safety</t>
  </si>
  <si>
    <t>ITEM</t>
  </si>
  <si>
    <t>DESCRIPTION</t>
  </si>
  <si>
    <t>STATUS</t>
  </si>
  <si>
    <t>Findings During Inspection</t>
  </si>
  <si>
    <t>Remarks</t>
  </si>
  <si>
    <t>-Unsafe if unnoticed</t>
  </si>
  <si>
    <t>Fire Extinguisher</t>
  </si>
  <si>
    <t xml:space="preserve">VISUAL CHECK </t>
  </si>
  <si>
    <t>EVACUATION PLAN</t>
  </si>
  <si>
    <t>FIRE EXTINGUISHERS</t>
  </si>
  <si>
    <t>FIRE EXITS</t>
  </si>
  <si>
    <t>FIRE HOSE CABINET</t>
  </si>
  <si>
    <t>FIRE SPRINKLER SYSTEM</t>
  </si>
  <si>
    <t>EMERGENCY EXIT SIGNAGES</t>
  </si>
  <si>
    <t>EMERGENCY LIGHTS</t>
  </si>
  <si>
    <t>PPE CABINET</t>
  </si>
  <si>
    <t>Table:  Electrical safety data highlights</t>
  </si>
  <si>
    <t xml:space="preserve">Posted </t>
  </si>
  <si>
    <t>All doors have exit signages</t>
  </si>
  <si>
    <t>No sprinkler system</t>
  </si>
  <si>
    <t>Found in every door</t>
  </si>
  <si>
    <t>Emergency lights are functioning (Aglow)</t>
  </si>
  <si>
    <t>Ladder going to reservoir</t>
  </si>
  <si>
    <t>Unprotected ladder</t>
  </si>
  <si>
    <t>Unsafe for personnel going up the reservoir</t>
  </si>
  <si>
    <t>Cage should be provided for protection from fall</t>
  </si>
  <si>
    <t xml:space="preserve">No cage </t>
  </si>
  <si>
    <t>without signage</t>
  </si>
  <si>
    <t>Should have barricade and signage for warning</t>
  </si>
  <si>
    <t>Manhole#1</t>
  </si>
  <si>
    <t>Manhole #2</t>
  </si>
  <si>
    <t xml:space="preserve">Open manhole w/ barricade but </t>
  </si>
  <si>
    <t>with signage</t>
  </si>
  <si>
    <t>Unsafe if unnoticed</t>
  </si>
  <si>
    <t xml:space="preserve">Should have signage to warn peolple at </t>
  </si>
  <si>
    <t>a distance</t>
  </si>
  <si>
    <t>Green FEX(HCFC) and Red FEX dry chemical</t>
  </si>
  <si>
    <t>Mosy has no inspection tag</t>
  </si>
  <si>
    <t>Emergency lights</t>
  </si>
  <si>
    <t>Most of the emergency lights has no</t>
  </si>
  <si>
    <t>inspection tag</t>
  </si>
  <si>
    <t>Should be checked for functionality</t>
  </si>
  <si>
    <t>Replace if no longer charging</t>
  </si>
  <si>
    <t>Last inspection tag  10/4/2017</t>
  </si>
  <si>
    <t>For FEX, this should be inspected once a month</t>
  </si>
  <si>
    <t>No FEX on designated location</t>
  </si>
  <si>
    <t>designated location</t>
  </si>
  <si>
    <t xml:space="preserve">For accessibility, FEX should be located in its </t>
  </si>
  <si>
    <t xml:space="preserve">Make sure this is still effective </t>
  </si>
  <si>
    <t>Open manhole w/o barricade and</t>
  </si>
  <si>
    <t>Existing As-built drawings for FDAS</t>
  </si>
  <si>
    <t>Existing As-built drawings for Emergency light location</t>
  </si>
  <si>
    <t>Existing As-built for Fire Extinguisher location</t>
  </si>
  <si>
    <t>DRAWINGS</t>
  </si>
  <si>
    <t>Table : Basis of Design</t>
  </si>
  <si>
    <t>As built not found. Drawings for FDAS will be provided</t>
  </si>
  <si>
    <t xml:space="preserve">Table 1.  </t>
  </si>
  <si>
    <t>HIGHLIGHTS OF VISUAL INSPECTION OF FIRE DETECTION AND ALARM SYSTEM</t>
  </si>
  <si>
    <t>No.</t>
  </si>
  <si>
    <t>Assets</t>
  </si>
  <si>
    <t>A.</t>
  </si>
  <si>
    <t>VISUAL CHECK OF FIRE ALARM CONTROL PANEL</t>
  </si>
  <si>
    <t>Panel Status, installed and location area</t>
  </si>
  <si>
    <t>INSTALLED, LOCATED AT ENTRANCE</t>
  </si>
  <si>
    <t>Power indicator lamp operational</t>
  </si>
  <si>
    <t>Devices properly indicated and marked</t>
  </si>
  <si>
    <t>Panel clear from trouble indicators</t>
  </si>
  <si>
    <t>Lamp test indicator operational</t>
  </si>
  <si>
    <t>Zones properly indicated and marked</t>
  </si>
  <si>
    <t>Check if it’s connected to sprinkler system</t>
  </si>
  <si>
    <t>NO SPRINKLER INSTALLED AT SITE</t>
  </si>
  <si>
    <t>B.</t>
  </si>
  <si>
    <t>CHECKING OF INSTALLED DEVICES</t>
  </si>
  <si>
    <t>Check floor plan lay-out and location of the device if accessible/easy to access</t>
  </si>
  <si>
    <t>No floor Plan presented during inspection</t>
  </si>
  <si>
    <t>Heat detectors and / or smoke detectors locations acceptable</t>
  </si>
  <si>
    <t>Heat detectors and / or smoke detectors indicator lamp functioning</t>
  </si>
  <si>
    <t>Pull station locations acceptable</t>
  </si>
  <si>
    <t>Bells and buzzers operated correctly</t>
  </si>
  <si>
    <t>FOR VERIFICATION</t>
  </si>
  <si>
    <t>Bells and buzzers audibility</t>
  </si>
  <si>
    <t>Strobe lights locations are acceptable</t>
  </si>
  <si>
    <t>NO STROBE LIGHT DEVICE</t>
  </si>
  <si>
    <t>Strobe light operated correctly</t>
  </si>
  <si>
    <t>NO DEVICE</t>
  </si>
  <si>
    <t>Are Fire alarm zones (areas) clearly marked</t>
  </si>
  <si>
    <t>Is there a maintenance and service contract for the fire alarm system</t>
  </si>
  <si>
    <t>INFORMATION SUPPLIED BY OPERATOR AT SITE</t>
  </si>
  <si>
    <t>Does the Fire Alarm System smoke detector, heat detector, manual call point , horn and strobe light working and  have a current inspection tag</t>
  </si>
  <si>
    <t>NO INSPECTION TAG</t>
  </si>
  <si>
    <t>Is the fire alarm system in full working order</t>
  </si>
  <si>
    <t>Functioning</t>
  </si>
  <si>
    <t>Mega Masterlink</t>
  </si>
  <si>
    <t xml:space="preserve">Functioning </t>
  </si>
  <si>
    <t>Digital</t>
  </si>
  <si>
    <t>Siemens Sentron</t>
  </si>
  <si>
    <t>Danfoss</t>
  </si>
  <si>
    <t>125HP 460V 3ph</t>
  </si>
  <si>
    <t>15kVA, 460V/230</t>
  </si>
  <si>
    <t>5kVA, 460V/230</t>
  </si>
  <si>
    <t>50kVA, 460V/230</t>
  </si>
  <si>
    <t xml:space="preserve"> 225 kVAR</t>
  </si>
  <si>
    <t>Gensys Controller</t>
  </si>
  <si>
    <t>Breakers are Schneider brand</t>
  </si>
  <si>
    <t>Teral</t>
  </si>
  <si>
    <t>Induction Motor</t>
  </si>
  <si>
    <t>GE</t>
  </si>
  <si>
    <t>Verify capacity</t>
  </si>
  <si>
    <t>Verify wattage</t>
  </si>
  <si>
    <t>Fixture w/ Diffuser</t>
  </si>
  <si>
    <t>Functioning fixtures</t>
  </si>
  <si>
    <t>Well maintained</t>
  </si>
  <si>
    <t>3 x 250kVA</t>
  </si>
  <si>
    <t>Y-Y conection</t>
  </si>
  <si>
    <t xml:space="preserve">GROUNDING RESISTANCE MEASUREMENT TEST </t>
  </si>
  <si>
    <t>SUMMARY OF FINDNGS</t>
  </si>
  <si>
    <t>LOCATION</t>
  </si>
  <si>
    <t>EQUIPMENT NAME /ROOM</t>
  </si>
  <si>
    <t>MEASURED GROUNDING RESISTANCE</t>
  </si>
  <si>
    <t>FINDINGS</t>
  </si>
  <si>
    <t>RECCOMMENDATIONS</t>
  </si>
  <si>
    <t>EFFECTS</t>
  </si>
  <si>
    <t>RISKS</t>
  </si>
  <si>
    <t>IF NOT CORRECTED</t>
  </si>
  <si>
    <t>(POSSIBLE OUTCOME)</t>
  </si>
  <si>
    <t>TEST POINT 1 BARE COPPER WIRE</t>
  </si>
  <si>
    <t>Within the 5 ohms limit as per NFPA and IEE standards</t>
  </si>
  <si>
    <t>None</t>
  </si>
  <si>
    <t>(1) Overheating on conductors and possible nuisance tripping of ground fault protection or relays</t>
  </si>
  <si>
    <t>Damage to equipment or accessories</t>
  </si>
  <si>
    <t>LIGHTNING ARRESTER</t>
  </si>
  <si>
    <t>2.99Ω</t>
  </si>
  <si>
    <t>TEST POINT 1 GROUND ROD</t>
  </si>
  <si>
    <t>2.97Ω</t>
  </si>
  <si>
    <t>NEAR LVSG/MOTOR CONTROL CENTER</t>
  </si>
  <si>
    <t>TEST POINT 2 COPPER WIRE</t>
  </si>
  <si>
    <t>0.31Ω</t>
  </si>
  <si>
    <t>(1) Checking and retightening of loose grounding terminal connections (2) Replacement of corroded copper wires improper lugs for grounding terminations</t>
  </si>
  <si>
    <t>(1) Within the 5 ohms limit as per NFPA and IEE standards                                          (2) However, values are already within the marginal level of acceptability</t>
  </si>
  <si>
    <t>Table 1.18 Power Quality - Total Demand  Distortion Compliance</t>
  </si>
  <si>
    <t>TOTAL DEMAND DISTORTION (%)</t>
  </si>
  <si>
    <t>PHASE</t>
  </si>
  <si>
    <t>MINIMUM</t>
  </si>
  <si>
    <t>AVERAGE</t>
  </si>
  <si>
    <t>MAXIMUM</t>
  </si>
  <si>
    <t>LIMITS (5%)</t>
  </si>
  <si>
    <t>AB</t>
  </si>
  <si>
    <t>(Load Side)</t>
  </si>
  <si>
    <t>BC</t>
  </si>
  <si>
    <t>≤ 5%</t>
  </si>
  <si>
    <t>Outside limits</t>
  </si>
  <si>
    <t>CA</t>
  </si>
  <si>
    <t>VFD-1</t>
  </si>
  <si>
    <t>Softstarter</t>
  </si>
  <si>
    <t xml:space="preserve">Table 1.14 RMS Voltage Compliance </t>
  </si>
  <si>
    <t xml:space="preserve">LIMITS </t>
  </si>
  <si>
    <t>WITHIN  LIMITS</t>
  </si>
  <si>
    <t xml:space="preserve">Table 1.15 Voltage Unbalance Compliance </t>
  </si>
  <si>
    <t>Voltage Unbalance</t>
  </si>
  <si>
    <t>MINIMUM Deviation</t>
  </si>
  <si>
    <t>AVERAGE Deviation</t>
  </si>
  <si>
    <t>MAXIMUM Deviation</t>
  </si>
  <si>
    <t>LIMITS            (%)</t>
  </si>
  <si>
    <r>
      <rPr>
        <sz val="10"/>
        <color theme="1"/>
        <rFont val="Calibri"/>
        <family val="2"/>
      </rPr>
      <t>±2.5</t>
    </r>
    <r>
      <rPr>
        <sz val="10"/>
        <color theme="1"/>
        <rFont val="Arial"/>
        <family val="2"/>
      </rPr>
      <t xml:space="preserve">% </t>
    </r>
  </si>
  <si>
    <t xml:space="preserve">Table 1.19 Frequency Compliance </t>
  </si>
  <si>
    <t>Frequency (Hz)</t>
  </si>
  <si>
    <t xml:space="preserve">MINIMUM </t>
  </si>
  <si>
    <t xml:space="preserve">AVERAGE </t>
  </si>
  <si>
    <t xml:space="preserve">MAXIMUM </t>
  </si>
  <si>
    <t xml:space="preserve">LIMITS            </t>
  </si>
  <si>
    <t>59.7-60.3</t>
  </si>
  <si>
    <t>Within limits</t>
  </si>
  <si>
    <t>Table 1.21 Flicker Compliance</t>
  </si>
  <si>
    <t>Flicker</t>
  </si>
  <si>
    <t>Parameter</t>
  </si>
  <si>
    <t>Plt</t>
  </si>
  <si>
    <t>≤0.8</t>
  </si>
  <si>
    <t>Within Limits</t>
  </si>
  <si>
    <t>Pst</t>
  </si>
  <si>
    <t>≤1.0</t>
  </si>
  <si>
    <t>Outside Limits</t>
  </si>
  <si>
    <t xml:space="preserve">Table 1.20 Power Factor Compliance </t>
  </si>
  <si>
    <t>Power Factor</t>
  </si>
  <si>
    <r>
      <rPr>
        <sz val="10"/>
        <color theme="1"/>
        <rFont val="Calibri"/>
        <family val="2"/>
      </rPr>
      <t>&gt;0.85</t>
    </r>
    <r>
      <rPr>
        <sz val="10"/>
        <color theme="1"/>
        <rFont val="Arial"/>
        <family val="2"/>
      </rPr>
      <t xml:space="preserve">% </t>
    </r>
  </si>
  <si>
    <t xml:space="preserve">Table 1.1 Current Unbalance Compliance </t>
  </si>
  <si>
    <t>Current Unbalance</t>
  </si>
  <si>
    <r>
      <rPr>
        <sz val="10"/>
        <color theme="1"/>
        <rFont val="Calibri"/>
        <family val="2"/>
      </rPr>
      <t>±10</t>
    </r>
    <r>
      <rPr>
        <sz val="10"/>
        <color theme="1"/>
        <rFont val="Arial"/>
        <family val="2"/>
      </rPr>
      <t xml:space="preserve">% </t>
    </r>
  </si>
  <si>
    <t>MAIN ATS 1250A (Load Side)</t>
  </si>
  <si>
    <t>VFD-2</t>
  </si>
  <si>
    <t xml:space="preserve">MAIN ATS 1250A </t>
  </si>
  <si>
    <t>MAIN 1250A (Load Side)</t>
  </si>
  <si>
    <t>Table 1.18 Power Quality - Total Harmonic   Distortion Compliance</t>
  </si>
  <si>
    <t>MAIN</t>
  </si>
  <si>
    <t>Phase</t>
  </si>
  <si>
    <t>A</t>
  </si>
  <si>
    <t>B</t>
  </si>
  <si>
    <t>C</t>
  </si>
  <si>
    <t>VOLTAGE</t>
  </si>
  <si>
    <t>MIN</t>
  </si>
  <si>
    <t>MAX</t>
  </si>
  <si>
    <t>CURRENT</t>
  </si>
  <si>
    <t xml:space="preserve">Table  </t>
  </si>
  <si>
    <t>Power Quality-Crest factor compliance</t>
  </si>
  <si>
    <t xml:space="preserve">Crest Factor – A high crest factor value for current was recorded to signify a   distorted current waveform. A CF of 1.8 or higher means high waveform distortion. </t>
  </si>
  <si>
    <t xml:space="preserve">  distorted current waveform. A CF of 1.8 or higher means high waveform distortion. </t>
  </si>
  <si>
    <t>SS-3</t>
  </si>
  <si>
    <t>RMS VOLTAGE    (480 VOLTS)</t>
  </si>
  <si>
    <r>
      <rPr>
        <b/>
        <sz val="10"/>
        <color theme="1"/>
        <rFont val="Calibri"/>
        <family val="2"/>
      </rPr>
      <t>±</t>
    </r>
    <r>
      <rPr>
        <b/>
        <sz val="10"/>
        <color theme="1"/>
        <rFont val="Arial"/>
        <family val="2"/>
      </rPr>
      <t>10% (432-528V)</t>
    </r>
  </si>
  <si>
    <t>VOLTAGE DROP SUMMARY COMPUTATION</t>
  </si>
  <si>
    <t>AYALA ALABANG R1P PUMP STATION</t>
  </si>
  <si>
    <t xml:space="preserve">FEEDER CABLE VOLTAGE DROP </t>
  </si>
  <si>
    <t>From</t>
  </si>
  <si>
    <t>To</t>
  </si>
  <si>
    <r>
      <t>Wire Size, mm</t>
    </r>
    <r>
      <rPr>
        <sz val="11"/>
        <color theme="1"/>
        <rFont val="Calibri"/>
        <family val="2"/>
      </rPr>
      <t>²</t>
    </r>
  </si>
  <si>
    <t>I</t>
  </si>
  <si>
    <t>Length Meters</t>
  </si>
  <si>
    <r>
      <t xml:space="preserve">R </t>
    </r>
    <r>
      <rPr>
        <sz val="11"/>
        <color theme="1"/>
        <rFont val="Calibri"/>
        <family val="2"/>
      </rPr>
      <t>Ω</t>
    </r>
    <r>
      <rPr>
        <sz val="11"/>
        <color theme="1"/>
        <rFont val="Verdana"/>
        <family val="2"/>
      </rPr>
      <t>/305m</t>
    </r>
  </si>
  <si>
    <r>
      <t xml:space="preserve">X </t>
    </r>
    <r>
      <rPr>
        <sz val="11"/>
        <color theme="1"/>
        <rFont val="Calibri"/>
        <family val="2"/>
      </rPr>
      <t>Ω</t>
    </r>
    <r>
      <rPr>
        <sz val="11"/>
        <color theme="1"/>
        <rFont val="Verdana"/>
        <family val="2"/>
      </rPr>
      <t>/305m</t>
    </r>
  </si>
  <si>
    <t>VD</t>
  </si>
  <si>
    <t>%VD</t>
  </si>
  <si>
    <t xml:space="preserve">Transformer </t>
  </si>
  <si>
    <t>Main circuit Breaker at 1250A pedestal</t>
  </si>
  <si>
    <t>4-200</t>
  </si>
  <si>
    <t>Automatic Transfer Switch 1250A</t>
  </si>
  <si>
    <t>MCC PANEL at control room</t>
  </si>
  <si>
    <t>Motor1, 120HP</t>
  </si>
  <si>
    <t>Motor2, 120HP</t>
  </si>
  <si>
    <t>Motor3, 120HP</t>
  </si>
  <si>
    <t>DOL 10HP</t>
  </si>
  <si>
    <t>DP1 PANELBOARD</t>
  </si>
  <si>
    <t>Dry type trafo</t>
  </si>
  <si>
    <t>Capacitor bank 225 kVAR</t>
  </si>
  <si>
    <t>ITEM NO.</t>
  </si>
  <si>
    <t xml:space="preserve">CALCULATED </t>
  </si>
  <si>
    <t>AS FOUND</t>
  </si>
  <si>
    <t>SHORT CIRCUIT</t>
  </si>
  <si>
    <t>EXISTING CB</t>
  </si>
  <si>
    <t>From Utility to tansformer</t>
  </si>
  <si>
    <t>kA</t>
  </si>
  <si>
    <t>Utility owned trafo</t>
  </si>
  <si>
    <t>Protection c/o Utility</t>
  </si>
  <si>
    <t>Pole Mounted transformer to  main</t>
  </si>
  <si>
    <t>Automatic transfer switch panel</t>
  </si>
  <si>
    <t>Automatic transfer switch panel to</t>
  </si>
  <si>
    <t>Existing acceptable</t>
  </si>
  <si>
    <t>Existing is acceptable</t>
  </si>
  <si>
    <t>circuit breaker 1250A in pedestal</t>
  </si>
  <si>
    <t xml:space="preserve">Main circuit breaker to </t>
  </si>
  <si>
    <t>Exsisting is acceptable</t>
  </si>
  <si>
    <t>480V Bus to TVSS CB protection</t>
  </si>
  <si>
    <t>480V Bus to  Motor 1 CB protection</t>
  </si>
  <si>
    <t>480V Bus to  Motor 2 CB protection</t>
  </si>
  <si>
    <t>480V Bus to  Motor 3 CB protection</t>
  </si>
  <si>
    <t>480V Bus to  10 HP Motor 3 CB protection</t>
  </si>
  <si>
    <t>480V Bus to  DP1 CB protection</t>
  </si>
  <si>
    <t>480V Bus to  9.38kVA Motor CB protection</t>
  </si>
  <si>
    <t>480V Bus to  FTPP PANEL CB protection</t>
  </si>
  <si>
    <t>protection</t>
  </si>
  <si>
    <t xml:space="preserve">480V Bus to  5kVA transformer CB </t>
  </si>
  <si>
    <t>Transformer to CAPP panel</t>
  </si>
  <si>
    <t>Model</t>
  </si>
  <si>
    <t>SCC (kA)</t>
  </si>
  <si>
    <t>Kaic \&amp; CB (kA)</t>
  </si>
  <si>
    <t>480V Bus to  5kVA transformer CB  protection</t>
  </si>
  <si>
    <t>Automatic transfer switch panel to MCC PANEL at control room</t>
  </si>
  <si>
    <t>Main circuit breaker to Automatic transfer switch panel</t>
  </si>
  <si>
    <t>Pole Mounted transformer to  main circuit breaker 1250A in pedestal</t>
  </si>
  <si>
    <t>MAIN (Load Side)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</si>
</sst>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.000_);_(* \(#,##0.000\);_(* &quot;-&quot;??_);_(@_)"/>
    <numFmt numFmtId="165" formatCode="0.0"/>
  </numFmts>
  <fonts count="2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Georgia"/>
      <family val="1"/>
    </font>
    <font>
      <sz val="11"/>
      <color theme="1"/>
      <name val="Calibri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Arial"/>
      <family val="2"/>
    </font>
    <font>
      <sz val="10"/>
      <color rgb="FF00B050"/>
      <name val="Arial"/>
      <family val="2"/>
    </font>
    <font>
      <b/>
      <sz val="10"/>
      <color theme="1"/>
      <name val="Calibri"/>
      <family val="2"/>
    </font>
    <font>
      <sz val="10"/>
      <color theme="1"/>
      <name val="Calibri"/>
      <family val="2"/>
      <scheme val="minor"/>
    </font>
    <font>
      <sz val="10"/>
      <color theme="1"/>
      <name val="Calibri"/>
      <family val="2"/>
    </font>
    <font>
      <sz val="10"/>
      <name val="Arial"/>
      <family val="2"/>
    </font>
    <font>
      <sz val="11"/>
      <name val="Calibri"/>
      <family val="2"/>
    </font>
    <font>
      <sz val="11"/>
      <color rgb="FFFF0000"/>
      <name val="Calibri"/>
      <family val="2"/>
    </font>
    <font>
      <sz val="12"/>
      <color theme="1"/>
      <name val="Arial"/>
      <family val="2"/>
    </font>
    <font>
      <b/>
      <sz val="12"/>
      <color theme="1"/>
      <name val="Verdana"/>
      <family val="2"/>
    </font>
    <font>
      <sz val="12"/>
      <color theme="1"/>
      <name val="Verdana"/>
      <family val="2"/>
    </font>
    <font>
      <sz val="12"/>
      <name val="Verdana"/>
      <family val="2"/>
    </font>
    <font>
      <sz val="11"/>
      <name val="Verdana"/>
      <family val="2"/>
    </font>
    <font>
      <sz val="11"/>
      <color theme="1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8DB3E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7" tint="0.79998168889431442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 style="thin">
        <color indexed="64"/>
      </top>
      <bottom/>
      <diagonal/>
    </border>
  </borders>
  <cellStyleXfs count="3">
    <xf numFmtId="0" fontId="0" fillId="0" borderId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</cellStyleXfs>
  <cellXfs count="165">
    <xf numFmtId="0" fontId="0" fillId="0" borderId="0" xfId="0"/>
    <xf numFmtId="0" fontId="0" fillId="0" borderId="1" xfId="0" applyBorder="1" applyAlignment="1">
      <alignment horizontal="center"/>
    </xf>
    <xf numFmtId="0" fontId="0" fillId="0" borderId="4" xfId="0" applyBorder="1"/>
    <xf numFmtId="0" fontId="0" fillId="0" borderId="2" xfId="0" applyBorder="1"/>
    <xf numFmtId="0" fontId="0" fillId="0" borderId="3" xfId="0" applyBorder="1"/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/>
    <xf numFmtId="0" fontId="0" fillId="0" borderId="0" xfId="0" applyBorder="1"/>
    <xf numFmtId="0" fontId="0" fillId="0" borderId="11" xfId="0" applyBorder="1"/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3" xfId="0" applyBorder="1" applyAlignment="1">
      <alignment horizontal="center"/>
    </xf>
    <xf numFmtId="0" fontId="0" fillId="0" borderId="7" xfId="0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0" xfId="0" applyFont="1"/>
    <xf numFmtId="0" fontId="1" fillId="0" borderId="4" xfId="0" applyFon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0" xfId="0" applyFill="1" applyBorder="1"/>
    <xf numFmtId="0" fontId="0" fillId="0" borderId="0" xfId="0" applyAlignment="1">
      <alignment horizontal="center"/>
    </xf>
    <xf numFmtId="0" fontId="0" fillId="0" borderId="14" xfId="0" applyFill="1" applyBorder="1"/>
    <xf numFmtId="0" fontId="1" fillId="0" borderId="4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16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5" xfId="0" applyFont="1" applyBorder="1" applyAlignment="1">
      <alignment vertical="center" wrapText="1"/>
    </xf>
    <xf numFmtId="0" fontId="0" fillId="0" borderId="5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9" xfId="0" applyBorder="1" applyAlignment="1">
      <alignment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2" xfId="0" applyBorder="1" applyAlignment="1">
      <alignment vertical="center" wrapText="1"/>
    </xf>
    <xf numFmtId="0" fontId="0" fillId="0" borderId="12" xfId="0" applyFill="1" applyBorder="1" applyAlignment="1">
      <alignment horizontal="center" vertical="center" wrapText="1"/>
    </xf>
    <xf numFmtId="0" fontId="5" fillId="0" borderId="17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wrapText="1"/>
    </xf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vertical="top" wrapText="1"/>
    </xf>
    <xf numFmtId="0" fontId="9" fillId="0" borderId="0" xfId="0" applyFont="1" applyAlignment="1">
      <alignment vertical="center"/>
    </xf>
    <xf numFmtId="0" fontId="6" fillId="0" borderId="2" xfId="0" applyFont="1" applyBorder="1" applyAlignment="1">
      <alignment horizontal="center" vertical="center" wrapText="1"/>
    </xf>
    <xf numFmtId="0" fontId="6" fillId="2" borderId="20" xfId="0" applyFont="1" applyFill="1" applyBorder="1" applyAlignment="1">
      <alignment horizontal="center" vertical="center" wrapText="1"/>
    </xf>
    <xf numFmtId="0" fontId="6" fillId="2" borderId="21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0" borderId="5" xfId="0" applyFont="1" applyBorder="1" applyAlignment="1">
      <alignment vertical="center" wrapText="1"/>
    </xf>
    <xf numFmtId="0" fontId="6" fillId="0" borderId="5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6" fillId="0" borderId="9" xfId="0" applyFont="1" applyBorder="1" applyAlignment="1">
      <alignment vertical="center" wrapText="1"/>
    </xf>
    <xf numFmtId="0" fontId="6" fillId="0" borderId="9" xfId="0" applyFont="1" applyBorder="1" applyAlignment="1">
      <alignment horizontal="center" vertical="center" wrapText="1"/>
    </xf>
    <xf numFmtId="9" fontId="11" fillId="0" borderId="9" xfId="0" applyNumberFormat="1" applyFont="1" applyBorder="1" applyAlignment="1">
      <alignment horizontal="center" vertical="center" wrapText="1"/>
    </xf>
    <xf numFmtId="0" fontId="6" fillId="0" borderId="12" xfId="0" applyFont="1" applyBorder="1" applyAlignment="1">
      <alignment vertical="center" wrapText="1"/>
    </xf>
    <xf numFmtId="0" fontId="6" fillId="0" borderId="12" xfId="0" applyFont="1" applyBorder="1" applyAlignment="1">
      <alignment horizontal="center" vertical="center" wrapText="1"/>
    </xf>
    <xf numFmtId="0" fontId="12" fillId="0" borderId="12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5" fillId="0" borderId="5" xfId="0" applyFont="1" applyBorder="1" applyAlignment="1">
      <alignment horizontal="center" vertical="center" wrapText="1"/>
    </xf>
    <xf numFmtId="9" fontId="5" fillId="0" borderId="9" xfId="0" applyNumberFormat="1" applyFont="1" applyBorder="1" applyAlignment="1">
      <alignment horizontal="center" vertical="center" wrapText="1"/>
    </xf>
    <xf numFmtId="2" fontId="0" fillId="0" borderId="9" xfId="0" applyNumberFormat="1" applyBorder="1" applyAlignment="1">
      <alignment horizontal="center"/>
    </xf>
    <xf numFmtId="0" fontId="6" fillId="0" borderId="1" xfId="0" applyFont="1" applyBorder="1" applyAlignment="1">
      <alignment vertical="center" wrapText="1"/>
    </xf>
    <xf numFmtId="9" fontId="6" fillId="0" borderId="1" xfId="0" applyNumberFormat="1" applyFon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/>
    </xf>
    <xf numFmtId="0" fontId="6" fillId="2" borderId="22" xfId="0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 wrapText="1"/>
    </xf>
    <xf numFmtId="0" fontId="14" fillId="0" borderId="8" xfId="0" applyFont="1" applyBorder="1" applyAlignment="1">
      <alignment horizontal="center" vertical="center" wrapText="1"/>
    </xf>
    <xf numFmtId="0" fontId="11" fillId="0" borderId="15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11" fillId="0" borderId="12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/>
    </xf>
    <xf numFmtId="2" fontId="0" fillId="0" borderId="1" xfId="1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2" fontId="3" fillId="0" borderId="0" xfId="0" applyNumberFormat="1" applyFont="1" applyFill="1" applyBorder="1" applyAlignment="1">
      <alignment horizontal="center"/>
    </xf>
    <xf numFmtId="2" fontId="3" fillId="0" borderId="5" xfId="1" applyNumberFormat="1" applyFont="1" applyFill="1" applyBorder="1" applyAlignment="1">
      <alignment horizontal="center"/>
    </xf>
    <xf numFmtId="2" fontId="3" fillId="0" borderId="5" xfId="0" applyNumberFormat="1" applyFont="1" applyFill="1" applyBorder="1" applyAlignment="1">
      <alignment horizontal="center"/>
    </xf>
    <xf numFmtId="2" fontId="3" fillId="0" borderId="9" xfId="1" applyNumberFormat="1" applyFont="1" applyFill="1" applyBorder="1" applyAlignment="1">
      <alignment horizontal="center"/>
    </xf>
    <xf numFmtId="2" fontId="3" fillId="0" borderId="9" xfId="0" applyNumberFormat="1" applyFont="1" applyFill="1" applyBorder="1" applyAlignment="1">
      <alignment horizontal="center"/>
    </xf>
    <xf numFmtId="2" fontId="3" fillId="0" borderId="12" xfId="1" applyNumberFormat="1" applyFont="1" applyFill="1" applyBorder="1" applyAlignment="1">
      <alignment horizontal="center"/>
    </xf>
    <xf numFmtId="2" fontId="3" fillId="0" borderId="12" xfId="0" applyNumberFormat="1" applyFont="1" applyFill="1" applyBorder="1" applyAlignment="1">
      <alignment horizontal="center"/>
    </xf>
    <xf numFmtId="2" fontId="15" fillId="0" borderId="1" xfId="1" applyNumberFormat="1" applyFont="1" applyFill="1" applyBorder="1" applyAlignment="1">
      <alignment horizontal="center"/>
    </xf>
    <xf numFmtId="2" fontId="0" fillId="0" borderId="5" xfId="1" applyNumberFormat="1" applyFont="1" applyFill="1" applyBorder="1" applyAlignment="1">
      <alignment horizontal="center" vertical="center"/>
    </xf>
    <xf numFmtId="2" fontId="0" fillId="0" borderId="9" xfId="1" applyNumberFormat="1" applyFont="1" applyFill="1" applyBorder="1" applyAlignment="1">
      <alignment horizontal="center" vertical="center"/>
    </xf>
    <xf numFmtId="2" fontId="0" fillId="0" borderId="12" xfId="1" applyNumberFormat="1" applyFont="1" applyFill="1" applyBorder="1" applyAlignment="1">
      <alignment horizontal="center" vertical="center"/>
    </xf>
    <xf numFmtId="10" fontId="3" fillId="3" borderId="5" xfId="0" applyNumberFormat="1" applyFont="1" applyFill="1" applyBorder="1" applyAlignment="1">
      <alignment horizontal="center"/>
    </xf>
    <xf numFmtId="10" fontId="3" fillId="3" borderId="9" xfId="0" applyNumberFormat="1" applyFont="1" applyFill="1" applyBorder="1" applyAlignment="1">
      <alignment horizontal="center"/>
    </xf>
    <xf numFmtId="10" fontId="3" fillId="3" borderId="12" xfId="0" applyNumberFormat="1" applyFont="1" applyFill="1" applyBorder="1" applyAlignment="1">
      <alignment horizontal="center"/>
    </xf>
    <xf numFmtId="10" fontId="16" fillId="3" borderId="5" xfId="0" applyNumberFormat="1" applyFont="1" applyFill="1" applyBorder="1" applyAlignment="1">
      <alignment horizontal="center"/>
    </xf>
    <xf numFmtId="10" fontId="16" fillId="3" borderId="0" xfId="0" applyNumberFormat="1" applyFont="1" applyFill="1" applyBorder="1" applyAlignment="1">
      <alignment horizontal="center"/>
    </xf>
    <xf numFmtId="10" fontId="16" fillId="3" borderId="9" xfId="0" applyNumberFormat="1" applyFont="1" applyFill="1" applyBorder="1" applyAlignment="1">
      <alignment horizontal="center"/>
    </xf>
    <xf numFmtId="10" fontId="16" fillId="3" borderId="12" xfId="0" applyNumberFormat="1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14" fillId="0" borderId="1" xfId="0" applyFont="1" applyBorder="1" applyAlignment="1">
      <alignment horizontal="center" vertical="center" wrapText="1"/>
    </xf>
    <xf numFmtId="0" fontId="17" fillId="0" borderId="0" xfId="0" applyFont="1"/>
    <xf numFmtId="0" fontId="16" fillId="0" borderId="1" xfId="0" applyFont="1" applyFill="1" applyBorder="1" applyAlignment="1">
      <alignment horizontal="center"/>
    </xf>
    <xf numFmtId="0" fontId="18" fillId="0" borderId="0" xfId="0" applyFont="1" applyBorder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 wrapText="1"/>
    </xf>
    <xf numFmtId="165" fontId="22" fillId="0" borderId="1" xfId="0" applyNumberFormat="1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164" fontId="22" fillId="0" borderId="1" xfId="0" applyNumberFormat="1" applyFont="1" applyBorder="1" applyAlignment="1">
      <alignment horizontal="center" vertical="center"/>
    </xf>
    <xf numFmtId="10" fontId="22" fillId="0" borderId="1" xfId="2" applyNumberFormat="1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 wrapText="1"/>
    </xf>
    <xf numFmtId="2" fontId="22" fillId="0" borderId="1" xfId="0" applyNumberFormat="1" applyFont="1" applyBorder="1" applyAlignment="1">
      <alignment horizontal="center" vertical="center"/>
    </xf>
    <xf numFmtId="0" fontId="1" fillId="0" borderId="5" xfId="0" applyFont="1" applyBorder="1"/>
    <xf numFmtId="0" fontId="1" fillId="0" borderId="12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13" xfId="0" applyFont="1" applyBorder="1"/>
    <xf numFmtId="0" fontId="1" fillId="0" borderId="14" xfId="0" applyFont="1" applyBorder="1"/>
    <xf numFmtId="0" fontId="1" fillId="0" borderId="15" xfId="0" applyFont="1" applyBorder="1"/>
    <xf numFmtId="0" fontId="4" fillId="0" borderId="0" xfId="0" applyFont="1" applyAlignment="1">
      <alignment horizontal="center"/>
    </xf>
    <xf numFmtId="0" fontId="5" fillId="0" borderId="17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2" fillId="0" borderId="5" xfId="0" applyFont="1" applyBorder="1" applyAlignment="1">
      <alignment horizontal="center" vertical="center" wrapText="1"/>
    </xf>
    <xf numFmtId="0" fontId="22" fillId="0" borderId="12" xfId="0" applyFont="1" applyBorder="1" applyAlignment="1">
      <alignment horizontal="center" vertical="center" wrapText="1"/>
    </xf>
    <xf numFmtId="164" fontId="3" fillId="0" borderId="5" xfId="0" applyNumberFormat="1" applyFont="1" applyBorder="1" applyAlignment="1">
      <alignment horizontal="center" vertical="center" wrapText="1"/>
    </xf>
    <xf numFmtId="164" fontId="22" fillId="0" borderId="12" xfId="0" applyNumberFormat="1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/>
    </xf>
    <xf numFmtId="0" fontId="19" fillId="0" borderId="12" xfId="0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20" fillId="4" borderId="2" xfId="0" applyFont="1" applyFill="1" applyBorder="1" applyAlignment="1">
      <alignment horizontal="center" vertical="center"/>
    </xf>
    <xf numFmtId="0" fontId="20" fillId="4" borderId="3" xfId="0" applyFont="1" applyFill="1" applyBorder="1" applyAlignment="1">
      <alignment horizontal="center" vertical="center"/>
    </xf>
    <xf numFmtId="0" fontId="20" fillId="4" borderId="4" xfId="0" applyFont="1" applyFill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21" fillId="0" borderId="5" xfId="0" applyFont="1" applyBorder="1" applyAlignment="1">
      <alignment horizontal="center" vertical="center"/>
    </xf>
    <xf numFmtId="0" fontId="21" fillId="0" borderId="12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0" fillId="0" borderId="2" xfId="0" applyBorder="1" applyAlignment="1">
      <alignment horizontal="right"/>
    </xf>
    <xf numFmtId="0" fontId="0" fillId="0" borderId="5" xfId="0" applyBorder="1"/>
    <xf numFmtId="2" fontId="0" fillId="0" borderId="0" xfId="0" applyNumberFormat="1"/>
    <xf numFmtId="2" fontId="16" fillId="0" borderId="1" xfId="0" applyNumberFormat="1" applyFont="1" applyFill="1" applyBorder="1" applyAlignment="1">
      <alignment horizontal="center"/>
    </xf>
    <xf numFmtId="2" fontId="3" fillId="0" borderId="1" xfId="0" applyNumberFormat="1" applyFont="1" applyFill="1" applyBorder="1" applyAlignment="1">
      <alignment horizontal="center"/>
    </xf>
    <xf numFmtId="2" fontId="6" fillId="0" borderId="1" xfId="0" applyNumberFormat="1" applyFont="1" applyBorder="1" applyAlignment="1">
      <alignment horizontal="center" vertical="center" wrapText="1"/>
    </xf>
    <xf numFmtId="2" fontId="8" fillId="0" borderId="1" xfId="0" applyNumberFormat="1" applyFont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2"/>
  <sheetViews>
    <sheetView zoomScale="70" zoomScaleNormal="70" workbookViewId="0">
      <selection activeCell="B14" sqref="B14"/>
    </sheetView>
  </sheetViews>
  <sheetFormatPr defaultRowHeight="14.5" x14ac:dyDescent="0.35"/>
  <cols>
    <col min="2" max="2" width="47.90625" bestFit="1" customWidth="1"/>
    <col min="3" max="3" width="18.453125" bestFit="1" customWidth="1"/>
    <col min="4" max="4" width="16.453125" bestFit="1" customWidth="1"/>
    <col min="6" max="6" width="30.81640625" bestFit="1" customWidth="1"/>
  </cols>
  <sheetData>
    <row r="1" spans="1:6" x14ac:dyDescent="0.35">
      <c r="A1" s="1" t="s">
        <v>0</v>
      </c>
      <c r="B1" s="4" t="s">
        <v>1</v>
      </c>
      <c r="C1" s="3" t="s">
        <v>338</v>
      </c>
      <c r="D1" s="158" t="s">
        <v>2</v>
      </c>
      <c r="E1" s="3" t="s">
        <v>3</v>
      </c>
      <c r="F1" s="3" t="s">
        <v>82</v>
      </c>
    </row>
    <row r="2" spans="1:6" x14ac:dyDescent="0.35">
      <c r="A2" s="5">
        <v>1</v>
      </c>
      <c r="B2" s="6" t="s">
        <v>5</v>
      </c>
      <c r="C2" s="6" t="s">
        <v>6</v>
      </c>
      <c r="D2" s="6" t="s">
        <v>7</v>
      </c>
      <c r="E2" s="9">
        <v>1</v>
      </c>
      <c r="F2" s="6" t="s">
        <v>169</v>
      </c>
    </row>
    <row r="3" spans="1:6" x14ac:dyDescent="0.35">
      <c r="A3" s="5">
        <v>2</v>
      </c>
      <c r="B3" s="11" t="s">
        <v>8</v>
      </c>
      <c r="C3" s="11" t="s">
        <v>177</v>
      </c>
      <c r="D3" s="11" t="s">
        <v>170</v>
      </c>
      <c r="E3" s="14">
        <v>1</v>
      </c>
      <c r="F3" s="11" t="s">
        <v>171</v>
      </c>
    </row>
    <row r="4" spans="1:6" x14ac:dyDescent="0.35">
      <c r="A4" s="5">
        <v>3</v>
      </c>
      <c r="B4" s="11" t="s">
        <v>8</v>
      </c>
      <c r="C4" s="11" t="s">
        <v>176</v>
      </c>
      <c r="D4" s="11" t="s">
        <v>170</v>
      </c>
      <c r="E4" s="14">
        <v>1</v>
      </c>
      <c r="F4" s="11" t="s">
        <v>171</v>
      </c>
    </row>
    <row r="5" spans="1:6" x14ac:dyDescent="0.35">
      <c r="A5" s="5">
        <v>4</v>
      </c>
      <c r="B5" s="11" t="s">
        <v>8</v>
      </c>
      <c r="C5" s="11" t="s">
        <v>178</v>
      </c>
      <c r="D5" s="11" t="s">
        <v>170</v>
      </c>
      <c r="E5" s="14">
        <v>1</v>
      </c>
      <c r="F5" s="11" t="s">
        <v>171</v>
      </c>
    </row>
    <row r="6" spans="1:6" x14ac:dyDescent="0.35">
      <c r="A6" s="5">
        <v>5</v>
      </c>
      <c r="B6" s="11" t="s">
        <v>9</v>
      </c>
      <c r="C6" s="11" t="s">
        <v>10</v>
      </c>
      <c r="D6" s="11" t="s">
        <v>11</v>
      </c>
      <c r="E6" s="14">
        <v>0</v>
      </c>
      <c r="F6" s="11" t="s">
        <v>12</v>
      </c>
    </row>
    <row r="7" spans="1:6" x14ac:dyDescent="0.35">
      <c r="A7" s="5">
        <v>6</v>
      </c>
      <c r="B7" s="11" t="s">
        <v>13</v>
      </c>
      <c r="C7" s="11" t="s">
        <v>14</v>
      </c>
      <c r="D7" s="11"/>
      <c r="E7" s="14">
        <v>1</v>
      </c>
      <c r="F7" s="11"/>
    </row>
    <row r="8" spans="1:6" x14ac:dyDescent="0.35">
      <c r="A8" s="5">
        <v>7</v>
      </c>
      <c r="B8" s="11" t="s">
        <v>15</v>
      </c>
      <c r="C8" s="11" t="s">
        <v>16</v>
      </c>
      <c r="D8" s="11" t="s">
        <v>17</v>
      </c>
      <c r="E8" s="14">
        <v>1</v>
      </c>
      <c r="F8" s="11" t="s">
        <v>42</v>
      </c>
    </row>
    <row r="9" spans="1:6" x14ac:dyDescent="0.35">
      <c r="A9" s="5">
        <v>8</v>
      </c>
      <c r="B9" s="11" t="s">
        <v>18</v>
      </c>
      <c r="C9" s="11" t="s">
        <v>179</v>
      </c>
      <c r="D9" s="11" t="s">
        <v>17</v>
      </c>
      <c r="E9" s="14">
        <v>1</v>
      </c>
      <c r="F9" s="11" t="s">
        <v>169</v>
      </c>
    </row>
    <row r="10" spans="1:6" x14ac:dyDescent="0.35">
      <c r="A10" s="5">
        <v>9</v>
      </c>
      <c r="B10" s="11" t="s">
        <v>20</v>
      </c>
      <c r="C10" s="11" t="s">
        <v>21</v>
      </c>
      <c r="D10" s="11" t="s">
        <v>11</v>
      </c>
      <c r="E10" s="14">
        <v>0</v>
      </c>
      <c r="F10" s="11" t="s">
        <v>19</v>
      </c>
    </row>
    <row r="11" spans="1:6" x14ac:dyDescent="0.35">
      <c r="A11" s="5">
        <v>10</v>
      </c>
      <c r="B11" s="11" t="s">
        <v>22</v>
      </c>
      <c r="C11" s="11" t="s">
        <v>172</v>
      </c>
      <c r="D11" s="11" t="s">
        <v>173</v>
      </c>
      <c r="E11" s="14">
        <v>1</v>
      </c>
      <c r="F11" s="11" t="s">
        <v>171</v>
      </c>
    </row>
    <row r="12" spans="1:6" x14ac:dyDescent="0.35">
      <c r="A12" s="5">
        <v>11</v>
      </c>
      <c r="B12" s="11" t="s">
        <v>23</v>
      </c>
      <c r="C12" s="11" t="s">
        <v>175</v>
      </c>
      <c r="D12" s="11" t="s">
        <v>174</v>
      </c>
      <c r="E12" s="14">
        <v>1</v>
      </c>
      <c r="F12" s="11" t="s">
        <v>169</v>
      </c>
    </row>
    <row r="13" spans="1:6" x14ac:dyDescent="0.35">
      <c r="A13" s="5">
        <v>12</v>
      </c>
      <c r="B13" s="11" t="s">
        <v>24</v>
      </c>
      <c r="C13" s="11" t="s">
        <v>25</v>
      </c>
      <c r="D13" s="11"/>
      <c r="E13" s="14">
        <v>1</v>
      </c>
      <c r="F13" s="11" t="s">
        <v>26</v>
      </c>
    </row>
    <row r="14" spans="1:6" x14ac:dyDescent="0.35">
      <c r="A14" s="5">
        <v>13</v>
      </c>
      <c r="B14" s="11" t="s">
        <v>27</v>
      </c>
      <c r="C14" s="11" t="s">
        <v>10</v>
      </c>
      <c r="D14" s="11" t="s">
        <v>10</v>
      </c>
      <c r="E14" s="14">
        <v>0</v>
      </c>
      <c r="F14" s="11" t="s">
        <v>19</v>
      </c>
    </row>
    <row r="15" spans="1:6" x14ac:dyDescent="0.35">
      <c r="A15" s="5">
        <v>14</v>
      </c>
      <c r="B15" s="11" t="s">
        <v>28</v>
      </c>
      <c r="C15" s="11" t="s">
        <v>183</v>
      </c>
      <c r="D15" s="11" t="s">
        <v>182</v>
      </c>
      <c r="E15" s="14">
        <v>1</v>
      </c>
      <c r="F15" s="11" t="s">
        <v>169</v>
      </c>
    </row>
    <row r="16" spans="1:6" x14ac:dyDescent="0.35">
      <c r="A16" s="5">
        <v>15</v>
      </c>
      <c r="B16" s="11" t="s">
        <v>29</v>
      </c>
      <c r="C16" s="11" t="s">
        <v>30</v>
      </c>
      <c r="D16" s="11" t="s">
        <v>180</v>
      </c>
      <c r="E16" s="14">
        <v>1</v>
      </c>
      <c r="F16" s="11" t="s">
        <v>171</v>
      </c>
    </row>
    <row r="17" spans="1:6" x14ac:dyDescent="0.35">
      <c r="A17" s="5">
        <v>16</v>
      </c>
      <c r="B17" s="11" t="s">
        <v>31</v>
      </c>
      <c r="C17" s="11" t="s">
        <v>185</v>
      </c>
      <c r="D17" s="11" t="s">
        <v>184</v>
      </c>
      <c r="E17" s="14">
        <v>1</v>
      </c>
      <c r="F17" s="11" t="s">
        <v>169</v>
      </c>
    </row>
    <row r="18" spans="1:6" x14ac:dyDescent="0.35">
      <c r="A18" s="5">
        <v>17</v>
      </c>
      <c r="B18" s="11" t="s">
        <v>32</v>
      </c>
      <c r="C18" s="11" t="s">
        <v>33</v>
      </c>
      <c r="D18" s="11" t="s">
        <v>34</v>
      </c>
      <c r="E18" s="14">
        <v>1</v>
      </c>
      <c r="F18" s="11" t="s">
        <v>181</v>
      </c>
    </row>
    <row r="19" spans="1:6" x14ac:dyDescent="0.35">
      <c r="A19" s="5">
        <v>18</v>
      </c>
      <c r="B19" s="11" t="s">
        <v>35</v>
      </c>
      <c r="C19" s="11" t="s">
        <v>10</v>
      </c>
      <c r="D19" s="11" t="s">
        <v>10</v>
      </c>
      <c r="E19" s="14">
        <v>0</v>
      </c>
      <c r="F19" s="11" t="s">
        <v>19</v>
      </c>
    </row>
    <row r="20" spans="1:6" x14ac:dyDescent="0.35">
      <c r="A20" s="5">
        <v>19</v>
      </c>
      <c r="B20" s="11" t="s">
        <v>36</v>
      </c>
      <c r="C20" s="11" t="s">
        <v>186</v>
      </c>
      <c r="D20" s="11" t="s">
        <v>187</v>
      </c>
      <c r="E20" s="14">
        <v>1</v>
      </c>
      <c r="F20" s="11" t="s">
        <v>188</v>
      </c>
    </row>
    <row r="21" spans="1:6" x14ac:dyDescent="0.35">
      <c r="A21" s="5">
        <v>20</v>
      </c>
      <c r="B21" s="11" t="s">
        <v>37</v>
      </c>
      <c r="C21" s="11" t="s">
        <v>38</v>
      </c>
      <c r="D21" s="11" t="s">
        <v>39</v>
      </c>
      <c r="E21" s="14">
        <v>1</v>
      </c>
      <c r="F21" s="11" t="s">
        <v>189</v>
      </c>
    </row>
    <row r="22" spans="1:6" x14ac:dyDescent="0.35">
      <c r="A22" s="5">
        <v>21</v>
      </c>
      <c r="B22" s="16" t="s">
        <v>40</v>
      </c>
      <c r="C22" s="16" t="s">
        <v>41</v>
      </c>
      <c r="D22" s="16" t="s">
        <v>190</v>
      </c>
      <c r="E22" s="19">
        <v>1</v>
      </c>
      <c r="F22" s="16" t="s">
        <v>191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3:G17"/>
  <sheetViews>
    <sheetView topLeftCell="A4" workbookViewId="0">
      <selection activeCell="C6" sqref="C6:E17"/>
    </sheetView>
  </sheetViews>
  <sheetFormatPr defaultRowHeight="14.5" x14ac:dyDescent="0.35"/>
  <cols>
    <col min="1" max="1" width="18.26953125" customWidth="1"/>
    <col min="3" max="3" width="11" customWidth="1"/>
    <col min="4" max="4" width="10.54296875" customWidth="1"/>
    <col min="5" max="5" width="11.81640625" customWidth="1"/>
    <col min="6" max="6" width="15" customWidth="1"/>
    <col min="7" max="7" width="18.54296875" customWidth="1"/>
  </cols>
  <sheetData>
    <row r="3" spans="1:7" x14ac:dyDescent="0.35">
      <c r="A3" t="s">
        <v>232</v>
      </c>
    </row>
    <row r="4" spans="1:7" ht="15.5" x14ac:dyDescent="0.35">
      <c r="A4" s="56"/>
    </row>
    <row r="5" spans="1:7" ht="25" x14ac:dyDescent="0.35">
      <c r="A5" s="57" t="s">
        <v>284</v>
      </c>
      <c r="B5" s="58" t="s">
        <v>219</v>
      </c>
      <c r="C5" s="59" t="s">
        <v>220</v>
      </c>
      <c r="D5" s="59" t="s">
        <v>221</v>
      </c>
      <c r="E5" s="60" t="s">
        <v>222</v>
      </c>
      <c r="F5" s="61" t="s">
        <v>233</v>
      </c>
      <c r="G5" s="60" t="s">
        <v>4</v>
      </c>
    </row>
    <row r="6" spans="1:7" ht="15.5" x14ac:dyDescent="0.35">
      <c r="A6" s="62" t="s">
        <v>267</v>
      </c>
      <c r="B6" s="63" t="s">
        <v>224</v>
      </c>
      <c r="C6" s="93">
        <v>457.6</v>
      </c>
      <c r="D6" s="104">
        <v>476.6</v>
      </c>
      <c r="E6" s="94">
        <v>482.56</v>
      </c>
      <c r="F6" s="64"/>
      <c r="G6" s="65"/>
    </row>
    <row r="7" spans="1:7" x14ac:dyDescent="0.35">
      <c r="A7" s="66" t="s">
        <v>225</v>
      </c>
      <c r="B7" s="67" t="s">
        <v>226</v>
      </c>
      <c r="C7" s="75">
        <v>459.74</v>
      </c>
      <c r="D7" s="105">
        <v>482.8</v>
      </c>
      <c r="E7" s="94">
        <v>488.64</v>
      </c>
      <c r="F7" s="74" t="s">
        <v>285</v>
      </c>
      <c r="G7" s="67" t="s">
        <v>234</v>
      </c>
    </row>
    <row r="8" spans="1:7" x14ac:dyDescent="0.35">
      <c r="A8" s="69"/>
      <c r="B8" s="70" t="s">
        <v>229</v>
      </c>
      <c r="C8" s="95">
        <v>457.6</v>
      </c>
      <c r="D8" s="106">
        <v>476.6</v>
      </c>
      <c r="E8" s="94">
        <v>482.56</v>
      </c>
      <c r="F8" s="71"/>
      <c r="G8" s="72"/>
    </row>
    <row r="9" spans="1:7" x14ac:dyDescent="0.35">
      <c r="A9" s="62"/>
      <c r="B9" s="63" t="s">
        <v>224</v>
      </c>
      <c r="C9" s="96">
        <v>451.46</v>
      </c>
      <c r="D9" s="97">
        <v>474.8</v>
      </c>
      <c r="E9" s="98">
        <v>487.3</v>
      </c>
      <c r="F9" s="73"/>
      <c r="G9" s="65"/>
    </row>
    <row r="10" spans="1:7" x14ac:dyDescent="0.35">
      <c r="A10" s="66" t="s">
        <v>230</v>
      </c>
      <c r="B10" s="67" t="s">
        <v>226</v>
      </c>
      <c r="C10" s="96">
        <v>459.94</v>
      </c>
      <c r="D10" s="99">
        <v>482.6</v>
      </c>
      <c r="E10" s="100">
        <v>494</v>
      </c>
      <c r="F10" s="74" t="s">
        <v>285</v>
      </c>
      <c r="G10" s="67" t="s">
        <v>234</v>
      </c>
    </row>
    <row r="11" spans="1:7" x14ac:dyDescent="0.35">
      <c r="A11" s="69"/>
      <c r="B11" s="70" t="s">
        <v>229</v>
      </c>
      <c r="C11" s="96">
        <v>451.46</v>
      </c>
      <c r="D11" s="101">
        <v>474.8</v>
      </c>
      <c r="E11" s="102">
        <v>487.3</v>
      </c>
      <c r="F11" s="71"/>
      <c r="G11" s="72"/>
    </row>
    <row r="12" spans="1:7" x14ac:dyDescent="0.35">
      <c r="A12" s="62"/>
      <c r="B12" s="63" t="s">
        <v>224</v>
      </c>
      <c r="C12" s="90">
        <v>456.02</v>
      </c>
      <c r="D12" s="97">
        <v>477.7</v>
      </c>
      <c r="E12" s="90">
        <v>483.02</v>
      </c>
      <c r="F12" s="73"/>
      <c r="G12" s="65"/>
    </row>
    <row r="13" spans="1:7" x14ac:dyDescent="0.35">
      <c r="A13" s="66" t="s">
        <v>266</v>
      </c>
      <c r="B13" s="67" t="s">
        <v>226</v>
      </c>
      <c r="C13" s="91">
        <v>464.3</v>
      </c>
      <c r="D13" s="99">
        <v>484.2</v>
      </c>
      <c r="E13" s="91">
        <v>489.02</v>
      </c>
      <c r="F13" s="74" t="s">
        <v>285</v>
      </c>
      <c r="G13" s="67" t="s">
        <v>234</v>
      </c>
    </row>
    <row r="14" spans="1:7" x14ac:dyDescent="0.35">
      <c r="A14" s="69"/>
      <c r="B14" s="70" t="s">
        <v>229</v>
      </c>
      <c r="C14" s="92">
        <v>456.02</v>
      </c>
      <c r="D14" s="101">
        <v>477.7</v>
      </c>
      <c r="E14" s="92">
        <v>483.02</v>
      </c>
      <c r="F14" s="72"/>
      <c r="G14" s="72"/>
    </row>
    <row r="15" spans="1:7" x14ac:dyDescent="0.35">
      <c r="A15" s="62"/>
      <c r="B15" s="63" t="s">
        <v>224</v>
      </c>
      <c r="C15" s="90">
        <v>459.2</v>
      </c>
      <c r="D15" s="97">
        <v>476.1</v>
      </c>
      <c r="E15" s="98">
        <v>481.38</v>
      </c>
      <c r="F15" s="73"/>
      <c r="G15" s="65"/>
    </row>
    <row r="16" spans="1:7" x14ac:dyDescent="0.35">
      <c r="A16" s="66" t="s">
        <v>231</v>
      </c>
      <c r="B16" s="67" t="s">
        <v>226</v>
      </c>
      <c r="C16" s="91">
        <v>465.4</v>
      </c>
      <c r="D16" s="99">
        <v>482.7</v>
      </c>
      <c r="E16" s="100">
        <v>487.58</v>
      </c>
      <c r="F16" s="74" t="s">
        <v>285</v>
      </c>
      <c r="G16" s="67" t="s">
        <v>234</v>
      </c>
    </row>
    <row r="17" spans="1:7" x14ac:dyDescent="0.35">
      <c r="A17" s="69"/>
      <c r="B17" s="70" t="s">
        <v>229</v>
      </c>
      <c r="C17" s="92">
        <v>459.2</v>
      </c>
      <c r="D17" s="101">
        <v>476.1</v>
      </c>
      <c r="E17" s="102">
        <v>481.38</v>
      </c>
      <c r="F17" s="72"/>
      <c r="G17" s="7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3:M18"/>
  <sheetViews>
    <sheetView zoomScale="55" zoomScaleNormal="55" workbookViewId="0">
      <selection activeCell="M9" sqref="M9:M18"/>
    </sheetView>
  </sheetViews>
  <sheetFormatPr defaultRowHeight="14.5" x14ac:dyDescent="0.35"/>
  <cols>
    <col min="1" max="1" width="10.7265625" customWidth="1"/>
    <col min="2" max="2" width="20.54296875" customWidth="1"/>
    <col min="3" max="3" width="20.26953125" customWidth="1"/>
    <col min="4" max="6" width="8.7265625" customWidth="1"/>
    <col min="7" max="8" width="9.7265625" customWidth="1"/>
    <col min="9" max="9" width="11.7265625" customWidth="1"/>
    <col min="10" max="10" width="9.7265625" customWidth="1"/>
    <col min="11" max="11" width="15" customWidth="1"/>
  </cols>
  <sheetData>
    <row r="3" spans="1:13" ht="15" x14ac:dyDescent="0.35">
      <c r="A3" s="147" t="s">
        <v>286</v>
      </c>
      <c r="B3" s="147"/>
      <c r="C3" s="147"/>
      <c r="D3" s="147"/>
      <c r="E3" s="147"/>
      <c r="F3" s="147"/>
      <c r="G3" s="147"/>
      <c r="H3" s="147"/>
      <c r="I3" s="147"/>
      <c r="J3" s="147"/>
      <c r="K3" s="147"/>
    </row>
    <row r="4" spans="1:13" ht="15" x14ac:dyDescent="0.35">
      <c r="A4" s="147" t="s">
        <v>287</v>
      </c>
      <c r="B4" s="147"/>
      <c r="C4" s="147"/>
      <c r="D4" s="147"/>
      <c r="E4" s="147"/>
      <c r="F4" s="147"/>
      <c r="G4" s="147"/>
      <c r="H4" s="147"/>
      <c r="I4" s="147"/>
      <c r="J4" s="147"/>
      <c r="K4" s="147"/>
    </row>
    <row r="5" spans="1:13" ht="15" x14ac:dyDescent="0.35">
      <c r="A5" s="118"/>
      <c r="B5" s="118"/>
      <c r="C5" s="118"/>
      <c r="D5" s="118"/>
      <c r="E5" s="118"/>
      <c r="F5" s="118"/>
      <c r="G5" s="118"/>
      <c r="H5" s="118"/>
      <c r="I5" s="118"/>
      <c r="J5" s="118"/>
      <c r="K5" s="119"/>
    </row>
    <row r="6" spans="1:13" ht="15" x14ac:dyDescent="0.35">
      <c r="A6" s="148" t="s">
        <v>288</v>
      </c>
      <c r="B6" s="149"/>
      <c r="C6" s="149"/>
      <c r="D6" s="149"/>
      <c r="E6" s="149"/>
      <c r="F6" s="149"/>
      <c r="G6" s="149"/>
      <c r="H6" s="149"/>
      <c r="I6" s="149"/>
      <c r="J6" s="149"/>
      <c r="K6" s="150"/>
    </row>
    <row r="7" spans="1:13" x14ac:dyDescent="0.35">
      <c r="A7" s="151" t="s">
        <v>0</v>
      </c>
      <c r="B7" s="152" t="s">
        <v>289</v>
      </c>
      <c r="C7" s="152" t="s">
        <v>290</v>
      </c>
      <c r="D7" s="141" t="s">
        <v>291</v>
      </c>
      <c r="E7" s="141" t="s">
        <v>292</v>
      </c>
      <c r="F7" s="141" t="s">
        <v>293</v>
      </c>
      <c r="G7" s="141" t="s">
        <v>294</v>
      </c>
      <c r="H7" s="141" t="s">
        <v>295</v>
      </c>
      <c r="I7" s="143" t="s">
        <v>296</v>
      </c>
      <c r="J7" s="141" t="s">
        <v>297</v>
      </c>
      <c r="K7" s="145" t="s">
        <v>82</v>
      </c>
    </row>
    <row r="8" spans="1:13" x14ac:dyDescent="0.35">
      <c r="A8" s="151"/>
      <c r="B8" s="153"/>
      <c r="C8" s="153"/>
      <c r="D8" s="142"/>
      <c r="E8" s="142"/>
      <c r="F8" s="142"/>
      <c r="G8" s="142"/>
      <c r="H8" s="142"/>
      <c r="I8" s="144"/>
      <c r="J8" s="142"/>
      <c r="K8" s="146"/>
    </row>
    <row r="9" spans="1:13" ht="40.5" x14ac:dyDescent="0.35">
      <c r="A9" s="120">
        <v>1</v>
      </c>
      <c r="B9" s="121" t="s">
        <v>298</v>
      </c>
      <c r="C9" s="121" t="s">
        <v>299</v>
      </c>
      <c r="D9" s="122" t="s">
        <v>300</v>
      </c>
      <c r="E9" s="123">
        <v>360</v>
      </c>
      <c r="F9" s="123">
        <v>15</v>
      </c>
      <c r="G9" s="123">
        <v>3.5000000000000003E-2</v>
      </c>
      <c r="H9" s="123">
        <v>4.9000000000000002E-2</v>
      </c>
      <c r="I9" s="124">
        <f>1.73*E9*(SQRT(((G9/305)*(G9/305)+(H9/305)*(H9/305)))/4)*F9</f>
        <v>0.46109873648605371</v>
      </c>
      <c r="J9" s="125">
        <f t="shared" ref="J9:J18" si="0">(I9/480)</f>
        <v>9.6062236767927858E-4</v>
      </c>
      <c r="K9" s="126" t="s">
        <v>255</v>
      </c>
      <c r="L9" s="160">
        <f>J9</f>
        <v>9.6062236767927858E-4</v>
      </c>
      <c r="M9" s="160">
        <f>L9*100</f>
        <v>9.6062236767927855E-2</v>
      </c>
    </row>
    <row r="10" spans="1:13" ht="40.5" x14ac:dyDescent="0.35">
      <c r="A10" s="120">
        <v>2</v>
      </c>
      <c r="B10" s="121" t="s">
        <v>299</v>
      </c>
      <c r="C10" s="121" t="s">
        <v>301</v>
      </c>
      <c r="D10" s="122" t="s">
        <v>300</v>
      </c>
      <c r="E10" s="123">
        <v>360</v>
      </c>
      <c r="F10" s="123">
        <v>21.14</v>
      </c>
      <c r="G10" s="123">
        <v>3.5000000000000003E-2</v>
      </c>
      <c r="H10" s="123">
        <v>4.9000000000000002E-2</v>
      </c>
      <c r="I10" s="124">
        <f>1.73*E10*(SQRT(((G10/305)*(G10/305)+(H10/305)*(H10/305)))/4)*F10</f>
        <v>0.64984181928767837</v>
      </c>
      <c r="J10" s="125">
        <f t="shared" si="0"/>
        <v>1.3538371235159966E-3</v>
      </c>
      <c r="K10" s="126" t="s">
        <v>255</v>
      </c>
      <c r="L10" s="160">
        <f t="shared" ref="L10:L18" si="1">J10</f>
        <v>1.3538371235159966E-3</v>
      </c>
      <c r="M10" s="160">
        <f t="shared" ref="M10:M18" si="2">L10*100</f>
        <v>0.13538371235159966</v>
      </c>
    </row>
    <row r="11" spans="1:13" ht="27" x14ac:dyDescent="0.35">
      <c r="A11" s="120">
        <v>3</v>
      </c>
      <c r="B11" s="121" t="s">
        <v>301</v>
      </c>
      <c r="C11" s="121" t="s">
        <v>302</v>
      </c>
      <c r="D11" s="122" t="s">
        <v>300</v>
      </c>
      <c r="E11" s="123">
        <v>360</v>
      </c>
      <c r="F11" s="123">
        <v>1.5</v>
      </c>
      <c r="G11" s="123">
        <v>3.5000000000000003E-2</v>
      </c>
      <c r="H11" s="123">
        <v>4.9000000000000002E-2</v>
      </c>
      <c r="I11" s="124">
        <f>1.73*E11*(SQRT(((G11/305)*(G11/305)+(H11/305)*(H11/305)))/4)*F11</f>
        <v>4.6109873648605373E-2</v>
      </c>
      <c r="J11" s="125">
        <f t="shared" si="0"/>
        <v>9.6062236767927858E-5</v>
      </c>
      <c r="K11" s="126" t="s">
        <v>255</v>
      </c>
      <c r="L11" s="160">
        <f t="shared" si="1"/>
        <v>9.6062236767927858E-5</v>
      </c>
      <c r="M11" s="160">
        <f t="shared" si="2"/>
        <v>9.6062236767927855E-3</v>
      </c>
    </row>
    <row r="12" spans="1:13" ht="27" x14ac:dyDescent="0.35">
      <c r="A12" s="120">
        <v>4</v>
      </c>
      <c r="B12" s="121" t="s">
        <v>302</v>
      </c>
      <c r="C12" s="120" t="s">
        <v>303</v>
      </c>
      <c r="D12" s="122">
        <v>60</v>
      </c>
      <c r="E12" s="123">
        <v>170</v>
      </c>
      <c r="F12" s="123">
        <v>1.8</v>
      </c>
      <c r="G12" s="127">
        <v>0.1</v>
      </c>
      <c r="H12" s="123">
        <v>5.3999999999999999E-2</v>
      </c>
      <c r="I12" s="124">
        <f>E12*(SQRT(((G12/305)*(G12/305)+(H12/305)*(H12/305)))/1)*F12</f>
        <v>0.11402119946029284</v>
      </c>
      <c r="J12" s="125">
        <f t="shared" si="0"/>
        <v>2.3754416554227673E-4</v>
      </c>
      <c r="K12" s="126" t="s">
        <v>255</v>
      </c>
      <c r="L12" s="160">
        <f t="shared" si="1"/>
        <v>2.3754416554227673E-4</v>
      </c>
      <c r="M12" s="160">
        <f t="shared" si="2"/>
        <v>2.3754416554227675E-2</v>
      </c>
    </row>
    <row r="13" spans="1:13" ht="27" x14ac:dyDescent="0.35">
      <c r="A13" s="120">
        <v>5</v>
      </c>
      <c r="B13" s="121" t="s">
        <v>302</v>
      </c>
      <c r="C13" s="120" t="s">
        <v>304</v>
      </c>
      <c r="D13" s="122">
        <v>60</v>
      </c>
      <c r="E13" s="123">
        <v>170</v>
      </c>
      <c r="F13" s="123">
        <v>2.1</v>
      </c>
      <c r="G13" s="127">
        <v>0.1</v>
      </c>
      <c r="H13" s="123">
        <v>5.3999999999999999E-2</v>
      </c>
      <c r="I13" s="124">
        <f>1.73*E13*(SQRT(((G13/305)*(G13/305)+(H13/305)*(H13/305)))/1)*F13</f>
        <v>0.23013278757735772</v>
      </c>
      <c r="J13" s="125">
        <f t="shared" si="0"/>
        <v>4.7944330745282857E-4</v>
      </c>
      <c r="K13" s="126" t="s">
        <v>255</v>
      </c>
      <c r="L13" s="160">
        <f t="shared" si="1"/>
        <v>4.7944330745282857E-4</v>
      </c>
      <c r="M13" s="160">
        <f t="shared" si="2"/>
        <v>4.7944330745282857E-2</v>
      </c>
    </row>
    <row r="14" spans="1:13" ht="27" x14ac:dyDescent="0.35">
      <c r="A14" s="120">
        <v>6</v>
      </c>
      <c r="B14" s="121" t="s">
        <v>302</v>
      </c>
      <c r="C14" s="120" t="s">
        <v>305</v>
      </c>
      <c r="D14" s="122">
        <v>60</v>
      </c>
      <c r="E14" s="123">
        <v>170</v>
      </c>
      <c r="F14" s="123">
        <v>2.4</v>
      </c>
      <c r="G14" s="127">
        <v>0.1</v>
      </c>
      <c r="H14" s="123">
        <v>5.3999999999999999E-2</v>
      </c>
      <c r="I14" s="124">
        <f>E14*(SQRT(((G14/305)*(G14/305)+(H14/305)*(H14/305)))/1)*F14</f>
        <v>0.1520282659470571</v>
      </c>
      <c r="J14" s="125">
        <f t="shared" si="0"/>
        <v>3.1672555405636894E-4</v>
      </c>
      <c r="K14" s="126" t="s">
        <v>255</v>
      </c>
      <c r="L14" s="160">
        <f t="shared" si="1"/>
        <v>3.1672555405636894E-4</v>
      </c>
      <c r="M14" s="160">
        <f t="shared" si="2"/>
        <v>3.1672555405636897E-2</v>
      </c>
    </row>
    <row r="15" spans="1:13" ht="27" x14ac:dyDescent="0.35">
      <c r="A15" s="120">
        <v>7</v>
      </c>
      <c r="B15" s="121" t="s">
        <v>302</v>
      </c>
      <c r="C15" s="120" t="s">
        <v>306</v>
      </c>
      <c r="D15" s="122">
        <v>3.5</v>
      </c>
      <c r="E15" s="122">
        <v>30</v>
      </c>
      <c r="F15" s="123">
        <v>2.4</v>
      </c>
      <c r="G15" s="123">
        <v>2</v>
      </c>
      <c r="H15" s="123">
        <v>6.8000000000000005E-2</v>
      </c>
      <c r="I15" s="124">
        <f>1.73*E15*((SQRT((G15/305)*(G15/305)+(H15/305)*(H15/305)))/1)*F15</f>
        <v>0.8172588517066629</v>
      </c>
      <c r="J15" s="125">
        <f t="shared" si="0"/>
        <v>1.7026226077222143E-3</v>
      </c>
      <c r="K15" s="126" t="s">
        <v>255</v>
      </c>
      <c r="L15" s="160">
        <f t="shared" si="1"/>
        <v>1.7026226077222143E-3</v>
      </c>
      <c r="M15" s="160">
        <f t="shared" si="2"/>
        <v>0.17026226077222142</v>
      </c>
    </row>
    <row r="16" spans="1:13" ht="27" x14ac:dyDescent="0.35">
      <c r="A16" s="120">
        <v>8</v>
      </c>
      <c r="B16" s="121" t="s">
        <v>302</v>
      </c>
      <c r="C16" s="120" t="s">
        <v>307</v>
      </c>
      <c r="D16" s="122">
        <v>3.5</v>
      </c>
      <c r="E16" s="122">
        <v>30</v>
      </c>
      <c r="F16" s="123">
        <v>10</v>
      </c>
      <c r="G16" s="123">
        <v>2</v>
      </c>
      <c r="H16" s="123">
        <v>6.8000000000000005E-2</v>
      </c>
      <c r="I16" s="124">
        <f>1.73*E16*((SQRT((G16/305)*(G16/305)+(H16/305)*(H16/305)))/1)*F16</f>
        <v>3.4052452154444293</v>
      </c>
      <c r="J16" s="125">
        <f t="shared" si="0"/>
        <v>7.0942608655092275E-3</v>
      </c>
      <c r="K16" s="126" t="s">
        <v>255</v>
      </c>
      <c r="L16" s="160">
        <f t="shared" si="1"/>
        <v>7.0942608655092275E-3</v>
      </c>
      <c r="M16" s="160">
        <f t="shared" si="2"/>
        <v>0.70942608655092276</v>
      </c>
    </row>
    <row r="17" spans="1:13" ht="27" x14ac:dyDescent="0.35">
      <c r="A17" s="120">
        <v>9</v>
      </c>
      <c r="B17" s="121" t="s">
        <v>302</v>
      </c>
      <c r="C17" s="120" t="s">
        <v>308</v>
      </c>
      <c r="D17" s="122">
        <v>5.5</v>
      </c>
      <c r="E17" s="123">
        <v>40</v>
      </c>
      <c r="F17" s="123">
        <v>7.8</v>
      </c>
      <c r="G17" s="123">
        <v>1.2</v>
      </c>
      <c r="H17" s="123">
        <v>6.3E-2</v>
      </c>
      <c r="I17" s="124">
        <f>1.73*E17*((SQRT((G17/305)*(G17/305)+(H17/305)*(H17/305)))/1)*F17</f>
        <v>2.1265705372775239</v>
      </c>
      <c r="J17" s="125">
        <f t="shared" si="0"/>
        <v>4.4303552859948411E-3</v>
      </c>
      <c r="K17" s="126" t="s">
        <v>255</v>
      </c>
      <c r="L17" s="160">
        <f t="shared" si="1"/>
        <v>4.4303552859948411E-3</v>
      </c>
      <c r="M17" s="160">
        <f t="shared" si="2"/>
        <v>0.44303552859948409</v>
      </c>
    </row>
    <row r="18" spans="1:13" ht="27" x14ac:dyDescent="0.35">
      <c r="A18" s="120">
        <v>10</v>
      </c>
      <c r="B18" s="121" t="s">
        <v>302</v>
      </c>
      <c r="C18" s="121" t="s">
        <v>309</v>
      </c>
      <c r="D18" s="122">
        <v>175</v>
      </c>
      <c r="E18" s="123">
        <v>345</v>
      </c>
      <c r="F18" s="123">
        <v>5.52</v>
      </c>
      <c r="G18" s="123">
        <v>3.9E-2</v>
      </c>
      <c r="H18" s="123">
        <v>0.05</v>
      </c>
      <c r="I18" s="124">
        <f>1.73*E18*((SQRT((G18/305)*(G18/305)+(H18/305)*(H18/305)))/1)*F18</f>
        <v>0.68496987738253501</v>
      </c>
      <c r="J18" s="125">
        <f t="shared" si="0"/>
        <v>1.4270205778802814E-3</v>
      </c>
      <c r="K18" s="126" t="s">
        <v>255</v>
      </c>
      <c r="L18" s="160">
        <f t="shared" si="1"/>
        <v>1.4270205778802814E-3</v>
      </c>
      <c r="M18" s="160">
        <f t="shared" si="2"/>
        <v>0.14270205778802814</v>
      </c>
    </row>
  </sheetData>
  <mergeCells count="14">
    <mergeCell ref="H7:H8"/>
    <mergeCell ref="I7:I8"/>
    <mergeCell ref="J7:J8"/>
    <mergeCell ref="K7:K8"/>
    <mergeCell ref="A3:K3"/>
    <mergeCell ref="A4:K4"/>
    <mergeCell ref="A6:K6"/>
    <mergeCell ref="A7:A8"/>
    <mergeCell ref="B7:B8"/>
    <mergeCell ref="C7:C8"/>
    <mergeCell ref="D7:D8"/>
    <mergeCell ref="E7:E8"/>
    <mergeCell ref="F7:F8"/>
    <mergeCell ref="G7:G8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3:F9"/>
  <sheetViews>
    <sheetView workbookViewId="0">
      <selection activeCell="B8" sqref="B8"/>
    </sheetView>
  </sheetViews>
  <sheetFormatPr defaultRowHeight="14.5" x14ac:dyDescent="0.35"/>
  <cols>
    <col min="1" max="1" width="27.26953125" customWidth="1"/>
    <col min="2" max="2" width="11" customWidth="1"/>
    <col min="3" max="3" width="10.54296875" customWidth="1"/>
    <col min="4" max="4" width="11.81640625" customWidth="1"/>
    <col min="5" max="5" width="15" customWidth="1"/>
    <col min="6" max="6" width="18.54296875" customWidth="1"/>
  </cols>
  <sheetData>
    <row r="3" spans="1:6" x14ac:dyDescent="0.35">
      <c r="A3" t="s">
        <v>235</v>
      </c>
    </row>
    <row r="4" spans="1:6" ht="15.5" x14ac:dyDescent="0.35">
      <c r="A4" s="56"/>
    </row>
    <row r="5" spans="1:6" ht="25" x14ac:dyDescent="0.35">
      <c r="A5" s="52" t="s">
        <v>236</v>
      </c>
      <c r="B5" s="59" t="s">
        <v>237</v>
      </c>
      <c r="C5" s="59" t="s">
        <v>238</v>
      </c>
      <c r="D5" s="60" t="s">
        <v>239</v>
      </c>
      <c r="E5" s="61" t="s">
        <v>240</v>
      </c>
      <c r="F5" s="60" t="s">
        <v>4</v>
      </c>
    </row>
    <row r="6" spans="1:6" x14ac:dyDescent="0.35">
      <c r="A6" s="76" t="s">
        <v>345</v>
      </c>
      <c r="B6" s="78">
        <v>0.3112863106753771</v>
      </c>
      <c r="C6" s="88">
        <v>0.86350974930361946</v>
      </c>
      <c r="D6" s="78">
        <v>0.83645168390931268</v>
      </c>
      <c r="E6" s="77" t="s">
        <v>241</v>
      </c>
      <c r="F6" s="52" t="s">
        <v>234</v>
      </c>
    </row>
    <row r="7" spans="1:6" x14ac:dyDescent="0.35">
      <c r="A7" s="76" t="s">
        <v>230</v>
      </c>
      <c r="B7" s="103">
        <v>1.2444418355517144</v>
      </c>
      <c r="C7" s="103">
        <v>1.089233347297861</v>
      </c>
      <c r="D7" s="103">
        <v>0.91243361024105218</v>
      </c>
      <c r="E7" s="77" t="s">
        <v>241</v>
      </c>
      <c r="F7" s="52" t="s">
        <v>234</v>
      </c>
    </row>
    <row r="8" spans="1:6" x14ac:dyDescent="0.35">
      <c r="A8" s="76" t="s">
        <v>266</v>
      </c>
      <c r="B8" s="103">
        <v>1.2031910719735033</v>
      </c>
      <c r="C8" s="103">
        <v>0.9030286190608583</v>
      </c>
      <c r="D8" s="103">
        <v>0.82470825945321846</v>
      </c>
      <c r="E8" s="77" t="s">
        <v>241</v>
      </c>
      <c r="F8" s="52" t="s">
        <v>234</v>
      </c>
    </row>
    <row r="9" spans="1:6" x14ac:dyDescent="0.35">
      <c r="A9" s="76" t="s">
        <v>231</v>
      </c>
      <c r="B9" s="103">
        <v>0.89608324902442393</v>
      </c>
      <c r="C9" s="103">
        <v>0.91992473343089631</v>
      </c>
      <c r="D9" s="103">
        <v>0.85497193761461476</v>
      </c>
      <c r="E9" s="77" t="s">
        <v>241</v>
      </c>
      <c r="F9" s="52" t="s">
        <v>234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4:F10"/>
  <sheetViews>
    <sheetView workbookViewId="0">
      <selection activeCell="B7" sqref="B7:D10"/>
    </sheetView>
  </sheetViews>
  <sheetFormatPr defaultRowHeight="14.5" x14ac:dyDescent="0.35"/>
  <cols>
    <col min="1" max="1" width="27.26953125" customWidth="1"/>
    <col min="2" max="2" width="11" customWidth="1"/>
    <col min="3" max="3" width="10.54296875" customWidth="1"/>
    <col min="4" max="4" width="11.81640625" customWidth="1"/>
    <col min="5" max="5" width="15" customWidth="1"/>
    <col min="6" max="6" width="18.54296875" customWidth="1"/>
  </cols>
  <sheetData>
    <row r="4" spans="1:6" x14ac:dyDescent="0.35">
      <c r="A4" t="s">
        <v>262</v>
      </c>
    </row>
    <row r="5" spans="1:6" ht="15.5" x14ac:dyDescent="0.35">
      <c r="A5" s="56"/>
    </row>
    <row r="6" spans="1:6" ht="25" x14ac:dyDescent="0.35">
      <c r="A6" s="52" t="s">
        <v>263</v>
      </c>
      <c r="B6" s="59" t="s">
        <v>237</v>
      </c>
      <c r="C6" s="59" t="s">
        <v>238</v>
      </c>
      <c r="D6" s="60" t="s">
        <v>239</v>
      </c>
      <c r="E6" s="61" t="s">
        <v>240</v>
      </c>
      <c r="F6" s="60" t="s">
        <v>4</v>
      </c>
    </row>
    <row r="7" spans="1:6" x14ac:dyDescent="0.35">
      <c r="A7" s="76" t="s">
        <v>265</v>
      </c>
      <c r="B7" s="103">
        <v>3.741575644898913</v>
      </c>
      <c r="C7" s="103">
        <v>5.8369632856253864</v>
      </c>
      <c r="D7" s="103">
        <v>2.0075963103635419</v>
      </c>
      <c r="E7" s="77" t="s">
        <v>264</v>
      </c>
      <c r="F7" s="52" t="s">
        <v>255</v>
      </c>
    </row>
    <row r="8" spans="1:6" x14ac:dyDescent="0.35">
      <c r="A8" s="76" t="s">
        <v>230</v>
      </c>
      <c r="B8" s="103">
        <v>6.2699256110520674</v>
      </c>
      <c r="C8" s="103">
        <v>6.108057658405075</v>
      </c>
      <c r="D8" s="103">
        <v>5.9869036482694096</v>
      </c>
      <c r="E8" s="77" t="s">
        <v>264</v>
      </c>
      <c r="F8" s="52" t="s">
        <v>255</v>
      </c>
    </row>
    <row r="9" spans="1:6" x14ac:dyDescent="0.35">
      <c r="A9" s="76" t="s">
        <v>266</v>
      </c>
      <c r="B9" s="103">
        <v>3.6274208422994065</v>
      </c>
      <c r="C9" s="103">
        <v>3.460837887067393</v>
      </c>
      <c r="D9" s="103">
        <v>3.608847497089644</v>
      </c>
      <c r="E9" s="77" t="s">
        <v>264</v>
      </c>
      <c r="F9" s="52" t="s">
        <v>255</v>
      </c>
    </row>
    <row r="10" spans="1:6" x14ac:dyDescent="0.35">
      <c r="A10" s="76" t="s">
        <v>231</v>
      </c>
      <c r="B10" s="103">
        <v>5.9581781724434162</v>
      </c>
      <c r="C10" s="103">
        <v>5.956729418375958</v>
      </c>
      <c r="D10" s="103">
        <v>1.1696359411308992</v>
      </c>
      <c r="E10" s="77" t="s">
        <v>264</v>
      </c>
      <c r="F10" s="52" t="s">
        <v>255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4:G18"/>
  <sheetViews>
    <sheetView topLeftCell="A4" workbookViewId="0">
      <selection activeCell="E15" sqref="E15"/>
    </sheetView>
  </sheetViews>
  <sheetFormatPr defaultRowHeight="14.5" x14ac:dyDescent="0.35"/>
  <cols>
    <col min="1" max="1" width="18.26953125" customWidth="1"/>
    <col min="3" max="3" width="11" customWidth="1"/>
    <col min="4" max="4" width="10.54296875" customWidth="1"/>
    <col min="5" max="5" width="11.81640625" customWidth="1"/>
    <col min="6" max="6" width="15" customWidth="1"/>
    <col min="7" max="7" width="18.54296875" customWidth="1"/>
  </cols>
  <sheetData>
    <row r="4" spans="1:7" x14ac:dyDescent="0.35">
      <c r="A4" t="s">
        <v>269</v>
      </c>
    </row>
    <row r="5" spans="1:7" ht="15.5" x14ac:dyDescent="0.35">
      <c r="A5" s="56"/>
    </row>
    <row r="6" spans="1:7" ht="25" x14ac:dyDescent="0.35">
      <c r="A6" s="57" t="s">
        <v>218</v>
      </c>
      <c r="B6" s="58" t="s">
        <v>219</v>
      </c>
      <c r="C6" s="59" t="s">
        <v>220</v>
      </c>
      <c r="D6" s="59" t="s">
        <v>221</v>
      </c>
      <c r="E6" s="60" t="s">
        <v>222</v>
      </c>
      <c r="F6" s="61" t="s">
        <v>223</v>
      </c>
      <c r="G6" s="60" t="s">
        <v>4</v>
      </c>
    </row>
    <row r="7" spans="1:7" ht="15.5" x14ac:dyDescent="0.35">
      <c r="A7" s="62" t="s">
        <v>267</v>
      </c>
      <c r="B7" s="63" t="s">
        <v>224</v>
      </c>
      <c r="C7" s="98">
        <v>0.56999999999999995</v>
      </c>
      <c r="D7" s="98">
        <v>0.88</v>
      </c>
      <c r="E7" s="98">
        <v>2.39</v>
      </c>
      <c r="F7" s="64"/>
      <c r="G7" s="65"/>
    </row>
    <row r="8" spans="1:7" x14ac:dyDescent="0.35">
      <c r="A8" s="66" t="s">
        <v>225</v>
      </c>
      <c r="B8" s="67" t="s">
        <v>226</v>
      </c>
      <c r="C8" s="100">
        <v>0.62</v>
      </c>
      <c r="D8" s="100">
        <v>0.91</v>
      </c>
      <c r="E8" s="100">
        <v>2.3199999999999998</v>
      </c>
      <c r="F8" s="68" t="s">
        <v>227</v>
      </c>
      <c r="G8" s="67" t="s">
        <v>249</v>
      </c>
    </row>
    <row r="9" spans="1:7" x14ac:dyDescent="0.35">
      <c r="A9" s="69"/>
      <c r="B9" s="70" t="s">
        <v>229</v>
      </c>
      <c r="C9" s="102">
        <v>0.56999999999999995</v>
      </c>
      <c r="D9" s="102">
        <v>0.88</v>
      </c>
      <c r="E9" s="102">
        <v>2.39</v>
      </c>
      <c r="F9" s="71"/>
      <c r="G9" s="72"/>
    </row>
    <row r="10" spans="1:7" x14ac:dyDescent="0.35">
      <c r="A10" s="62"/>
      <c r="B10" s="63" t="s">
        <v>224</v>
      </c>
      <c r="C10" s="98">
        <v>0.45</v>
      </c>
      <c r="D10" s="98">
        <v>0.89</v>
      </c>
      <c r="E10" s="98">
        <v>2.39</v>
      </c>
      <c r="F10" s="73"/>
      <c r="G10" s="65"/>
    </row>
    <row r="11" spans="1:7" x14ac:dyDescent="0.35">
      <c r="A11" s="66" t="s">
        <v>230</v>
      </c>
      <c r="B11" s="67" t="s">
        <v>226</v>
      </c>
      <c r="C11" s="100">
        <v>0.51</v>
      </c>
      <c r="D11" s="100">
        <v>0.98</v>
      </c>
      <c r="E11" s="100">
        <v>2.33</v>
      </c>
      <c r="F11" s="74" t="s">
        <v>227</v>
      </c>
      <c r="G11" s="67" t="s">
        <v>249</v>
      </c>
    </row>
    <row r="12" spans="1:7" x14ac:dyDescent="0.35">
      <c r="A12" s="69"/>
      <c r="B12" s="70" t="s">
        <v>229</v>
      </c>
      <c r="C12" s="102">
        <v>0.45</v>
      </c>
      <c r="D12" s="102">
        <v>0.89</v>
      </c>
      <c r="E12" s="102">
        <v>2.39</v>
      </c>
      <c r="F12" s="71"/>
      <c r="G12" s="72"/>
    </row>
    <row r="13" spans="1:7" x14ac:dyDescent="0.35">
      <c r="A13" s="62"/>
      <c r="B13" s="63" t="s">
        <v>224</v>
      </c>
      <c r="C13" s="98">
        <v>0.56999999999999995</v>
      </c>
      <c r="D13" s="98">
        <v>0.88</v>
      </c>
      <c r="E13" s="98">
        <v>1.02</v>
      </c>
      <c r="F13" s="73"/>
      <c r="G13" s="65"/>
    </row>
    <row r="14" spans="1:7" x14ac:dyDescent="0.35">
      <c r="A14" s="66" t="s">
        <v>266</v>
      </c>
      <c r="B14" s="67" t="s">
        <v>226</v>
      </c>
      <c r="C14" s="100">
        <v>0.61</v>
      </c>
      <c r="D14" s="100">
        <v>0.96</v>
      </c>
      <c r="E14" s="100">
        <v>2.27</v>
      </c>
      <c r="F14" s="74" t="s">
        <v>227</v>
      </c>
      <c r="G14" s="67" t="s">
        <v>249</v>
      </c>
    </row>
    <row r="15" spans="1:7" x14ac:dyDescent="0.35">
      <c r="A15" s="69"/>
      <c r="B15" s="70" t="s">
        <v>229</v>
      </c>
      <c r="C15" s="102">
        <v>0.56999999999999995</v>
      </c>
      <c r="D15" s="102">
        <v>0.6</v>
      </c>
      <c r="E15" s="102">
        <v>2.2999999999999998</v>
      </c>
      <c r="F15" s="72"/>
      <c r="G15" s="72"/>
    </row>
    <row r="16" spans="1:7" x14ac:dyDescent="0.35">
      <c r="A16" s="62"/>
      <c r="B16" s="63" t="s">
        <v>224</v>
      </c>
      <c r="C16" s="98">
        <v>0.59</v>
      </c>
      <c r="D16" s="98">
        <v>0.92</v>
      </c>
      <c r="E16" s="98">
        <v>2.2999999999999998</v>
      </c>
      <c r="F16" s="73"/>
      <c r="G16" s="65"/>
    </row>
    <row r="17" spans="1:7" x14ac:dyDescent="0.35">
      <c r="A17" s="66" t="s">
        <v>231</v>
      </c>
      <c r="B17" s="67" t="s">
        <v>226</v>
      </c>
      <c r="C17" s="100">
        <v>0.69</v>
      </c>
      <c r="D17" s="100">
        <v>0.95</v>
      </c>
      <c r="E17" s="100">
        <v>2.2400000000000002</v>
      </c>
      <c r="F17" s="74" t="s">
        <v>227</v>
      </c>
      <c r="G17" s="67" t="s">
        <v>249</v>
      </c>
    </row>
    <row r="18" spans="1:7" x14ac:dyDescent="0.35">
      <c r="A18" s="69"/>
      <c r="B18" s="70" t="s">
        <v>229</v>
      </c>
      <c r="C18" s="102">
        <v>0.59</v>
      </c>
      <c r="D18" s="102">
        <v>0.92</v>
      </c>
      <c r="E18" s="102">
        <v>2.2999999999999998</v>
      </c>
      <c r="F18" s="72"/>
      <c r="G18" s="7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3:J17"/>
  <sheetViews>
    <sheetView topLeftCell="A4" workbookViewId="0">
      <selection activeCell="H6" sqref="H6:J17"/>
    </sheetView>
  </sheetViews>
  <sheetFormatPr defaultRowHeight="14.5" x14ac:dyDescent="0.35"/>
  <cols>
    <col min="1" max="1" width="18.26953125" customWidth="1"/>
    <col min="3" max="3" width="11" customWidth="1"/>
    <col min="4" max="4" width="10.54296875" customWidth="1"/>
    <col min="5" max="5" width="11.81640625" customWidth="1"/>
    <col min="6" max="6" width="15" customWidth="1"/>
    <col min="7" max="7" width="18.54296875" customWidth="1"/>
  </cols>
  <sheetData>
    <row r="3" spans="1:10" x14ac:dyDescent="0.35">
      <c r="A3" t="s">
        <v>217</v>
      </c>
    </row>
    <row r="4" spans="1:10" ht="15.5" x14ac:dyDescent="0.35">
      <c r="A4" s="56"/>
    </row>
    <row r="5" spans="1:10" ht="25" x14ac:dyDescent="0.35">
      <c r="A5" s="57" t="s">
        <v>218</v>
      </c>
      <c r="B5" s="58" t="s">
        <v>219</v>
      </c>
      <c r="C5" s="59" t="s">
        <v>220</v>
      </c>
      <c r="D5" s="59" t="s">
        <v>221</v>
      </c>
      <c r="E5" s="60" t="s">
        <v>222</v>
      </c>
      <c r="F5" s="61" t="s">
        <v>223</v>
      </c>
      <c r="G5" s="60" t="s">
        <v>4</v>
      </c>
    </row>
    <row r="6" spans="1:10" ht="15.5" x14ac:dyDescent="0.35">
      <c r="A6" s="62" t="s">
        <v>267</v>
      </c>
      <c r="B6" s="63" t="s">
        <v>224</v>
      </c>
      <c r="C6" s="107">
        <v>1.2800000000000001E-2</v>
      </c>
      <c r="D6" s="110">
        <v>4.8899999999999999E-2</v>
      </c>
      <c r="E6" s="111">
        <v>0.26819999999999999</v>
      </c>
      <c r="F6" s="64"/>
      <c r="G6" s="65"/>
      <c r="H6" s="160">
        <f>C6*100</f>
        <v>1.28</v>
      </c>
      <c r="I6" s="160">
        <f t="shared" ref="I6:J17" si="0">D6*100</f>
        <v>4.8899999999999997</v>
      </c>
      <c r="J6" s="160">
        <f t="shared" si="0"/>
        <v>26.82</v>
      </c>
    </row>
    <row r="7" spans="1:10" x14ac:dyDescent="0.35">
      <c r="A7" s="66" t="s">
        <v>225</v>
      </c>
      <c r="B7" s="67" t="s">
        <v>226</v>
      </c>
      <c r="C7" s="108">
        <v>1.2800000000000001E-2</v>
      </c>
      <c r="D7" s="112">
        <v>4.7300000000000002E-2</v>
      </c>
      <c r="E7" s="111">
        <v>0.25669999999999998</v>
      </c>
      <c r="F7" s="68" t="s">
        <v>227</v>
      </c>
      <c r="G7" s="67" t="s">
        <v>228</v>
      </c>
      <c r="H7" s="160">
        <f t="shared" ref="H7:H17" si="1">C7*100</f>
        <v>1.28</v>
      </c>
      <c r="I7" s="160">
        <f t="shared" si="0"/>
        <v>4.7300000000000004</v>
      </c>
      <c r="J7" s="160">
        <f t="shared" si="0"/>
        <v>25.669999999999998</v>
      </c>
    </row>
    <row r="8" spans="1:10" x14ac:dyDescent="0.35">
      <c r="A8" s="69"/>
      <c r="B8" s="70" t="s">
        <v>229</v>
      </c>
      <c r="C8" s="109">
        <v>1.37E-2</v>
      </c>
      <c r="D8" s="113">
        <v>4.7100000000000003E-2</v>
      </c>
      <c r="E8" s="111">
        <v>0.25979999999999998</v>
      </c>
      <c r="F8" s="71"/>
      <c r="G8" s="72"/>
      <c r="H8" s="160">
        <f t="shared" si="1"/>
        <v>1.37</v>
      </c>
      <c r="I8" s="160">
        <f t="shared" si="0"/>
        <v>4.71</v>
      </c>
      <c r="J8" s="160">
        <f t="shared" si="0"/>
        <v>25.979999999999997</v>
      </c>
    </row>
    <row r="9" spans="1:10" x14ac:dyDescent="0.35">
      <c r="A9" s="62"/>
      <c r="B9" s="63" t="s">
        <v>224</v>
      </c>
      <c r="C9" s="110">
        <v>0.25740000000000002</v>
      </c>
      <c r="D9" s="110">
        <v>0.27</v>
      </c>
      <c r="E9" s="110">
        <v>0.61619999999999997</v>
      </c>
      <c r="F9" s="73"/>
      <c r="G9" s="65"/>
      <c r="H9" s="160">
        <f t="shared" si="1"/>
        <v>25.740000000000002</v>
      </c>
      <c r="I9" s="160">
        <f t="shared" si="0"/>
        <v>27</v>
      </c>
      <c r="J9" s="160">
        <f t="shared" si="0"/>
        <v>61.62</v>
      </c>
    </row>
    <row r="10" spans="1:10" x14ac:dyDescent="0.35">
      <c r="A10" s="66" t="s">
        <v>230</v>
      </c>
      <c r="B10" s="67" t="s">
        <v>226</v>
      </c>
      <c r="C10" s="112">
        <v>0.249</v>
      </c>
      <c r="D10" s="112">
        <v>0.25900000000000001</v>
      </c>
      <c r="E10" s="112">
        <v>0.55230000000000001</v>
      </c>
      <c r="F10" s="74" t="s">
        <v>227</v>
      </c>
      <c r="G10" s="67" t="s">
        <v>228</v>
      </c>
      <c r="H10" s="160">
        <f t="shared" si="1"/>
        <v>24.9</v>
      </c>
      <c r="I10" s="160">
        <f t="shared" si="0"/>
        <v>25.900000000000002</v>
      </c>
      <c r="J10" s="160">
        <f t="shared" si="0"/>
        <v>55.230000000000004</v>
      </c>
    </row>
    <row r="11" spans="1:10" x14ac:dyDescent="0.35">
      <c r="A11" s="69"/>
      <c r="B11" s="70" t="s">
        <v>229</v>
      </c>
      <c r="C11" s="113">
        <v>0.25669999999999998</v>
      </c>
      <c r="D11" s="113">
        <v>0.26869999999999999</v>
      </c>
      <c r="E11" s="113">
        <v>0.57069999999999999</v>
      </c>
      <c r="F11" s="71"/>
      <c r="G11" s="72"/>
      <c r="H11" s="160">
        <f t="shared" si="1"/>
        <v>25.669999999999998</v>
      </c>
      <c r="I11" s="160">
        <f t="shared" si="0"/>
        <v>26.87</v>
      </c>
      <c r="J11" s="160">
        <f t="shared" si="0"/>
        <v>57.07</v>
      </c>
    </row>
    <row r="12" spans="1:10" x14ac:dyDescent="0.35">
      <c r="A12" s="62"/>
      <c r="B12" s="63" t="s">
        <v>224</v>
      </c>
      <c r="C12" s="110">
        <v>0.2424</v>
      </c>
      <c r="D12" s="110">
        <v>0.25009999999999999</v>
      </c>
      <c r="E12" s="110">
        <v>0.37140000000000001</v>
      </c>
      <c r="F12" s="73"/>
      <c r="G12" s="65"/>
      <c r="H12" s="160">
        <f t="shared" si="1"/>
        <v>24.240000000000002</v>
      </c>
      <c r="I12" s="160">
        <f t="shared" si="0"/>
        <v>25.009999999999998</v>
      </c>
      <c r="J12" s="160">
        <f t="shared" si="0"/>
        <v>37.14</v>
      </c>
    </row>
    <row r="13" spans="1:10" x14ac:dyDescent="0.35">
      <c r="A13" s="66" t="s">
        <v>266</v>
      </c>
      <c r="B13" s="67" t="s">
        <v>226</v>
      </c>
      <c r="C13" s="112">
        <v>0.2359</v>
      </c>
      <c r="D13" s="112">
        <v>0.2442</v>
      </c>
      <c r="E13" s="112">
        <v>0.52610000000000001</v>
      </c>
      <c r="F13" s="74" t="s">
        <v>227</v>
      </c>
      <c r="G13" s="67" t="s">
        <v>228</v>
      </c>
      <c r="H13" s="160">
        <f t="shared" si="1"/>
        <v>23.59</v>
      </c>
      <c r="I13" s="160">
        <f t="shared" si="0"/>
        <v>24.42</v>
      </c>
      <c r="J13" s="160">
        <f t="shared" si="0"/>
        <v>52.61</v>
      </c>
    </row>
    <row r="14" spans="1:10" x14ac:dyDescent="0.35">
      <c r="A14" s="69"/>
      <c r="B14" s="70" t="s">
        <v>229</v>
      </c>
      <c r="C14" s="113">
        <v>0.23780000000000001</v>
      </c>
      <c r="D14" s="113">
        <v>0.2462</v>
      </c>
      <c r="E14" s="113">
        <v>0.72750000000000004</v>
      </c>
      <c r="F14" s="72"/>
      <c r="G14" s="72"/>
      <c r="H14" s="160">
        <f t="shared" si="1"/>
        <v>23.78</v>
      </c>
      <c r="I14" s="160">
        <f t="shared" si="0"/>
        <v>24.62</v>
      </c>
      <c r="J14" s="160">
        <f t="shared" si="0"/>
        <v>72.75</v>
      </c>
    </row>
    <row r="15" spans="1:10" x14ac:dyDescent="0.35">
      <c r="A15" s="62"/>
      <c r="B15" s="63" t="s">
        <v>224</v>
      </c>
      <c r="C15" s="107">
        <v>4.7999999999999996E-3</v>
      </c>
      <c r="D15" s="107">
        <v>4.8999999999999998E-3</v>
      </c>
      <c r="E15" s="110">
        <v>0.55459999999999998</v>
      </c>
      <c r="F15" s="73"/>
      <c r="G15" s="65"/>
      <c r="H15" s="160">
        <f t="shared" si="1"/>
        <v>0.48</v>
      </c>
      <c r="I15" s="160">
        <f t="shared" si="0"/>
        <v>0.49</v>
      </c>
      <c r="J15" s="160">
        <f t="shared" si="0"/>
        <v>55.46</v>
      </c>
    </row>
    <row r="16" spans="1:10" x14ac:dyDescent="0.35">
      <c r="A16" s="66" t="s">
        <v>231</v>
      </c>
      <c r="B16" s="67" t="s">
        <v>226</v>
      </c>
      <c r="C16" s="108">
        <v>4.0000000000000001E-3</v>
      </c>
      <c r="D16" s="108">
        <v>4.5500000000000002E-3</v>
      </c>
      <c r="E16" s="112">
        <v>1.3449</v>
      </c>
      <c r="F16" s="74" t="s">
        <v>227</v>
      </c>
      <c r="G16" s="67" t="s">
        <v>228</v>
      </c>
      <c r="H16" s="160">
        <f t="shared" si="1"/>
        <v>0.4</v>
      </c>
      <c r="I16" s="160">
        <f t="shared" si="0"/>
        <v>0.45500000000000002</v>
      </c>
      <c r="J16" s="160">
        <f t="shared" si="0"/>
        <v>134.49</v>
      </c>
    </row>
    <row r="17" spans="1:10" x14ac:dyDescent="0.35">
      <c r="A17" s="69"/>
      <c r="B17" s="70" t="s">
        <v>229</v>
      </c>
      <c r="C17" s="109">
        <v>4.4000000000000003E-3</v>
      </c>
      <c r="D17" s="109">
        <v>4.7999999999999996E-3</v>
      </c>
      <c r="E17" s="113">
        <v>0.52649999999999997</v>
      </c>
      <c r="F17" s="72"/>
      <c r="G17" s="72"/>
      <c r="H17" s="160">
        <f t="shared" si="1"/>
        <v>0.44</v>
      </c>
      <c r="I17" s="160">
        <f t="shared" si="0"/>
        <v>0.48</v>
      </c>
      <c r="J17" s="160">
        <f t="shared" si="0"/>
        <v>52.65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3:F9"/>
  <sheetViews>
    <sheetView workbookViewId="0">
      <selection activeCell="B6" sqref="B6:F9"/>
    </sheetView>
  </sheetViews>
  <sheetFormatPr defaultRowHeight="14.5" x14ac:dyDescent="0.35"/>
  <cols>
    <col min="1" max="1" width="27.26953125" customWidth="1"/>
    <col min="2" max="2" width="11" customWidth="1"/>
    <col min="3" max="3" width="10.54296875" customWidth="1"/>
    <col min="4" max="4" width="11.81640625" customWidth="1"/>
    <col min="5" max="5" width="15" customWidth="1"/>
    <col min="6" max="6" width="18.54296875" customWidth="1"/>
  </cols>
  <sheetData>
    <row r="3" spans="1:6" x14ac:dyDescent="0.35">
      <c r="A3" t="s">
        <v>242</v>
      </c>
    </row>
    <row r="4" spans="1:6" ht="15.5" x14ac:dyDescent="0.35">
      <c r="A4" s="56"/>
    </row>
    <row r="5" spans="1:6" x14ac:dyDescent="0.35">
      <c r="A5" s="52" t="s">
        <v>243</v>
      </c>
      <c r="B5" s="59" t="s">
        <v>244</v>
      </c>
      <c r="C5" s="59" t="s">
        <v>245</v>
      </c>
      <c r="D5" s="60" t="s">
        <v>246</v>
      </c>
      <c r="E5" s="61" t="s">
        <v>247</v>
      </c>
      <c r="F5" s="60" t="s">
        <v>4</v>
      </c>
    </row>
    <row r="6" spans="1:6" x14ac:dyDescent="0.35">
      <c r="A6" s="76" t="s">
        <v>268</v>
      </c>
      <c r="B6" s="161">
        <v>59.68</v>
      </c>
      <c r="C6" s="162">
        <v>60.17</v>
      </c>
      <c r="D6" s="161">
        <v>60.476999999999997</v>
      </c>
      <c r="E6" s="163" t="s">
        <v>248</v>
      </c>
      <c r="F6" s="52" t="s">
        <v>228</v>
      </c>
    </row>
    <row r="7" spans="1:6" x14ac:dyDescent="0.35">
      <c r="A7" s="76" t="s">
        <v>230</v>
      </c>
      <c r="B7" s="162">
        <v>59.744</v>
      </c>
      <c r="C7" s="162">
        <v>60.07</v>
      </c>
      <c r="D7" s="162">
        <v>60.34</v>
      </c>
      <c r="E7" s="163" t="s">
        <v>248</v>
      </c>
      <c r="F7" s="52" t="s">
        <v>249</v>
      </c>
    </row>
    <row r="8" spans="1:6" x14ac:dyDescent="0.35">
      <c r="A8" s="76" t="s">
        <v>266</v>
      </c>
      <c r="B8" s="161">
        <v>59.66</v>
      </c>
      <c r="C8" s="162">
        <v>60.12</v>
      </c>
      <c r="D8" s="162">
        <v>60.363999999999997</v>
      </c>
      <c r="E8" s="163" t="s">
        <v>248</v>
      </c>
      <c r="F8" s="52" t="s">
        <v>228</v>
      </c>
    </row>
    <row r="9" spans="1:6" x14ac:dyDescent="0.35">
      <c r="A9" s="76" t="s">
        <v>231</v>
      </c>
      <c r="B9" s="161">
        <v>59.59</v>
      </c>
      <c r="C9" s="162">
        <v>60.22</v>
      </c>
      <c r="D9" s="161">
        <v>60.439</v>
      </c>
      <c r="E9" s="163" t="s">
        <v>248</v>
      </c>
      <c r="F9" s="52" t="s">
        <v>228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4:F10"/>
  <sheetViews>
    <sheetView workbookViewId="0">
      <selection activeCell="F9" sqref="F9"/>
    </sheetView>
  </sheetViews>
  <sheetFormatPr defaultRowHeight="14.5" x14ac:dyDescent="0.35"/>
  <cols>
    <col min="1" max="1" width="27.26953125" customWidth="1"/>
    <col min="2" max="2" width="11" customWidth="1"/>
    <col min="3" max="3" width="10.54296875" customWidth="1"/>
    <col min="4" max="4" width="11.81640625" customWidth="1"/>
    <col min="5" max="5" width="15" customWidth="1"/>
    <col min="6" max="6" width="18.54296875" customWidth="1"/>
  </cols>
  <sheetData>
    <row r="4" spans="1:6" x14ac:dyDescent="0.35">
      <c r="A4" t="s">
        <v>259</v>
      </c>
    </row>
    <row r="5" spans="1:6" ht="15.5" x14ac:dyDescent="0.35">
      <c r="A5" s="56"/>
    </row>
    <row r="6" spans="1:6" ht="25" x14ac:dyDescent="0.35">
      <c r="A6" s="52" t="s">
        <v>260</v>
      </c>
      <c r="B6" s="59" t="s">
        <v>244</v>
      </c>
      <c r="C6" s="59" t="s">
        <v>245</v>
      </c>
      <c r="D6" s="60" t="s">
        <v>246</v>
      </c>
      <c r="E6" s="61" t="s">
        <v>240</v>
      </c>
      <c r="F6" s="60" t="s">
        <v>4</v>
      </c>
    </row>
    <row r="7" spans="1:6" x14ac:dyDescent="0.35">
      <c r="A7" s="76" t="s">
        <v>265</v>
      </c>
      <c r="B7" s="161">
        <v>0.79</v>
      </c>
      <c r="C7" s="162">
        <v>0.87</v>
      </c>
      <c r="D7" s="162">
        <v>0.87</v>
      </c>
      <c r="E7" s="77" t="s">
        <v>261</v>
      </c>
      <c r="F7" s="52" t="s">
        <v>234</v>
      </c>
    </row>
    <row r="8" spans="1:6" x14ac:dyDescent="0.35">
      <c r="A8" s="76" t="s">
        <v>230</v>
      </c>
      <c r="B8" s="162">
        <v>0.92</v>
      </c>
      <c r="C8" s="162">
        <v>0.92</v>
      </c>
      <c r="D8" s="162">
        <v>0.92</v>
      </c>
      <c r="E8" s="77" t="s">
        <v>261</v>
      </c>
      <c r="F8" s="52" t="s">
        <v>228</v>
      </c>
    </row>
    <row r="9" spans="1:6" x14ac:dyDescent="0.35">
      <c r="A9" s="76" t="s">
        <v>266</v>
      </c>
      <c r="B9" s="162">
        <v>0.93</v>
      </c>
      <c r="C9" s="162">
        <v>0.93</v>
      </c>
      <c r="D9" s="162">
        <v>0.93</v>
      </c>
      <c r="E9" s="77" t="s">
        <v>261</v>
      </c>
      <c r="F9" s="52" t="s">
        <v>234</v>
      </c>
    </row>
    <row r="10" spans="1:6" x14ac:dyDescent="0.35">
      <c r="A10" s="76" t="s">
        <v>231</v>
      </c>
      <c r="B10" s="162">
        <v>0.88</v>
      </c>
      <c r="C10" s="162">
        <v>0.89</v>
      </c>
      <c r="D10" s="162">
        <v>0.9</v>
      </c>
      <c r="E10" s="77" t="s">
        <v>261</v>
      </c>
      <c r="F10" s="52" t="s">
        <v>234</v>
      </c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2:G26"/>
  <sheetViews>
    <sheetView tabSelected="1" workbookViewId="0">
      <selection activeCell="B24" sqref="B24:E26"/>
    </sheetView>
  </sheetViews>
  <sheetFormatPr defaultRowHeight="14.5" x14ac:dyDescent="0.35"/>
  <cols>
    <col min="3" max="3" width="10.7265625" bestFit="1" customWidth="1"/>
    <col min="4" max="4" width="10.7265625" customWidth="1"/>
    <col min="5" max="5" width="10.7265625" bestFit="1" customWidth="1"/>
  </cols>
  <sheetData>
    <row r="2" spans="1:7" x14ac:dyDescent="0.35">
      <c r="A2" t="s">
        <v>279</v>
      </c>
      <c r="B2" t="s">
        <v>280</v>
      </c>
    </row>
    <row r="4" spans="1:7" ht="15.5" x14ac:dyDescent="0.35">
      <c r="A4" s="33" t="s">
        <v>270</v>
      </c>
      <c r="B4" s="154" t="s">
        <v>275</v>
      </c>
      <c r="C4" s="155"/>
      <c r="D4" s="154" t="s">
        <v>278</v>
      </c>
      <c r="E4" s="155"/>
      <c r="G4" s="116" t="s">
        <v>281</v>
      </c>
    </row>
    <row r="5" spans="1:7" ht="15.5" x14ac:dyDescent="0.35">
      <c r="A5" s="33" t="s">
        <v>271</v>
      </c>
      <c r="B5" s="5" t="s">
        <v>276</v>
      </c>
      <c r="C5" s="5" t="s">
        <v>277</v>
      </c>
      <c r="D5" s="5" t="s">
        <v>276</v>
      </c>
      <c r="E5" s="5" t="s">
        <v>277</v>
      </c>
      <c r="G5" s="116" t="s">
        <v>282</v>
      </c>
    </row>
    <row r="6" spans="1:7" x14ac:dyDescent="0.35">
      <c r="A6" s="33" t="s">
        <v>272</v>
      </c>
      <c r="B6" s="1">
        <v>1.41</v>
      </c>
      <c r="C6" s="1">
        <v>1.45</v>
      </c>
      <c r="D6" s="1">
        <v>1.36</v>
      </c>
      <c r="E6" s="87">
        <v>2.14</v>
      </c>
    </row>
    <row r="7" spans="1:7" x14ac:dyDescent="0.35">
      <c r="A7" s="33" t="s">
        <v>273</v>
      </c>
      <c r="B7" s="1">
        <v>1.41</v>
      </c>
      <c r="C7" s="1">
        <v>1.46</v>
      </c>
      <c r="D7" s="1">
        <v>1.36</v>
      </c>
      <c r="E7" s="87">
        <v>2.08</v>
      </c>
    </row>
    <row r="8" spans="1:7" x14ac:dyDescent="0.35">
      <c r="A8" s="33" t="s">
        <v>274</v>
      </c>
      <c r="B8" s="1">
        <v>1.42</v>
      </c>
      <c r="C8" s="1">
        <v>1.47</v>
      </c>
      <c r="D8" s="1">
        <v>1.38</v>
      </c>
      <c r="E8" s="87">
        <v>2.08</v>
      </c>
    </row>
    <row r="10" spans="1:7" x14ac:dyDescent="0.35">
      <c r="A10" s="89" t="s">
        <v>230</v>
      </c>
      <c r="B10" s="156" t="s">
        <v>275</v>
      </c>
      <c r="C10" s="157"/>
      <c r="D10" s="156" t="s">
        <v>278</v>
      </c>
      <c r="E10" s="157"/>
    </row>
    <row r="11" spans="1:7" x14ac:dyDescent="0.35">
      <c r="A11" s="89" t="s">
        <v>271</v>
      </c>
      <c r="B11" s="90" t="s">
        <v>276</v>
      </c>
      <c r="C11" s="90" t="s">
        <v>277</v>
      </c>
      <c r="D11" s="90" t="s">
        <v>276</v>
      </c>
      <c r="E11" s="90" t="s">
        <v>277</v>
      </c>
    </row>
    <row r="12" spans="1:7" x14ac:dyDescent="0.35">
      <c r="A12" s="89" t="s">
        <v>272</v>
      </c>
      <c r="B12" s="114">
        <v>1.41</v>
      </c>
      <c r="C12" s="114">
        <v>1.46</v>
      </c>
      <c r="D12" s="114">
        <v>1.53</v>
      </c>
      <c r="E12" s="117">
        <v>5.18</v>
      </c>
    </row>
    <row r="13" spans="1:7" x14ac:dyDescent="0.35">
      <c r="A13" s="89" t="s">
        <v>273</v>
      </c>
      <c r="B13" s="114">
        <v>1.41</v>
      </c>
      <c r="C13" s="114">
        <v>1.62</v>
      </c>
      <c r="D13" s="114">
        <v>1.62</v>
      </c>
      <c r="E13" s="117">
        <v>6.29</v>
      </c>
    </row>
    <row r="14" spans="1:7" x14ac:dyDescent="0.35">
      <c r="A14" s="89" t="s">
        <v>274</v>
      </c>
      <c r="B14" s="114">
        <v>1.42</v>
      </c>
      <c r="C14" s="114">
        <v>1.47</v>
      </c>
      <c r="D14" s="114">
        <v>1.55</v>
      </c>
      <c r="E14" s="117">
        <v>6.07</v>
      </c>
    </row>
    <row r="16" spans="1:7" x14ac:dyDescent="0.35">
      <c r="A16" s="33" t="s">
        <v>266</v>
      </c>
      <c r="B16" s="154" t="s">
        <v>275</v>
      </c>
      <c r="C16" s="155"/>
      <c r="D16" s="154" t="s">
        <v>278</v>
      </c>
      <c r="E16" s="155"/>
    </row>
    <row r="17" spans="1:5" x14ac:dyDescent="0.35">
      <c r="A17" s="33" t="s">
        <v>271</v>
      </c>
      <c r="B17" s="5" t="s">
        <v>276</v>
      </c>
      <c r="C17" s="5" t="s">
        <v>277</v>
      </c>
      <c r="D17" s="5" t="s">
        <v>276</v>
      </c>
      <c r="E17" s="5" t="s">
        <v>277</v>
      </c>
    </row>
    <row r="18" spans="1:5" x14ac:dyDescent="0.35">
      <c r="A18" s="33" t="s">
        <v>272</v>
      </c>
      <c r="B18" s="78">
        <v>1.42</v>
      </c>
      <c r="C18" s="78">
        <v>1.46</v>
      </c>
      <c r="D18" s="78">
        <v>1.45</v>
      </c>
      <c r="E18" s="164">
        <v>11.08</v>
      </c>
    </row>
    <row r="19" spans="1:5" x14ac:dyDescent="0.35">
      <c r="A19" s="33" t="s">
        <v>273</v>
      </c>
      <c r="B19" s="78">
        <v>1.41</v>
      </c>
      <c r="C19" s="78">
        <v>1.45</v>
      </c>
      <c r="D19" s="78">
        <v>1.51</v>
      </c>
      <c r="E19" s="164">
        <v>8.39</v>
      </c>
    </row>
    <row r="20" spans="1:5" x14ac:dyDescent="0.35">
      <c r="A20" s="33" t="s">
        <v>274</v>
      </c>
      <c r="B20" s="78">
        <v>1.42</v>
      </c>
      <c r="C20" s="78">
        <v>1.46</v>
      </c>
      <c r="D20" s="78">
        <v>1.43</v>
      </c>
      <c r="E20" s="164">
        <v>11.95</v>
      </c>
    </row>
    <row r="22" spans="1:5" x14ac:dyDescent="0.35">
      <c r="A22" s="89" t="s">
        <v>283</v>
      </c>
      <c r="B22" s="156" t="s">
        <v>275</v>
      </c>
      <c r="C22" s="157"/>
      <c r="D22" s="156" t="s">
        <v>278</v>
      </c>
      <c r="E22" s="157"/>
    </row>
    <row r="23" spans="1:5" x14ac:dyDescent="0.35">
      <c r="A23" s="89" t="s">
        <v>271</v>
      </c>
      <c r="B23" s="90" t="s">
        <v>276</v>
      </c>
      <c r="C23" s="90" t="s">
        <v>277</v>
      </c>
      <c r="D23" s="90" t="s">
        <v>276</v>
      </c>
      <c r="E23" s="90" t="s">
        <v>277</v>
      </c>
    </row>
    <row r="24" spans="1:5" x14ac:dyDescent="0.35">
      <c r="A24" s="89" t="s">
        <v>272</v>
      </c>
      <c r="B24" s="114">
        <v>1.41</v>
      </c>
      <c r="C24" s="114">
        <v>1.48</v>
      </c>
      <c r="D24" s="114">
        <v>1.37</v>
      </c>
      <c r="E24" s="117">
        <v>5.15</v>
      </c>
    </row>
    <row r="25" spans="1:5" x14ac:dyDescent="0.35">
      <c r="A25" s="89" t="s">
        <v>273</v>
      </c>
      <c r="B25" s="114">
        <v>1.41</v>
      </c>
      <c r="C25" s="114">
        <v>1.44</v>
      </c>
      <c r="D25" s="114">
        <v>1.06</v>
      </c>
      <c r="E25" s="117">
        <v>70.510000000000005</v>
      </c>
    </row>
    <row r="26" spans="1:5" x14ac:dyDescent="0.35">
      <c r="A26" s="89" t="s">
        <v>274</v>
      </c>
      <c r="B26" s="114">
        <v>1.42</v>
      </c>
      <c r="C26" s="114">
        <v>1.48</v>
      </c>
      <c r="D26" s="114">
        <v>1.27</v>
      </c>
      <c r="E26" s="117">
        <v>4.7300000000000004</v>
      </c>
    </row>
  </sheetData>
  <mergeCells count="8">
    <mergeCell ref="B16:C16"/>
    <mergeCell ref="D16:E16"/>
    <mergeCell ref="B22:C22"/>
    <mergeCell ref="D22:E22"/>
    <mergeCell ref="B4:C4"/>
    <mergeCell ref="D4:E4"/>
    <mergeCell ref="B10:C10"/>
    <mergeCell ref="D10:E10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4:G14"/>
  <sheetViews>
    <sheetView topLeftCell="B1" workbookViewId="0">
      <selection activeCell="C13" sqref="C13"/>
    </sheetView>
  </sheetViews>
  <sheetFormatPr defaultRowHeight="14.5" x14ac:dyDescent="0.35"/>
  <cols>
    <col min="1" max="1" width="18.26953125" customWidth="1"/>
    <col min="2" max="2" width="9.7265625" customWidth="1"/>
    <col min="3" max="3" width="11" customWidth="1"/>
    <col min="4" max="4" width="10.54296875" customWidth="1"/>
    <col min="5" max="5" width="11.81640625" customWidth="1"/>
    <col min="6" max="6" width="15" customWidth="1"/>
    <col min="7" max="7" width="18.54296875" customWidth="1"/>
  </cols>
  <sheetData>
    <row r="4" spans="1:7" x14ac:dyDescent="0.35">
      <c r="A4" t="s">
        <v>250</v>
      </c>
    </row>
    <row r="5" spans="1:7" ht="15.5" x14ac:dyDescent="0.35">
      <c r="A5" s="56"/>
    </row>
    <row r="6" spans="1:7" x14ac:dyDescent="0.35">
      <c r="A6" s="57" t="s">
        <v>251</v>
      </c>
      <c r="B6" s="58" t="s">
        <v>252</v>
      </c>
      <c r="C6" s="79" t="s">
        <v>224</v>
      </c>
      <c r="D6" s="79" t="s">
        <v>226</v>
      </c>
      <c r="E6" s="80" t="s">
        <v>229</v>
      </c>
      <c r="F6" s="81" t="s">
        <v>233</v>
      </c>
      <c r="G6" s="60" t="s">
        <v>4</v>
      </c>
    </row>
    <row r="7" spans="1:7" x14ac:dyDescent="0.35">
      <c r="A7" s="62" t="s">
        <v>267</v>
      </c>
      <c r="B7" s="63" t="s">
        <v>253</v>
      </c>
      <c r="C7" s="162">
        <v>0.30599999999999999</v>
      </c>
      <c r="D7" s="162">
        <v>0.34200000000000003</v>
      </c>
      <c r="E7" s="162">
        <v>0.28599999999999998</v>
      </c>
      <c r="F7" s="82" t="s">
        <v>254</v>
      </c>
      <c r="G7" s="83" t="s">
        <v>255</v>
      </c>
    </row>
    <row r="8" spans="1:7" x14ac:dyDescent="0.35">
      <c r="A8" s="66" t="s">
        <v>225</v>
      </c>
      <c r="B8" s="67" t="s">
        <v>256</v>
      </c>
      <c r="C8" s="162">
        <v>0.59299999999999997</v>
      </c>
      <c r="D8" s="162">
        <v>0.71299999999999997</v>
      </c>
      <c r="E8" s="162">
        <v>0.55000000000000004</v>
      </c>
      <c r="F8" s="84" t="s">
        <v>257</v>
      </c>
      <c r="G8" s="83" t="s">
        <v>255</v>
      </c>
    </row>
    <row r="9" spans="1:7" x14ac:dyDescent="0.35">
      <c r="A9" s="62"/>
      <c r="B9" s="63" t="s">
        <v>253</v>
      </c>
      <c r="C9" s="162">
        <v>0.34599999999999997</v>
      </c>
      <c r="D9" s="162">
        <v>0.248</v>
      </c>
      <c r="E9" s="162">
        <v>0.24099999999999999</v>
      </c>
      <c r="F9" s="85" t="s">
        <v>254</v>
      </c>
      <c r="G9" s="115" t="s">
        <v>255</v>
      </c>
    </row>
    <row r="10" spans="1:7" x14ac:dyDescent="0.35">
      <c r="A10" s="66" t="s">
        <v>230</v>
      </c>
      <c r="B10" s="67" t="s">
        <v>256</v>
      </c>
      <c r="C10" s="162">
        <v>0.755</v>
      </c>
      <c r="D10" s="162">
        <v>0.51</v>
      </c>
      <c r="E10" s="162">
        <v>0.52100000000000002</v>
      </c>
      <c r="F10" s="86" t="s">
        <v>257</v>
      </c>
      <c r="G10" s="115" t="s">
        <v>255</v>
      </c>
    </row>
    <row r="11" spans="1:7" x14ac:dyDescent="0.35">
      <c r="A11" s="62"/>
      <c r="B11" s="63" t="s">
        <v>253</v>
      </c>
      <c r="C11" s="162">
        <v>0.48499999999999999</v>
      </c>
      <c r="D11" s="162">
        <v>0.70499999999999996</v>
      </c>
      <c r="E11" s="162">
        <v>0.24</v>
      </c>
      <c r="F11" s="85" t="s">
        <v>254</v>
      </c>
      <c r="G11" s="115" t="s">
        <v>255</v>
      </c>
    </row>
    <row r="12" spans="1:7" x14ac:dyDescent="0.35">
      <c r="A12" s="69" t="s">
        <v>266</v>
      </c>
      <c r="B12" s="70" t="s">
        <v>256</v>
      </c>
      <c r="C12" s="162">
        <v>0.97199999999999998</v>
      </c>
      <c r="D12" s="162">
        <v>1.3560000000000001</v>
      </c>
      <c r="E12" s="162">
        <v>0.51</v>
      </c>
      <c r="F12" s="86" t="s">
        <v>257</v>
      </c>
      <c r="G12" s="115" t="s">
        <v>255</v>
      </c>
    </row>
    <row r="13" spans="1:7" x14ac:dyDescent="0.35">
      <c r="A13" s="62"/>
      <c r="B13" s="63" t="s">
        <v>253</v>
      </c>
      <c r="C13" s="162">
        <v>0.47699999999999998</v>
      </c>
      <c r="D13" s="162">
        <v>0.38</v>
      </c>
      <c r="E13" s="162">
        <v>0.28699999999999998</v>
      </c>
      <c r="F13" s="85" t="s">
        <v>254</v>
      </c>
      <c r="G13" s="115" t="s">
        <v>255</v>
      </c>
    </row>
    <row r="14" spans="1:7" x14ac:dyDescent="0.35">
      <c r="A14" s="69" t="s">
        <v>231</v>
      </c>
      <c r="B14" s="70" t="s">
        <v>256</v>
      </c>
      <c r="C14" s="161">
        <v>1.0609999999999999</v>
      </c>
      <c r="D14" s="162">
        <v>0.83499999999999996</v>
      </c>
      <c r="E14" s="162">
        <v>0.49399999999999999</v>
      </c>
      <c r="F14" s="86" t="s">
        <v>257</v>
      </c>
      <c r="G14" s="115" t="s">
        <v>258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F12568-DC3D-47DA-84BD-243CB47B80E1}">
  <dimension ref="A1:E16"/>
  <sheetViews>
    <sheetView zoomScale="70" zoomScaleNormal="70" workbookViewId="0">
      <selection activeCell="A2" sqref="A2:E16"/>
    </sheetView>
  </sheetViews>
  <sheetFormatPr defaultRowHeight="14.5" x14ac:dyDescent="0.35"/>
  <cols>
    <col min="2" max="2" width="54.90625" bestFit="1" customWidth="1"/>
    <col min="4" max="4" width="30.26953125" bestFit="1" customWidth="1"/>
    <col min="5" max="5" width="48.7265625" bestFit="1" customWidth="1"/>
  </cols>
  <sheetData>
    <row r="1" spans="1:5" x14ac:dyDescent="0.35">
      <c r="A1" s="159" t="s">
        <v>0</v>
      </c>
      <c r="B1" s="6" t="s">
        <v>1</v>
      </c>
      <c r="C1" s="6" t="s">
        <v>339</v>
      </c>
      <c r="D1" s="6" t="s">
        <v>340</v>
      </c>
      <c r="E1" s="7" t="s">
        <v>4</v>
      </c>
    </row>
    <row r="2" spans="1:5" x14ac:dyDescent="0.35">
      <c r="A2" s="33">
        <v>1</v>
      </c>
      <c r="B2" s="6" t="s">
        <v>315</v>
      </c>
      <c r="C2" s="6">
        <v>13.632999999999999</v>
      </c>
      <c r="D2" s="6" t="s">
        <v>317</v>
      </c>
      <c r="E2" s="6" t="s">
        <v>318</v>
      </c>
    </row>
    <row r="3" spans="1:5" x14ac:dyDescent="0.35">
      <c r="A3" s="33">
        <v>2</v>
      </c>
      <c r="B3" s="11" t="s">
        <v>344</v>
      </c>
      <c r="C3" s="11">
        <v>13.632999999999999</v>
      </c>
      <c r="D3" s="11">
        <v>65</v>
      </c>
      <c r="E3" s="11" t="s">
        <v>323</v>
      </c>
    </row>
    <row r="4" spans="1:5" x14ac:dyDescent="0.35">
      <c r="A4" s="33">
        <v>3</v>
      </c>
      <c r="B4" s="11" t="s">
        <v>343</v>
      </c>
      <c r="C4" s="11">
        <v>13.129</v>
      </c>
      <c r="D4" s="11">
        <v>65</v>
      </c>
      <c r="E4" s="11" t="s">
        <v>326</v>
      </c>
    </row>
    <row r="5" spans="1:5" x14ac:dyDescent="0.35">
      <c r="A5" s="33">
        <v>4</v>
      </c>
      <c r="B5" s="11" t="s">
        <v>342</v>
      </c>
      <c r="C5" s="11">
        <v>13.093999999999999</v>
      </c>
      <c r="D5" s="11">
        <v>65</v>
      </c>
      <c r="E5" s="11" t="s">
        <v>322</v>
      </c>
    </row>
    <row r="6" spans="1:5" x14ac:dyDescent="0.35">
      <c r="A6" s="33">
        <v>5</v>
      </c>
      <c r="B6" s="11" t="s">
        <v>327</v>
      </c>
      <c r="C6" s="11">
        <v>13.093999999999999</v>
      </c>
      <c r="D6" s="11">
        <v>25</v>
      </c>
      <c r="E6" s="11" t="s">
        <v>322</v>
      </c>
    </row>
    <row r="7" spans="1:5" x14ac:dyDescent="0.35">
      <c r="A7" s="33">
        <v>6</v>
      </c>
      <c r="B7" s="11" t="s">
        <v>328</v>
      </c>
      <c r="C7" s="11">
        <v>13.093999999999999</v>
      </c>
      <c r="D7" s="11">
        <v>35</v>
      </c>
      <c r="E7" s="11" t="s">
        <v>322</v>
      </c>
    </row>
    <row r="8" spans="1:5" x14ac:dyDescent="0.35">
      <c r="A8" s="33">
        <v>7</v>
      </c>
      <c r="B8" s="11" t="s">
        <v>329</v>
      </c>
      <c r="C8" s="11">
        <v>13.093999999999999</v>
      </c>
      <c r="D8" s="11">
        <v>35</v>
      </c>
      <c r="E8" s="11" t="s">
        <v>322</v>
      </c>
    </row>
    <row r="9" spans="1:5" x14ac:dyDescent="0.35">
      <c r="A9" s="33">
        <v>8</v>
      </c>
      <c r="B9" s="11" t="s">
        <v>330</v>
      </c>
      <c r="C9" s="11">
        <v>13.093999999999999</v>
      </c>
      <c r="D9" s="11">
        <v>35</v>
      </c>
      <c r="E9" s="11" t="s">
        <v>322</v>
      </c>
    </row>
    <row r="10" spans="1:5" x14ac:dyDescent="0.35">
      <c r="A10" s="33">
        <v>9</v>
      </c>
      <c r="B10" s="11" t="s">
        <v>331</v>
      </c>
      <c r="C10" s="11">
        <v>13.093999999999999</v>
      </c>
      <c r="D10" s="11">
        <v>25</v>
      </c>
      <c r="E10" s="11" t="s">
        <v>322</v>
      </c>
    </row>
    <row r="11" spans="1:5" x14ac:dyDescent="0.35">
      <c r="A11" s="33">
        <v>10</v>
      </c>
      <c r="B11" s="11" t="s">
        <v>331</v>
      </c>
      <c r="C11" s="11">
        <v>13.093999999999999</v>
      </c>
      <c r="D11" s="11">
        <v>25</v>
      </c>
      <c r="E11" s="11" t="s">
        <v>322</v>
      </c>
    </row>
    <row r="12" spans="1:5" x14ac:dyDescent="0.35">
      <c r="A12" s="33">
        <v>11</v>
      </c>
      <c r="B12" s="11" t="s">
        <v>332</v>
      </c>
      <c r="C12" s="11">
        <v>13.093999999999999</v>
      </c>
      <c r="D12" s="11">
        <v>35</v>
      </c>
      <c r="E12" s="11" t="s">
        <v>322</v>
      </c>
    </row>
    <row r="13" spans="1:5" x14ac:dyDescent="0.35">
      <c r="A13" s="33">
        <v>12</v>
      </c>
      <c r="B13" s="11" t="s">
        <v>333</v>
      </c>
      <c r="C13" s="11">
        <v>13.093999999999999</v>
      </c>
      <c r="D13" s="11">
        <v>25</v>
      </c>
      <c r="E13" s="11" t="s">
        <v>322</v>
      </c>
    </row>
    <row r="14" spans="1:5" x14ac:dyDescent="0.35">
      <c r="A14" s="33">
        <v>13</v>
      </c>
      <c r="B14" s="11" t="s">
        <v>334</v>
      </c>
      <c r="C14" s="11">
        <v>13.093999999999999</v>
      </c>
      <c r="D14" s="11">
        <v>25</v>
      </c>
      <c r="E14" s="11" t="s">
        <v>322</v>
      </c>
    </row>
    <row r="15" spans="1:5" x14ac:dyDescent="0.35">
      <c r="A15" s="33">
        <v>14</v>
      </c>
      <c r="B15" s="11" t="s">
        <v>341</v>
      </c>
      <c r="C15" s="11">
        <v>13.093999999999999</v>
      </c>
      <c r="D15" s="11">
        <v>25</v>
      </c>
      <c r="E15" s="11" t="s">
        <v>322</v>
      </c>
    </row>
    <row r="16" spans="1:5" x14ac:dyDescent="0.35">
      <c r="A16" s="33">
        <v>15</v>
      </c>
      <c r="B16" s="16" t="s">
        <v>337</v>
      </c>
      <c r="C16" s="16">
        <v>0.53300000000000003</v>
      </c>
      <c r="D16" s="16">
        <v>25</v>
      </c>
      <c r="E16" s="16" t="s">
        <v>322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4:L25"/>
  <sheetViews>
    <sheetView zoomScale="70" zoomScaleNormal="70" workbookViewId="0">
      <selection activeCell="J6" sqref="J6:J24"/>
    </sheetView>
  </sheetViews>
  <sheetFormatPr defaultRowHeight="14.5" x14ac:dyDescent="0.35"/>
  <sheetData>
    <row r="4" spans="1:12" x14ac:dyDescent="0.35">
      <c r="A4" s="128" t="s">
        <v>310</v>
      </c>
      <c r="B4" s="130"/>
      <c r="C4" s="131" t="s">
        <v>79</v>
      </c>
      <c r="D4" s="131"/>
      <c r="E4" s="132"/>
      <c r="F4" s="130" t="s">
        <v>311</v>
      </c>
      <c r="G4" s="132"/>
      <c r="H4" s="130" t="s">
        <v>312</v>
      </c>
      <c r="I4" s="132"/>
      <c r="J4" s="130"/>
      <c r="K4" s="131" t="s">
        <v>4</v>
      </c>
      <c r="L4" s="132"/>
    </row>
    <row r="5" spans="1:12" x14ac:dyDescent="0.35">
      <c r="A5" s="129"/>
      <c r="B5" s="133"/>
      <c r="C5" s="134"/>
      <c r="D5" s="134"/>
      <c r="E5" s="135"/>
      <c r="F5" s="133" t="s">
        <v>313</v>
      </c>
      <c r="G5" s="135"/>
      <c r="H5" s="133" t="s">
        <v>314</v>
      </c>
      <c r="I5" s="135"/>
      <c r="J5" s="133"/>
      <c r="K5" s="134"/>
      <c r="L5" s="135"/>
    </row>
    <row r="6" spans="1:12" x14ac:dyDescent="0.35">
      <c r="A6" s="5">
        <v>1</v>
      </c>
      <c r="B6" s="6" t="s">
        <v>315</v>
      </c>
      <c r="C6" s="7"/>
      <c r="D6" s="7"/>
      <c r="E6" s="8"/>
      <c r="F6" s="6">
        <v>13.632999999999999</v>
      </c>
      <c r="G6" s="8" t="s">
        <v>316</v>
      </c>
      <c r="H6" s="6" t="s">
        <v>317</v>
      </c>
      <c r="I6" s="8"/>
      <c r="J6" s="6" t="s">
        <v>318</v>
      </c>
      <c r="K6" s="7"/>
      <c r="L6" s="8"/>
    </row>
    <row r="7" spans="1:12" x14ac:dyDescent="0.35">
      <c r="A7" s="10">
        <v>2</v>
      </c>
      <c r="B7" s="11" t="s">
        <v>319</v>
      </c>
      <c r="C7" s="12"/>
      <c r="D7" s="12"/>
      <c r="E7" s="13"/>
      <c r="F7" s="11">
        <v>13.632999999999999</v>
      </c>
      <c r="G7" s="13" t="s">
        <v>316</v>
      </c>
      <c r="H7" s="11">
        <v>65</v>
      </c>
      <c r="I7" s="13" t="s">
        <v>316</v>
      </c>
      <c r="J7" s="11" t="s">
        <v>323</v>
      </c>
      <c r="K7" s="12"/>
      <c r="L7" s="13"/>
    </row>
    <row r="8" spans="1:12" x14ac:dyDescent="0.35">
      <c r="A8" s="10"/>
      <c r="B8" s="11" t="s">
        <v>324</v>
      </c>
      <c r="C8" s="12"/>
      <c r="D8" s="12"/>
      <c r="E8" s="13"/>
      <c r="F8" s="11"/>
      <c r="G8" s="13"/>
      <c r="H8" s="11"/>
      <c r="I8" s="13"/>
      <c r="J8" s="11"/>
      <c r="K8" s="12"/>
      <c r="L8" s="13"/>
    </row>
    <row r="9" spans="1:12" x14ac:dyDescent="0.35">
      <c r="A9" s="10">
        <v>3</v>
      </c>
      <c r="B9" s="11" t="s">
        <v>325</v>
      </c>
      <c r="C9" s="12"/>
      <c r="D9" s="12"/>
      <c r="E9" s="13"/>
      <c r="F9" s="11">
        <v>13.129</v>
      </c>
      <c r="G9" s="13" t="s">
        <v>316</v>
      </c>
      <c r="H9" s="11">
        <v>65</v>
      </c>
      <c r="I9" s="13" t="s">
        <v>316</v>
      </c>
      <c r="J9" s="11" t="s">
        <v>326</v>
      </c>
      <c r="K9" s="12"/>
      <c r="L9" s="13"/>
    </row>
    <row r="10" spans="1:12" x14ac:dyDescent="0.35">
      <c r="A10" s="10"/>
      <c r="B10" s="11" t="s">
        <v>320</v>
      </c>
      <c r="C10" s="12"/>
      <c r="D10" s="12"/>
      <c r="E10" s="13"/>
      <c r="F10" s="11"/>
      <c r="G10" s="13"/>
      <c r="H10" s="11"/>
      <c r="I10" s="13"/>
      <c r="J10" s="11"/>
      <c r="K10" s="12"/>
      <c r="L10" s="13"/>
    </row>
    <row r="11" spans="1:12" x14ac:dyDescent="0.35">
      <c r="A11" s="10">
        <v>4</v>
      </c>
      <c r="B11" s="11" t="s">
        <v>321</v>
      </c>
      <c r="C11" s="12"/>
      <c r="D11" s="12"/>
      <c r="E11" s="13"/>
      <c r="F11" s="11">
        <v>13.093999999999999</v>
      </c>
      <c r="G11" s="13" t="s">
        <v>316</v>
      </c>
      <c r="H11" s="11">
        <v>65</v>
      </c>
      <c r="I11" s="13" t="s">
        <v>316</v>
      </c>
      <c r="J11" s="11" t="s">
        <v>322</v>
      </c>
      <c r="K11" s="12"/>
      <c r="L11" s="13"/>
    </row>
    <row r="12" spans="1:12" x14ac:dyDescent="0.35">
      <c r="A12" s="10"/>
      <c r="B12" s="11" t="s">
        <v>302</v>
      </c>
      <c r="C12" s="12"/>
      <c r="D12" s="12"/>
      <c r="E12" s="13"/>
      <c r="F12" s="11"/>
      <c r="G12" s="13"/>
      <c r="H12" s="11"/>
      <c r="I12" s="13"/>
      <c r="J12" s="11"/>
      <c r="K12" s="12"/>
      <c r="L12" s="13"/>
    </row>
    <row r="13" spans="1:12" x14ac:dyDescent="0.35">
      <c r="A13" s="10">
        <v>5</v>
      </c>
      <c r="B13" s="11" t="s">
        <v>327</v>
      </c>
      <c r="C13" s="12"/>
      <c r="D13" s="12"/>
      <c r="E13" s="13"/>
      <c r="F13" s="11">
        <v>13.093999999999999</v>
      </c>
      <c r="G13" s="13" t="s">
        <v>316</v>
      </c>
      <c r="H13" s="11">
        <v>25</v>
      </c>
      <c r="I13" s="13" t="s">
        <v>316</v>
      </c>
      <c r="J13" s="11" t="s">
        <v>322</v>
      </c>
      <c r="K13" s="12"/>
      <c r="L13" s="13"/>
    </row>
    <row r="14" spans="1:12" x14ac:dyDescent="0.35">
      <c r="A14" s="10">
        <v>6</v>
      </c>
      <c r="B14" s="11" t="s">
        <v>328</v>
      </c>
      <c r="C14" s="12"/>
      <c r="D14" s="12"/>
      <c r="E14" s="13"/>
      <c r="F14" s="11">
        <v>13.093999999999999</v>
      </c>
      <c r="G14" s="13" t="s">
        <v>316</v>
      </c>
      <c r="H14" s="11">
        <v>35</v>
      </c>
      <c r="I14" s="13" t="s">
        <v>316</v>
      </c>
      <c r="J14" s="11" t="s">
        <v>322</v>
      </c>
      <c r="K14" s="12"/>
      <c r="L14" s="13"/>
    </row>
    <row r="15" spans="1:12" x14ac:dyDescent="0.35">
      <c r="A15" s="10">
        <v>7</v>
      </c>
      <c r="B15" s="11" t="s">
        <v>329</v>
      </c>
      <c r="C15" s="12"/>
      <c r="D15" s="12"/>
      <c r="E15" s="13"/>
      <c r="F15" s="11">
        <v>13.093999999999999</v>
      </c>
      <c r="G15" s="13" t="s">
        <v>316</v>
      </c>
      <c r="H15" s="11">
        <v>35</v>
      </c>
      <c r="I15" s="13" t="s">
        <v>316</v>
      </c>
      <c r="J15" s="11" t="s">
        <v>322</v>
      </c>
      <c r="K15" s="12"/>
      <c r="L15" s="13"/>
    </row>
    <row r="16" spans="1:12" x14ac:dyDescent="0.35">
      <c r="A16" s="10">
        <v>8</v>
      </c>
      <c r="B16" s="11" t="s">
        <v>330</v>
      </c>
      <c r="C16" s="12"/>
      <c r="D16" s="12"/>
      <c r="E16" s="13"/>
      <c r="F16" s="11">
        <v>13.093999999999999</v>
      </c>
      <c r="G16" s="13" t="s">
        <v>316</v>
      </c>
      <c r="H16" s="11">
        <v>35</v>
      </c>
      <c r="I16" s="13" t="s">
        <v>316</v>
      </c>
      <c r="J16" s="11" t="s">
        <v>322</v>
      </c>
      <c r="K16" s="12"/>
      <c r="L16" s="13"/>
    </row>
    <row r="17" spans="1:12" x14ac:dyDescent="0.35">
      <c r="A17" s="10">
        <v>9</v>
      </c>
      <c r="B17" s="11" t="s">
        <v>331</v>
      </c>
      <c r="C17" s="12"/>
      <c r="D17" s="12"/>
      <c r="E17" s="13"/>
      <c r="F17" s="11">
        <v>13.093999999999999</v>
      </c>
      <c r="G17" s="13" t="s">
        <v>316</v>
      </c>
      <c r="H17" s="11">
        <v>25</v>
      </c>
      <c r="I17" s="13" t="s">
        <v>316</v>
      </c>
      <c r="J17" s="11" t="s">
        <v>322</v>
      </c>
      <c r="K17" s="12"/>
      <c r="L17" s="13"/>
    </row>
    <row r="18" spans="1:12" x14ac:dyDescent="0.35">
      <c r="A18" s="10">
        <v>10</v>
      </c>
      <c r="B18" s="11" t="s">
        <v>331</v>
      </c>
      <c r="C18" s="12"/>
      <c r="D18" s="12"/>
      <c r="E18" s="13"/>
      <c r="F18" s="11">
        <v>13.093999999999999</v>
      </c>
      <c r="G18" s="13" t="s">
        <v>316</v>
      </c>
      <c r="H18" s="11">
        <v>25</v>
      </c>
      <c r="I18" s="13" t="s">
        <v>316</v>
      </c>
      <c r="J18" s="11" t="s">
        <v>322</v>
      </c>
      <c r="K18" s="12"/>
      <c r="L18" s="13"/>
    </row>
    <row r="19" spans="1:12" x14ac:dyDescent="0.35">
      <c r="A19" s="10">
        <v>11</v>
      </c>
      <c r="B19" s="11" t="s">
        <v>332</v>
      </c>
      <c r="C19" s="12"/>
      <c r="D19" s="12"/>
      <c r="E19" s="13"/>
      <c r="F19" s="11">
        <v>13.093999999999999</v>
      </c>
      <c r="G19" s="13" t="s">
        <v>316</v>
      </c>
      <c r="H19" s="11">
        <v>35</v>
      </c>
      <c r="I19" s="13" t="s">
        <v>316</v>
      </c>
      <c r="J19" s="11" t="s">
        <v>322</v>
      </c>
      <c r="K19" s="12"/>
      <c r="L19" s="13"/>
    </row>
    <row r="20" spans="1:12" x14ac:dyDescent="0.35">
      <c r="A20" s="10">
        <v>12</v>
      </c>
      <c r="B20" s="11" t="s">
        <v>333</v>
      </c>
      <c r="C20" s="12"/>
      <c r="D20" s="12"/>
      <c r="E20" s="13"/>
      <c r="F20" s="11">
        <v>13.093999999999999</v>
      </c>
      <c r="G20" s="13" t="s">
        <v>316</v>
      </c>
      <c r="H20" s="11">
        <v>25</v>
      </c>
      <c r="I20" s="13" t="s">
        <v>316</v>
      </c>
      <c r="J20" s="11" t="s">
        <v>322</v>
      </c>
      <c r="K20" s="12"/>
      <c r="L20" s="13"/>
    </row>
    <row r="21" spans="1:12" x14ac:dyDescent="0.35">
      <c r="A21" s="10">
        <v>13</v>
      </c>
      <c r="B21" s="11" t="s">
        <v>334</v>
      </c>
      <c r="C21" s="12"/>
      <c r="D21" s="12"/>
      <c r="E21" s="13"/>
      <c r="F21" s="11">
        <v>13.093999999999999</v>
      </c>
      <c r="G21" s="13" t="s">
        <v>316</v>
      </c>
      <c r="H21" s="11">
        <v>25</v>
      </c>
      <c r="I21" s="13" t="s">
        <v>316</v>
      </c>
      <c r="J21" s="11" t="s">
        <v>322</v>
      </c>
      <c r="K21" s="12"/>
      <c r="L21" s="13"/>
    </row>
    <row r="22" spans="1:12" x14ac:dyDescent="0.35">
      <c r="A22" s="10">
        <v>14</v>
      </c>
      <c r="B22" s="11" t="s">
        <v>336</v>
      </c>
      <c r="C22" s="12"/>
      <c r="D22" s="12"/>
      <c r="E22" s="13"/>
      <c r="F22" s="11">
        <v>13.093999999999999</v>
      </c>
      <c r="G22" s="13" t="s">
        <v>316</v>
      </c>
      <c r="H22" s="11">
        <v>25</v>
      </c>
      <c r="I22" s="13" t="s">
        <v>316</v>
      </c>
      <c r="J22" s="11" t="s">
        <v>322</v>
      </c>
      <c r="K22" s="12"/>
      <c r="L22" s="13"/>
    </row>
    <row r="23" spans="1:12" x14ac:dyDescent="0.35">
      <c r="A23" s="10"/>
      <c r="B23" s="11" t="s">
        <v>335</v>
      </c>
      <c r="C23" s="12"/>
      <c r="D23" s="12"/>
      <c r="E23" s="13"/>
      <c r="F23" s="11"/>
      <c r="G23" s="13"/>
      <c r="H23" s="11"/>
      <c r="I23" s="13"/>
      <c r="J23" s="11"/>
      <c r="K23" s="12"/>
      <c r="L23" s="13"/>
    </row>
    <row r="24" spans="1:12" x14ac:dyDescent="0.35">
      <c r="A24" s="15">
        <v>15</v>
      </c>
      <c r="B24" s="16" t="s">
        <v>337</v>
      </c>
      <c r="C24" s="17"/>
      <c r="D24" s="17"/>
      <c r="E24" s="18"/>
      <c r="F24" s="16">
        <v>0.53300000000000003</v>
      </c>
      <c r="G24" s="18" t="s">
        <v>316</v>
      </c>
      <c r="H24" s="16">
        <v>25</v>
      </c>
      <c r="I24" s="18" t="s">
        <v>316</v>
      </c>
      <c r="J24" s="16" t="s">
        <v>322</v>
      </c>
      <c r="K24" s="17"/>
      <c r="L24" s="18"/>
    </row>
    <row r="25" spans="1:12" x14ac:dyDescent="0.35">
      <c r="A25" s="33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6"/>
  <sheetViews>
    <sheetView workbookViewId="0">
      <selection activeCell="A10" sqref="A10"/>
    </sheetView>
  </sheetViews>
  <sheetFormatPr defaultRowHeight="14.5" x14ac:dyDescent="0.35"/>
  <cols>
    <col min="1" max="1" width="41.453125" customWidth="1"/>
    <col min="2" max="2" width="18.26953125" customWidth="1"/>
    <col min="3" max="3" width="13.81640625" customWidth="1"/>
    <col min="4" max="4" width="14.1796875" customWidth="1"/>
    <col min="5" max="5" width="14.453125" customWidth="1"/>
    <col min="6" max="6" width="13.81640625" customWidth="1"/>
    <col min="7" max="7" width="12.54296875" customWidth="1"/>
    <col min="8" max="8" width="13.453125" customWidth="1"/>
    <col min="9" max="9" width="12.7265625" customWidth="1"/>
  </cols>
  <sheetData>
    <row r="1" spans="1:9" x14ac:dyDescent="0.35">
      <c r="A1" t="s">
        <v>69</v>
      </c>
      <c r="B1" s="27" t="s">
        <v>73</v>
      </c>
    </row>
    <row r="2" spans="1:9" x14ac:dyDescent="0.35">
      <c r="A2" t="s">
        <v>68</v>
      </c>
      <c r="B2" t="s">
        <v>70</v>
      </c>
    </row>
    <row r="3" spans="1:9" x14ac:dyDescent="0.35">
      <c r="A3" t="s">
        <v>71</v>
      </c>
      <c r="B3" t="s">
        <v>72</v>
      </c>
    </row>
    <row r="5" spans="1:9" x14ac:dyDescent="0.35">
      <c r="A5" s="25" t="s">
        <v>1</v>
      </c>
      <c r="B5" s="26" t="s">
        <v>43</v>
      </c>
      <c r="C5" s="26" t="s">
        <v>45</v>
      </c>
      <c r="D5" s="26" t="s">
        <v>46</v>
      </c>
      <c r="E5" s="26" t="s">
        <v>47</v>
      </c>
      <c r="F5" s="26" t="s">
        <v>48</v>
      </c>
      <c r="G5" s="26" t="s">
        <v>49</v>
      </c>
      <c r="H5" s="26" t="s">
        <v>50</v>
      </c>
      <c r="I5" s="28" t="s">
        <v>4</v>
      </c>
    </row>
    <row r="6" spans="1:9" x14ac:dyDescent="0.35">
      <c r="A6" s="6" t="s">
        <v>51</v>
      </c>
      <c r="B6" s="20" t="s">
        <v>44</v>
      </c>
      <c r="C6" s="21" t="s">
        <v>58</v>
      </c>
      <c r="D6" s="21" t="s">
        <v>58</v>
      </c>
      <c r="E6" s="21" t="s">
        <v>58</v>
      </c>
      <c r="F6" s="21" t="s">
        <v>59</v>
      </c>
      <c r="G6" s="21" t="s">
        <v>60</v>
      </c>
      <c r="H6" s="21" t="s">
        <v>61</v>
      </c>
      <c r="I6" s="29" t="s">
        <v>74</v>
      </c>
    </row>
    <row r="7" spans="1:9" x14ac:dyDescent="0.35">
      <c r="A7" s="11" t="s">
        <v>52</v>
      </c>
      <c r="B7" s="12"/>
      <c r="C7" s="12"/>
      <c r="D7" s="12"/>
      <c r="E7" s="12"/>
      <c r="F7" s="12"/>
      <c r="G7" s="12"/>
      <c r="H7" s="12"/>
      <c r="I7" s="23" t="s">
        <v>75</v>
      </c>
    </row>
    <row r="8" spans="1:9" x14ac:dyDescent="0.35">
      <c r="A8" s="11"/>
      <c r="B8" s="12"/>
      <c r="C8" s="12"/>
      <c r="D8" s="12"/>
      <c r="E8" s="12"/>
      <c r="F8" s="12"/>
      <c r="G8" s="12"/>
      <c r="H8" s="12"/>
      <c r="I8" s="23"/>
    </row>
    <row r="9" spans="1:9" x14ac:dyDescent="0.35">
      <c r="A9" s="11" t="s">
        <v>53</v>
      </c>
      <c r="B9" s="22" t="s">
        <v>44</v>
      </c>
      <c r="C9" s="22" t="s">
        <v>62</v>
      </c>
      <c r="D9" s="22" t="s">
        <v>63</v>
      </c>
      <c r="E9" s="22" t="s">
        <v>64</v>
      </c>
      <c r="F9" s="22" t="s">
        <v>65</v>
      </c>
      <c r="G9" s="22" t="s">
        <v>66</v>
      </c>
      <c r="H9" s="22" t="s">
        <v>67</v>
      </c>
      <c r="I9" s="23" t="s">
        <v>76</v>
      </c>
    </row>
    <row r="10" spans="1:9" x14ac:dyDescent="0.35">
      <c r="A10" s="11" t="s">
        <v>54</v>
      </c>
      <c r="B10" s="12"/>
      <c r="C10" s="12"/>
      <c r="D10" s="12"/>
      <c r="E10" s="12"/>
      <c r="F10" s="12"/>
      <c r="G10" s="12"/>
      <c r="H10" s="12"/>
      <c r="I10" s="23" t="s">
        <v>75</v>
      </c>
    </row>
    <row r="11" spans="1:9" x14ac:dyDescent="0.35">
      <c r="A11" s="11"/>
      <c r="B11" s="12"/>
      <c r="C11" s="12"/>
      <c r="D11" s="12"/>
      <c r="E11" s="12"/>
      <c r="F11" s="12"/>
      <c r="G11" s="12"/>
      <c r="H11" s="12"/>
      <c r="I11" s="23"/>
    </row>
    <row r="12" spans="1:9" x14ac:dyDescent="0.35">
      <c r="A12" s="11" t="s">
        <v>55</v>
      </c>
      <c r="B12" s="22" t="s">
        <v>44</v>
      </c>
      <c r="C12" s="24" t="s">
        <v>58</v>
      </c>
      <c r="D12" s="24" t="s">
        <v>58</v>
      </c>
      <c r="E12" s="24" t="s">
        <v>58</v>
      </c>
      <c r="F12" s="24" t="s">
        <v>58</v>
      </c>
      <c r="G12" s="24" t="s">
        <v>58</v>
      </c>
      <c r="H12" s="24" t="s">
        <v>58</v>
      </c>
      <c r="I12" s="23" t="s">
        <v>76</v>
      </c>
    </row>
    <row r="13" spans="1:9" x14ac:dyDescent="0.35">
      <c r="A13" s="11" t="s">
        <v>56</v>
      </c>
      <c r="B13" s="12"/>
      <c r="C13" s="12"/>
      <c r="D13" s="12"/>
      <c r="E13" s="12"/>
      <c r="F13" s="12"/>
      <c r="G13" s="12"/>
      <c r="H13" s="12"/>
      <c r="I13" s="23" t="s">
        <v>75</v>
      </c>
    </row>
    <row r="14" spans="1:9" x14ac:dyDescent="0.35">
      <c r="A14" s="11"/>
      <c r="B14" s="12"/>
      <c r="C14" s="12"/>
      <c r="D14" s="12"/>
      <c r="E14" s="12"/>
      <c r="F14" s="12"/>
      <c r="G14" s="12"/>
      <c r="H14" s="12"/>
      <c r="I14" s="23"/>
    </row>
    <row r="15" spans="1:9" x14ac:dyDescent="0.35">
      <c r="A15" s="11" t="s">
        <v>57</v>
      </c>
      <c r="B15" s="22" t="s">
        <v>44</v>
      </c>
      <c r="C15" s="24" t="s">
        <v>58</v>
      </c>
      <c r="D15" s="24" t="s">
        <v>58</v>
      </c>
      <c r="E15" s="24" t="s">
        <v>58</v>
      </c>
      <c r="F15" s="24" t="s">
        <v>58</v>
      </c>
      <c r="G15" s="24" t="s">
        <v>58</v>
      </c>
      <c r="H15" s="24" t="s">
        <v>58</v>
      </c>
      <c r="I15" s="23" t="s">
        <v>76</v>
      </c>
    </row>
    <row r="16" spans="1:9" x14ac:dyDescent="0.35">
      <c r="A16" s="16"/>
      <c r="B16" s="17"/>
      <c r="C16" s="17"/>
      <c r="D16" s="17"/>
      <c r="E16" s="17"/>
      <c r="F16" s="17"/>
      <c r="G16" s="17"/>
      <c r="H16" s="17"/>
      <c r="I16" s="30" t="s">
        <v>75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5:I22"/>
  <sheetViews>
    <sheetView topLeftCell="A5" workbookViewId="0">
      <selection activeCell="A7" sqref="A7:I22"/>
    </sheetView>
  </sheetViews>
  <sheetFormatPr defaultRowHeight="14.5" x14ac:dyDescent="0.35"/>
  <cols>
    <col min="1" max="1" width="7.453125" customWidth="1"/>
    <col min="2" max="2" width="29.54296875" customWidth="1"/>
    <col min="3" max="3" width="7.81640625" customWidth="1"/>
    <col min="4" max="4" width="35.1796875" customWidth="1"/>
  </cols>
  <sheetData>
    <row r="5" spans="1:9" x14ac:dyDescent="0.35">
      <c r="A5" t="s">
        <v>77</v>
      </c>
    </row>
    <row r="7" spans="1:9" x14ac:dyDescent="0.35">
      <c r="A7" s="25" t="s">
        <v>78</v>
      </c>
      <c r="B7" s="26" t="s">
        <v>79</v>
      </c>
      <c r="C7" s="26" t="s">
        <v>80</v>
      </c>
      <c r="D7" s="26" t="s">
        <v>81</v>
      </c>
      <c r="E7" s="26"/>
      <c r="F7" s="26"/>
      <c r="G7" s="26" t="s">
        <v>82</v>
      </c>
      <c r="H7" s="26"/>
      <c r="I7" s="35"/>
    </row>
    <row r="8" spans="1:9" x14ac:dyDescent="0.35">
      <c r="A8" s="9">
        <v>1</v>
      </c>
      <c r="B8" s="7" t="s">
        <v>116</v>
      </c>
      <c r="C8" s="20">
        <v>0</v>
      </c>
      <c r="D8" s="7" t="s">
        <v>117</v>
      </c>
      <c r="E8" s="7" t="s">
        <v>119</v>
      </c>
      <c r="F8" s="7"/>
      <c r="G8" s="7"/>
      <c r="H8" s="7"/>
      <c r="I8" s="8"/>
    </row>
    <row r="9" spans="1:9" x14ac:dyDescent="0.35">
      <c r="A9" s="14"/>
      <c r="B9" s="12"/>
      <c r="C9" s="22"/>
      <c r="D9" s="12" t="s">
        <v>118</v>
      </c>
      <c r="E9" s="12" t="s">
        <v>120</v>
      </c>
      <c r="F9" s="12"/>
      <c r="G9" s="12"/>
      <c r="H9" s="12"/>
      <c r="I9" s="13"/>
    </row>
    <row r="10" spans="1:9" x14ac:dyDescent="0.35">
      <c r="A10" s="19"/>
      <c r="B10" s="17"/>
      <c r="C10" s="31"/>
      <c r="D10" s="17"/>
      <c r="E10" s="17"/>
      <c r="F10" s="17"/>
      <c r="G10" s="17"/>
      <c r="H10" s="17"/>
      <c r="I10" s="18"/>
    </row>
    <row r="11" spans="1:9" x14ac:dyDescent="0.35">
      <c r="A11" s="9">
        <v>2</v>
      </c>
      <c r="B11" s="7" t="s">
        <v>100</v>
      </c>
      <c r="C11" s="20">
        <v>0</v>
      </c>
      <c r="D11" s="7" t="s">
        <v>101</v>
      </c>
      <c r="E11" s="7" t="s">
        <v>102</v>
      </c>
      <c r="F11" s="7"/>
      <c r="G11" s="7"/>
      <c r="H11" s="7"/>
      <c r="I11" s="8"/>
    </row>
    <row r="12" spans="1:9" x14ac:dyDescent="0.35">
      <c r="A12" s="19"/>
      <c r="B12" s="17"/>
      <c r="C12" s="31"/>
      <c r="D12" s="17" t="s">
        <v>104</v>
      </c>
      <c r="E12" s="17" t="s">
        <v>103</v>
      </c>
      <c r="F12" s="17"/>
      <c r="G12" s="17"/>
      <c r="H12" s="17"/>
      <c r="I12" s="18"/>
    </row>
    <row r="13" spans="1:9" x14ac:dyDescent="0.35">
      <c r="A13" s="9">
        <v>3</v>
      </c>
      <c r="B13" s="7" t="s">
        <v>107</v>
      </c>
      <c r="C13" s="20">
        <v>0</v>
      </c>
      <c r="D13" s="7" t="s">
        <v>127</v>
      </c>
      <c r="E13" s="7" t="s">
        <v>83</v>
      </c>
      <c r="F13" s="7"/>
      <c r="G13" s="7"/>
      <c r="H13" s="7"/>
      <c r="I13" s="8"/>
    </row>
    <row r="14" spans="1:9" x14ac:dyDescent="0.35">
      <c r="A14" s="14"/>
      <c r="B14" s="12"/>
      <c r="C14" s="22"/>
      <c r="D14" s="32" t="s">
        <v>105</v>
      </c>
      <c r="E14" s="12" t="s">
        <v>106</v>
      </c>
      <c r="F14" s="12"/>
      <c r="G14" s="12"/>
      <c r="H14" s="12"/>
      <c r="I14" s="13"/>
    </row>
    <row r="15" spans="1:9" x14ac:dyDescent="0.35">
      <c r="A15" s="19"/>
      <c r="B15" s="17"/>
      <c r="C15" s="31"/>
      <c r="D15" s="17"/>
      <c r="E15" s="17"/>
      <c r="F15" s="17"/>
      <c r="G15" s="17"/>
      <c r="H15" s="17"/>
      <c r="I15" s="18"/>
    </row>
    <row r="16" spans="1:9" x14ac:dyDescent="0.35">
      <c r="A16" s="9">
        <v>4</v>
      </c>
      <c r="B16" s="7" t="s">
        <v>108</v>
      </c>
      <c r="C16" s="20">
        <v>0</v>
      </c>
      <c r="D16" s="7" t="s">
        <v>109</v>
      </c>
      <c r="E16" s="7" t="s">
        <v>111</v>
      </c>
      <c r="F16" s="7"/>
      <c r="G16" s="7"/>
      <c r="H16" s="7"/>
      <c r="I16" s="8"/>
    </row>
    <row r="17" spans="1:9" x14ac:dyDescent="0.35">
      <c r="A17" s="14"/>
      <c r="B17" s="12"/>
      <c r="C17" s="22"/>
      <c r="D17" s="32" t="s">
        <v>110</v>
      </c>
      <c r="E17" s="12" t="s">
        <v>112</v>
      </c>
      <c r="F17" s="12"/>
      <c r="G17" s="12"/>
      <c r="H17" s="12"/>
      <c r="I17" s="13"/>
    </row>
    <row r="18" spans="1:9" x14ac:dyDescent="0.35">
      <c r="A18" s="19"/>
      <c r="B18" s="17"/>
      <c r="C18" s="31"/>
      <c r="D18" s="17"/>
      <c r="E18" s="17" t="s">
        <v>113</v>
      </c>
      <c r="F18" s="17"/>
      <c r="G18" s="17"/>
      <c r="H18" s="17"/>
      <c r="I18" s="18"/>
    </row>
    <row r="19" spans="1:9" x14ac:dyDescent="0.35">
      <c r="A19" s="9">
        <v>5</v>
      </c>
      <c r="B19" s="7" t="s">
        <v>84</v>
      </c>
      <c r="C19" s="20">
        <v>0</v>
      </c>
      <c r="D19" s="7" t="s">
        <v>121</v>
      </c>
      <c r="E19" s="7" t="s">
        <v>122</v>
      </c>
      <c r="F19" s="7"/>
      <c r="G19" s="7"/>
      <c r="H19" s="7"/>
      <c r="I19" s="8"/>
    </row>
    <row r="20" spans="1:9" x14ac:dyDescent="0.35">
      <c r="A20" s="19"/>
      <c r="B20" s="17"/>
      <c r="C20" s="31"/>
      <c r="D20" s="17"/>
      <c r="E20" s="17" t="s">
        <v>126</v>
      </c>
      <c r="F20" s="17"/>
      <c r="G20" s="17"/>
      <c r="H20" s="17"/>
      <c r="I20" s="18"/>
    </row>
    <row r="21" spans="1:9" x14ac:dyDescent="0.35">
      <c r="A21" s="9">
        <v>6</v>
      </c>
      <c r="B21" s="7" t="s">
        <v>84</v>
      </c>
      <c r="C21" s="20">
        <v>0</v>
      </c>
      <c r="D21" s="7" t="s">
        <v>123</v>
      </c>
      <c r="E21" s="7" t="s">
        <v>125</v>
      </c>
      <c r="F21" s="7"/>
      <c r="G21" s="7"/>
      <c r="H21" s="7"/>
      <c r="I21" s="8"/>
    </row>
    <row r="22" spans="1:9" x14ac:dyDescent="0.35">
      <c r="A22" s="19"/>
      <c r="B22" s="17"/>
      <c r="C22" s="31"/>
      <c r="D22" s="34"/>
      <c r="E22" s="34" t="s">
        <v>124</v>
      </c>
      <c r="F22" s="17"/>
      <c r="G22" s="17"/>
      <c r="H22" s="17"/>
      <c r="I22" s="1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H13"/>
  <sheetViews>
    <sheetView topLeftCell="A2" zoomScale="90" zoomScaleNormal="90" workbookViewId="0">
      <selection activeCell="D17" sqref="D17"/>
    </sheetView>
  </sheetViews>
  <sheetFormatPr defaultRowHeight="14.5" x14ac:dyDescent="0.35"/>
  <cols>
    <col min="2" max="2" width="30.1796875" customWidth="1"/>
    <col min="3" max="3" width="11.54296875" style="33" customWidth="1"/>
    <col min="7" max="7" width="10.81640625" customWidth="1"/>
  </cols>
  <sheetData>
    <row r="2" spans="1:8" x14ac:dyDescent="0.35">
      <c r="A2" t="s">
        <v>94</v>
      </c>
    </row>
    <row r="4" spans="1:8" x14ac:dyDescent="0.35">
      <c r="A4" s="1" t="s">
        <v>78</v>
      </c>
      <c r="B4" s="1" t="s">
        <v>85</v>
      </c>
      <c r="C4" s="1" t="s">
        <v>80</v>
      </c>
      <c r="D4" s="3"/>
      <c r="E4" s="4" t="s">
        <v>4</v>
      </c>
      <c r="F4" s="4"/>
      <c r="G4" s="2"/>
      <c r="H4" s="12"/>
    </row>
    <row r="5" spans="1:8" x14ac:dyDescent="0.35">
      <c r="A5" s="9">
        <v>1</v>
      </c>
      <c r="B5" s="7" t="s">
        <v>86</v>
      </c>
      <c r="C5" s="20">
        <v>1</v>
      </c>
      <c r="D5" s="7" t="s">
        <v>95</v>
      </c>
      <c r="E5" s="7"/>
      <c r="F5" s="7"/>
      <c r="G5" s="8"/>
    </row>
    <row r="6" spans="1:8" x14ac:dyDescent="0.35">
      <c r="A6" s="14">
        <v>2</v>
      </c>
      <c r="B6" s="12" t="s">
        <v>87</v>
      </c>
      <c r="C6" s="22">
        <v>1</v>
      </c>
      <c r="D6" s="12" t="s">
        <v>114</v>
      </c>
      <c r="E6" s="12"/>
      <c r="F6" s="12"/>
      <c r="G6" s="13"/>
    </row>
    <row r="7" spans="1:8" x14ac:dyDescent="0.35">
      <c r="A7" s="14">
        <v>3</v>
      </c>
      <c r="B7" s="12" t="s">
        <v>88</v>
      </c>
      <c r="C7" s="22">
        <v>1</v>
      </c>
      <c r="D7" s="12" t="s">
        <v>96</v>
      </c>
      <c r="E7" s="12"/>
      <c r="F7" s="12"/>
      <c r="G7" s="13"/>
    </row>
    <row r="8" spans="1:8" x14ac:dyDescent="0.35">
      <c r="A8" s="14">
        <v>4</v>
      </c>
      <c r="B8" s="12" t="s">
        <v>89</v>
      </c>
      <c r="C8" s="22">
        <v>0</v>
      </c>
      <c r="D8" s="12" t="s">
        <v>19</v>
      </c>
      <c r="E8" s="12"/>
      <c r="F8" s="12"/>
      <c r="G8" s="13"/>
    </row>
    <row r="9" spans="1:8" x14ac:dyDescent="0.35">
      <c r="A9" s="14">
        <v>5</v>
      </c>
      <c r="B9" s="12" t="s">
        <v>90</v>
      </c>
      <c r="C9" s="22">
        <v>0</v>
      </c>
      <c r="D9" s="12" t="s">
        <v>97</v>
      </c>
      <c r="E9" s="12"/>
      <c r="F9" s="12"/>
      <c r="G9" s="13"/>
    </row>
    <row r="10" spans="1:8" x14ac:dyDescent="0.35">
      <c r="A10" s="14">
        <v>6</v>
      </c>
      <c r="B10" s="12" t="s">
        <v>91</v>
      </c>
      <c r="C10" s="22">
        <v>1</v>
      </c>
      <c r="D10" s="12" t="s">
        <v>98</v>
      </c>
      <c r="E10" s="12"/>
      <c r="F10" s="12"/>
      <c r="G10" s="13"/>
    </row>
    <row r="11" spans="1:8" x14ac:dyDescent="0.35">
      <c r="A11" s="14">
        <v>7</v>
      </c>
      <c r="B11" s="12" t="s">
        <v>92</v>
      </c>
      <c r="C11" s="22">
        <v>1</v>
      </c>
      <c r="D11" s="12" t="s">
        <v>99</v>
      </c>
      <c r="E11" s="12"/>
      <c r="F11" s="12"/>
      <c r="G11" s="13"/>
    </row>
    <row r="12" spans="1:8" x14ac:dyDescent="0.35">
      <c r="A12" s="14"/>
      <c r="B12" s="12"/>
      <c r="C12" s="22"/>
      <c r="D12" s="32" t="s">
        <v>115</v>
      </c>
      <c r="E12" s="12"/>
      <c r="F12" s="12"/>
      <c r="G12" s="13"/>
    </row>
    <row r="13" spans="1:8" x14ac:dyDescent="0.35">
      <c r="A13" s="19">
        <v>8</v>
      </c>
      <c r="B13" s="17" t="s">
        <v>93</v>
      </c>
      <c r="C13" s="31">
        <v>0</v>
      </c>
      <c r="D13" s="17" t="s">
        <v>19</v>
      </c>
      <c r="E13" s="17"/>
      <c r="F13" s="17"/>
      <c r="G13" s="18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4:I9"/>
  <sheetViews>
    <sheetView workbookViewId="0">
      <selection activeCell="D15" sqref="D15"/>
    </sheetView>
  </sheetViews>
  <sheetFormatPr defaultRowHeight="14.5" x14ac:dyDescent="0.35"/>
  <cols>
    <col min="2" max="2" width="49" customWidth="1"/>
    <col min="3" max="3" width="9" customWidth="1"/>
  </cols>
  <sheetData>
    <row r="4" spans="1:9" x14ac:dyDescent="0.35">
      <c r="A4" t="s">
        <v>132</v>
      </c>
    </row>
    <row r="6" spans="1:9" x14ac:dyDescent="0.35">
      <c r="A6" s="36" t="s">
        <v>78</v>
      </c>
      <c r="B6" s="36" t="s">
        <v>131</v>
      </c>
      <c r="C6" s="37" t="s">
        <v>80</v>
      </c>
      <c r="D6" s="38"/>
      <c r="E6" s="39"/>
      <c r="F6" s="39" t="s">
        <v>4</v>
      </c>
      <c r="G6" s="39"/>
      <c r="H6" s="39"/>
      <c r="I6" s="40"/>
    </row>
    <row r="7" spans="1:9" x14ac:dyDescent="0.35">
      <c r="A7" s="9">
        <v>1</v>
      </c>
      <c r="B7" s="7" t="s">
        <v>128</v>
      </c>
      <c r="C7" s="20">
        <v>1</v>
      </c>
      <c r="D7" s="7" t="s">
        <v>133</v>
      </c>
      <c r="E7" s="7"/>
      <c r="F7" s="7"/>
      <c r="G7" s="7"/>
      <c r="H7" s="7"/>
      <c r="I7" s="8"/>
    </row>
    <row r="8" spans="1:9" x14ac:dyDescent="0.35">
      <c r="A8" s="14">
        <v>2</v>
      </c>
      <c r="B8" s="12" t="s">
        <v>129</v>
      </c>
      <c r="C8" s="22">
        <v>1</v>
      </c>
      <c r="D8" s="12" t="s">
        <v>133</v>
      </c>
      <c r="E8" s="12"/>
      <c r="F8" s="12"/>
      <c r="G8" s="12"/>
      <c r="H8" s="12"/>
      <c r="I8" s="13"/>
    </row>
    <row r="9" spans="1:9" x14ac:dyDescent="0.35">
      <c r="A9" s="19">
        <v>3</v>
      </c>
      <c r="B9" s="17" t="s">
        <v>130</v>
      </c>
      <c r="C9" s="31">
        <v>1</v>
      </c>
      <c r="D9" s="17" t="s">
        <v>133</v>
      </c>
      <c r="E9" s="17"/>
      <c r="F9" s="17"/>
      <c r="G9" s="17"/>
      <c r="H9" s="17"/>
      <c r="I9" s="18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3:D26"/>
  <sheetViews>
    <sheetView topLeftCell="A16" workbookViewId="0">
      <selection activeCell="A26" sqref="A26"/>
    </sheetView>
  </sheetViews>
  <sheetFormatPr defaultRowHeight="14.5" x14ac:dyDescent="0.35"/>
  <cols>
    <col min="2" max="2" width="36.7265625" customWidth="1"/>
    <col min="4" max="4" width="36.54296875" customWidth="1"/>
  </cols>
  <sheetData>
    <row r="3" spans="1:4" x14ac:dyDescent="0.35">
      <c r="A3" t="s">
        <v>134</v>
      </c>
      <c r="B3" t="s">
        <v>135</v>
      </c>
    </row>
    <row r="4" spans="1:4" ht="15" thickBot="1" x14ac:dyDescent="0.4"/>
    <row r="5" spans="1:4" x14ac:dyDescent="0.35">
      <c r="A5" s="41" t="s">
        <v>136</v>
      </c>
      <c r="B5" s="41" t="s">
        <v>137</v>
      </c>
      <c r="C5" s="41" t="s">
        <v>80</v>
      </c>
      <c r="D5" s="41" t="s">
        <v>4</v>
      </c>
    </row>
    <row r="6" spans="1:4" ht="29" x14ac:dyDescent="0.35">
      <c r="A6" s="42" t="s">
        <v>138</v>
      </c>
      <c r="B6" s="43" t="s">
        <v>139</v>
      </c>
      <c r="C6" s="44"/>
      <c r="D6" s="42"/>
    </row>
    <row r="7" spans="1:4" x14ac:dyDescent="0.35">
      <c r="A7" s="45">
        <v>1</v>
      </c>
      <c r="B7" s="46" t="s">
        <v>140</v>
      </c>
      <c r="C7" s="45">
        <v>1</v>
      </c>
      <c r="D7" s="46" t="s">
        <v>141</v>
      </c>
    </row>
    <row r="8" spans="1:4" x14ac:dyDescent="0.35">
      <c r="A8" s="45">
        <v>2</v>
      </c>
      <c r="B8" s="46" t="s">
        <v>142</v>
      </c>
      <c r="C8" s="45">
        <v>1</v>
      </c>
      <c r="D8" s="45"/>
    </row>
    <row r="9" spans="1:4" x14ac:dyDescent="0.35">
      <c r="A9" s="45">
        <v>3</v>
      </c>
      <c r="B9" s="46" t="s">
        <v>143</v>
      </c>
      <c r="C9" s="45">
        <v>1</v>
      </c>
      <c r="D9" s="45"/>
    </row>
    <row r="10" spans="1:4" x14ac:dyDescent="0.35">
      <c r="A10" s="45">
        <v>4</v>
      </c>
      <c r="B10" s="46" t="s">
        <v>144</v>
      </c>
      <c r="C10" s="45">
        <v>1</v>
      </c>
      <c r="D10" s="45"/>
    </row>
    <row r="11" spans="1:4" x14ac:dyDescent="0.35">
      <c r="A11" s="45">
        <v>5</v>
      </c>
      <c r="B11" s="46" t="s">
        <v>145</v>
      </c>
      <c r="C11" s="45">
        <v>1</v>
      </c>
      <c r="D11" s="45"/>
    </row>
    <row r="12" spans="1:4" x14ac:dyDescent="0.35">
      <c r="A12" s="45">
        <v>6</v>
      </c>
      <c r="B12" s="46" t="s">
        <v>146</v>
      </c>
      <c r="C12" s="45">
        <v>1</v>
      </c>
      <c r="D12" s="45"/>
    </row>
    <row r="13" spans="1:4" x14ac:dyDescent="0.35">
      <c r="A13" s="47">
        <v>7</v>
      </c>
      <c r="B13" s="48" t="s">
        <v>147</v>
      </c>
      <c r="C13" s="47">
        <v>0</v>
      </c>
      <c r="D13" s="47" t="s">
        <v>148</v>
      </c>
    </row>
    <row r="14" spans="1:4" x14ac:dyDescent="0.35">
      <c r="A14" s="42" t="s">
        <v>149</v>
      </c>
      <c r="B14" s="43" t="s">
        <v>150</v>
      </c>
      <c r="C14" s="44"/>
      <c r="D14" s="44"/>
    </row>
    <row r="15" spans="1:4" ht="29" x14ac:dyDescent="0.35">
      <c r="A15" s="45">
        <v>1</v>
      </c>
      <c r="B15" s="46" t="s">
        <v>151</v>
      </c>
      <c r="C15" s="45">
        <v>0</v>
      </c>
      <c r="D15" s="45" t="s">
        <v>152</v>
      </c>
    </row>
    <row r="16" spans="1:4" ht="29" x14ac:dyDescent="0.35">
      <c r="A16" s="45">
        <v>2</v>
      </c>
      <c r="B16" s="46" t="s">
        <v>153</v>
      </c>
      <c r="C16" s="45">
        <v>1</v>
      </c>
      <c r="D16" s="45"/>
    </row>
    <row r="17" spans="1:4" ht="29" x14ac:dyDescent="0.35">
      <c r="A17" s="45">
        <v>3</v>
      </c>
      <c r="B17" s="46" t="s">
        <v>154</v>
      </c>
      <c r="C17" s="45">
        <v>1</v>
      </c>
      <c r="D17" s="45"/>
    </row>
    <row r="18" spans="1:4" x14ac:dyDescent="0.35">
      <c r="A18" s="45">
        <v>4</v>
      </c>
      <c r="B18" s="46" t="s">
        <v>155</v>
      </c>
      <c r="C18" s="45">
        <v>1</v>
      </c>
      <c r="D18" s="45"/>
    </row>
    <row r="19" spans="1:4" x14ac:dyDescent="0.35">
      <c r="A19" s="45">
        <v>5</v>
      </c>
      <c r="B19" s="46" t="s">
        <v>156</v>
      </c>
      <c r="C19" s="45"/>
      <c r="D19" s="45" t="s">
        <v>157</v>
      </c>
    </row>
    <row r="20" spans="1:4" x14ac:dyDescent="0.35">
      <c r="A20" s="45">
        <v>6</v>
      </c>
      <c r="B20" s="46" t="s">
        <v>158</v>
      </c>
      <c r="C20" s="45"/>
      <c r="D20" s="45" t="s">
        <v>157</v>
      </c>
    </row>
    <row r="21" spans="1:4" x14ac:dyDescent="0.35">
      <c r="A21" s="45">
        <v>7</v>
      </c>
      <c r="B21" s="46" t="s">
        <v>159</v>
      </c>
      <c r="C21" s="45">
        <v>0</v>
      </c>
      <c r="D21" s="45" t="s">
        <v>160</v>
      </c>
    </row>
    <row r="22" spans="1:4" x14ac:dyDescent="0.35">
      <c r="A22" s="45">
        <v>8</v>
      </c>
      <c r="B22" s="46" t="s">
        <v>161</v>
      </c>
      <c r="C22" s="45">
        <v>0</v>
      </c>
      <c r="D22" s="45" t="s">
        <v>162</v>
      </c>
    </row>
    <row r="23" spans="1:4" ht="29" x14ac:dyDescent="0.35">
      <c r="A23" s="45">
        <v>9</v>
      </c>
      <c r="B23" s="46" t="s">
        <v>163</v>
      </c>
      <c r="C23" s="45">
        <v>1</v>
      </c>
      <c r="D23" s="45"/>
    </row>
    <row r="24" spans="1:4" ht="29" x14ac:dyDescent="0.35">
      <c r="A24" s="45">
        <v>10</v>
      </c>
      <c r="B24" s="46" t="s">
        <v>164</v>
      </c>
      <c r="C24" s="45">
        <v>1</v>
      </c>
      <c r="D24" s="45" t="s">
        <v>165</v>
      </c>
    </row>
    <row r="25" spans="1:4" ht="58" x14ac:dyDescent="0.35">
      <c r="A25" s="45">
        <v>11</v>
      </c>
      <c r="B25" s="46" t="s">
        <v>166</v>
      </c>
      <c r="C25" s="45">
        <v>0</v>
      </c>
      <c r="D25" s="45" t="s">
        <v>167</v>
      </c>
    </row>
    <row r="26" spans="1:4" ht="29" x14ac:dyDescent="0.35">
      <c r="A26" s="47">
        <v>12</v>
      </c>
      <c r="B26" s="48" t="s">
        <v>168</v>
      </c>
      <c r="C26" s="49"/>
      <c r="D26" s="47" t="s">
        <v>157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3:G14"/>
  <sheetViews>
    <sheetView topLeftCell="A5" workbookViewId="0">
      <selection activeCell="B9" sqref="B9"/>
    </sheetView>
  </sheetViews>
  <sheetFormatPr defaultRowHeight="14.5" x14ac:dyDescent="0.35"/>
  <cols>
    <col min="1" max="1" width="16.7265625" customWidth="1"/>
    <col min="2" max="2" width="13.7265625" customWidth="1"/>
    <col min="3" max="3" width="13.54296875" customWidth="1"/>
    <col min="4" max="4" width="37.26953125" customWidth="1"/>
    <col min="5" max="5" width="34.7265625" customWidth="1"/>
    <col min="6" max="6" width="35.1796875" customWidth="1"/>
    <col min="7" max="7" width="27.1796875" customWidth="1"/>
  </cols>
  <sheetData>
    <row r="3" spans="1:7" x14ac:dyDescent="0.35">
      <c r="A3" s="136" t="s">
        <v>192</v>
      </c>
      <c r="B3" s="136"/>
      <c r="C3" s="136"/>
      <c r="D3" s="136"/>
      <c r="E3" s="136"/>
      <c r="F3" s="136"/>
      <c r="G3" s="136"/>
    </row>
    <row r="4" spans="1:7" x14ac:dyDescent="0.35">
      <c r="A4" s="136" t="s">
        <v>193</v>
      </c>
      <c r="B4" s="136"/>
      <c r="C4" s="136"/>
      <c r="D4" s="136"/>
      <c r="E4" s="136"/>
      <c r="F4" s="136"/>
      <c r="G4" s="136"/>
    </row>
    <row r="6" spans="1:7" ht="15" thickBot="1" x14ac:dyDescent="0.4"/>
    <row r="7" spans="1:7" x14ac:dyDescent="0.35">
      <c r="A7" s="137" t="s">
        <v>194</v>
      </c>
      <c r="B7" s="139" t="s">
        <v>195</v>
      </c>
      <c r="C7" s="139" t="s">
        <v>196</v>
      </c>
      <c r="D7" s="137" t="s">
        <v>197</v>
      </c>
      <c r="E7" s="137" t="s">
        <v>198</v>
      </c>
      <c r="F7" s="50" t="s">
        <v>199</v>
      </c>
      <c r="G7" s="50" t="s">
        <v>200</v>
      </c>
    </row>
    <row r="8" spans="1:7" ht="18.75" customHeight="1" x14ac:dyDescent="0.35">
      <c r="A8" s="138"/>
      <c r="B8" s="140"/>
      <c r="C8" s="140"/>
      <c r="D8" s="138"/>
      <c r="E8" s="138"/>
      <c r="F8" s="51" t="s">
        <v>201</v>
      </c>
      <c r="G8" s="51" t="s">
        <v>202</v>
      </c>
    </row>
    <row r="9" spans="1:7" ht="51" x14ac:dyDescent="0.35">
      <c r="A9" s="52" t="s">
        <v>208</v>
      </c>
      <c r="B9" s="52" t="s">
        <v>203</v>
      </c>
      <c r="C9" s="52" t="s">
        <v>209</v>
      </c>
      <c r="D9" s="53" t="s">
        <v>216</v>
      </c>
      <c r="E9" s="52" t="s">
        <v>215</v>
      </c>
      <c r="F9" s="55" t="s">
        <v>206</v>
      </c>
      <c r="G9" s="55" t="s">
        <v>207</v>
      </c>
    </row>
    <row r="10" spans="1:7" ht="51" x14ac:dyDescent="0.35">
      <c r="A10" s="52" t="s">
        <v>208</v>
      </c>
      <c r="B10" s="52" t="s">
        <v>210</v>
      </c>
      <c r="C10" s="52" t="s">
        <v>211</v>
      </c>
      <c r="D10" s="53" t="s">
        <v>216</v>
      </c>
      <c r="E10" s="52" t="s">
        <v>215</v>
      </c>
      <c r="F10" s="55" t="s">
        <v>206</v>
      </c>
      <c r="G10" s="55" t="s">
        <v>207</v>
      </c>
    </row>
    <row r="11" spans="1:7" ht="50" x14ac:dyDescent="0.35">
      <c r="A11" s="52" t="s">
        <v>212</v>
      </c>
      <c r="B11" s="52" t="s">
        <v>213</v>
      </c>
      <c r="C11" s="52" t="s">
        <v>214</v>
      </c>
      <c r="D11" s="53" t="s">
        <v>204</v>
      </c>
      <c r="E11" s="54" t="s">
        <v>205</v>
      </c>
      <c r="F11" s="54" t="s">
        <v>205</v>
      </c>
      <c r="G11" s="54" t="s">
        <v>205</v>
      </c>
    </row>
    <row r="12" spans="1:7" ht="50" x14ac:dyDescent="0.35">
      <c r="A12" s="52" t="s">
        <v>212</v>
      </c>
      <c r="B12" s="52" t="s">
        <v>210</v>
      </c>
      <c r="C12" s="52" t="s">
        <v>214</v>
      </c>
      <c r="D12" s="53" t="s">
        <v>204</v>
      </c>
      <c r="E12" s="54" t="s">
        <v>205</v>
      </c>
      <c r="F12" s="54" t="s">
        <v>205</v>
      </c>
      <c r="G12" s="54" t="s">
        <v>205</v>
      </c>
    </row>
    <row r="13" spans="1:7" x14ac:dyDescent="0.35">
      <c r="A13" s="52"/>
      <c r="B13" s="52"/>
      <c r="C13" s="52"/>
      <c r="D13" s="52"/>
      <c r="E13" s="52"/>
      <c r="F13" s="52"/>
      <c r="G13" s="53"/>
    </row>
    <row r="14" spans="1:7" x14ac:dyDescent="0.35">
      <c r="A14" s="52"/>
      <c r="B14" s="52"/>
      <c r="C14" s="52"/>
      <c r="D14" s="52"/>
      <c r="E14" s="52"/>
      <c r="F14" s="52"/>
      <c r="G14" s="53"/>
    </row>
  </sheetData>
  <mergeCells count="7">
    <mergeCell ref="A3:G3"/>
    <mergeCell ref="A4:G4"/>
    <mergeCell ref="A7:A8"/>
    <mergeCell ref="B7:B8"/>
    <mergeCell ref="C7:C8"/>
    <mergeCell ref="D7:D8"/>
    <mergeCell ref="E7:E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R1P_VISUAL</vt:lpstr>
      <vt:lpstr>R1P_short circuit</vt:lpstr>
      <vt:lpstr>R1P_sc</vt:lpstr>
      <vt:lpstr>R1P_IR</vt:lpstr>
      <vt:lpstr>R1P_safety2</vt:lpstr>
      <vt:lpstr>R1P_safety1</vt:lpstr>
      <vt:lpstr>R1P_safety3</vt:lpstr>
      <vt:lpstr>R1P_fdas inspection</vt:lpstr>
      <vt:lpstr>R!P_grounding</vt:lpstr>
      <vt:lpstr>R1P_rms voltage</vt:lpstr>
      <vt:lpstr>R1p_voltage drop</vt:lpstr>
      <vt:lpstr>R1P_voltage unbalance</vt:lpstr>
      <vt:lpstr>R1P_current unbalance</vt:lpstr>
      <vt:lpstr>R1P_THD</vt:lpstr>
      <vt:lpstr>R1P_TDD</vt:lpstr>
      <vt:lpstr>R1P_frequency</vt:lpstr>
      <vt:lpstr>R1P_power factor</vt:lpstr>
      <vt:lpstr>R1P-crest factor</vt:lpstr>
      <vt:lpstr>R1P_flicker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2019-04-22T04:32:23Z</dcterms:modified>
</cp:coreProperties>
</file>