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raport!$A$2:$J$98</definedName>
    <definedName name="_xlnm.Print_Titles" localSheetId="2">'ENTRY NILAI'!$6:$8</definedName>
    <definedName name="REKAYASA_PERANGKAT_LUNAK">raport!$P$5:$P$6</definedName>
  </definedNames>
  <calcPr calcId="125725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J52"/>
  <c r="O8" i="2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B7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3" s="1"/>
  <c r="J48"/>
  <c r="B92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U7"/>
  <c r="T7"/>
  <c r="M7"/>
  <c r="L7"/>
  <c r="K7"/>
  <c r="J7"/>
  <c r="G27" i="1" l="1"/>
  <c r="E3" i="2"/>
  <c r="Y3"/>
  <c r="G34" i="1"/>
  <c r="G35"/>
  <c r="G36"/>
  <c r="G32"/>
  <c r="G33"/>
  <c r="M5"/>
  <c r="J5"/>
  <c r="J51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<sst xmlns="http://schemas.openxmlformats.org/spreadsheetml/2006/main" count="429" uniqueCount="257">
  <si>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</si>
  <si>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</si>
  <si>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</si>
  <si>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</si>
  <si>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</si>
  <si>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</si>
  <si>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</si>
  <si>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</si>
  <si>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</si>
  <si>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</si>
  <si>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</si>
  <si>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</si>
  <si>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</si>
  <si>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</si>
  <si>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</si>
  <si>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</si>
  <si>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</si>
  <si>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</si>
  <si>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</si>
  <si>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</si>
  <si>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</si>
  <si>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</si>
  <si>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</si>
  <si>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</si>
  <si>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</si>
  <si>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</si>
  <si>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</si>
  <si>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</si>
  <si>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</si>
  <si>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</si>
  <si>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</si>
  <si>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</si>
  <si>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</si>
  <si>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</si>
  <si>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</si>
  <si>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</si>
  <si>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</si>
  <si>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</si>
  <si>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</si>
  <si>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</si>
  <si>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</si>
  <si>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</si>
  <si>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</si>
  <si>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</si>
  <si>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</si>
  <si>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</si>
  <si>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</si>
  <si>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</si>
  <si>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</si>
  <si>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</si>
  <si>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</si>
  <si>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</si>
  <si>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</si>
  <si>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</si>
  <si>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</si>
  <si>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</si>
  <si>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</si>
  <si>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</si>
  <si>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</si>
  <si>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</si>
  <si>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</si>
  <si>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</si>
  <si>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</si>
  <si>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</si>
  <si>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</si>
  <si>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</si>
  <si>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</si>
  <si>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</si>
  <si>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</si>
  <si>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</si>
  <si>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</si>
  <si>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</si>
  <si>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</si>
  <si>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</si>
  <si>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</si>
  <si>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</si>
  <si>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</si>
  <si>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</si>
  <si>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</si>
  <si>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</si>
  <si>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</si>
  <si>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</si>
  <si>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</si>
  <si>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</si>
  <si>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</si>
  <si>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</si>
  <si>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</si>
  <si>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</si>
  <si>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</si>
  <si>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</si>
  <si>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</si>
  <si>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</si>
  <si>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</si>
  <si>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</si>
  <si>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</si>
  <si>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</si>
  <si>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</si>
  <si>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</si>
  <si>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</si>
  <si>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</si>
  <si>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</si>
  <si>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</si>
  <si>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</si>
  <si>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</si>
  <si>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</si>
  <si>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</si>
  <si>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</si>
  <si>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</si>
  <si>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</si>
  <si>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</si>
  <si>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</si>
  <si>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</si>
  <si>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</si>
  <si>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</si>
  <si>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</si>
  <si>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</si>
  <si>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</si>
  <si>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1.</t>
    </r>
    <r>
      <rPr>
        <sz val="7"/>
        <rFont val="Times New Roman"/>
        <family val="1"/>
      </rPr>
      <t xml:space="preserve">    </t>
    </r>
    <r>
      <rPr>
        <b/>
        <sz val="9"/>
        <rFont val="Lucida Handwriting"/>
        <family val="4"/>
      </rPr>
      <t>Pramuka</t>
    </r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</si>
  <si>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</si>
  <si>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</si>
  <si>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</si>
  <si>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</si>
  <si>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</si>
  <si>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</si>
  <si>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</si>
  <si>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</si>
  <si>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</si>
  <si>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</si>
  <si>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</si>
  <si>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</si>
  <si>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</si>
  <si>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</si>
  <si>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</si>
  <si>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</si>
  <si>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</si>
  <si>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</si>
  <si>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</si>
  <si>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</si>
  <si>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</si>
  <si>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</si>
  <si>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</si>
  <si>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</si>
  <si>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</si>
  <si>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</si>
  <si>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</si>
  <si>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</si>
  <si>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</si>
  <si>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</si>
  <si>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</si>
  <si>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</si>
  <si>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</si>
  <si>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</si>
  <si>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</si>
  <si>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</si>
  <si>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</si>
  <si>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</si>
  <si>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</si>
  <si>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</si>
  <si>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</si>
  <si>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</si>
  <si>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</si>
  <si>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: </t>
  </si>
  <si>
    <t>PROGRAM DIKLAT</t>
  </si>
  <si>
    <t xml:space="preserve">SEMESTER             </t>
  </si>
  <si>
    <t>Kelas/Semester</t>
  </si>
  <si>
    <t>:</t>
  </si>
  <si>
    <t/>
  </si>
  <si>
    <t>Islam</t>
  </si>
  <si>
    <t>Keputusan:</t>
  </si>
  <si>
    <t xml:space="preserve">Dengan memperhatikan hasil yang dicapai </t>
  </si>
  <si>
    <t>pada semester  III(Tiga) dan IV(Empat) maka</t>
  </si>
  <si>
    <t>peserta didik dapat melanjutkan ke kelas XII</t>
  </si>
  <si>
    <t>Kepala Sekolah</t>
  </si>
  <si>
    <t>Drs DJASMANI</t>
  </si>
  <si>
    <t>NIP. 19591215 198902 1 003</t>
  </si>
  <si>
    <t>Titik Munjaeroh, S.Pd</t>
  </si>
  <si>
    <t>2014-2015</t>
  </si>
  <si>
    <t>TAHUN 2014-2015</t>
  </si>
  <si>
    <t>0759</t>
  </si>
  <si>
    <t>ALFIN NANDO RISKI LIFTIANTO</t>
  </si>
  <si>
    <t>0760</t>
  </si>
  <si>
    <t>ARUM WINDA SYARIAH</t>
  </si>
  <si>
    <t>0761</t>
  </si>
  <si>
    <t>AYU WINDI SETIYAWATI</t>
  </si>
  <si>
    <t>0762</t>
  </si>
  <si>
    <t>DANIK UFTIYANA NURCAHYATI</t>
  </si>
  <si>
    <t>0763</t>
  </si>
  <si>
    <t>DEWI NURJANAH DWI NINGRUM</t>
  </si>
  <si>
    <t>0764</t>
  </si>
  <si>
    <t>ERMALIYYA JUNITA</t>
  </si>
  <si>
    <t>0765</t>
  </si>
  <si>
    <t>ESSIA PIKO ANGGRAINI</t>
  </si>
  <si>
    <t>0766</t>
  </si>
  <si>
    <t>ESTI IGA JULIASARI</t>
  </si>
  <si>
    <t>0767</t>
  </si>
  <si>
    <t>FEBRIANA NURINDA SARI</t>
  </si>
  <si>
    <t>0769</t>
  </si>
  <si>
    <t>GLADYS SURYANA PUTRI</t>
  </si>
  <si>
    <t>0770</t>
  </si>
  <si>
    <t>HANI ROFIDAH NINGSIH</t>
  </si>
  <si>
    <t>0771</t>
  </si>
  <si>
    <t>IFANA AULIA</t>
  </si>
  <si>
    <t>0772</t>
  </si>
  <si>
    <t>INCE NADIA</t>
  </si>
  <si>
    <t>0773</t>
  </si>
  <si>
    <t>ISRO'ATIN NOVIANA</t>
  </si>
  <si>
    <t>0774</t>
  </si>
  <si>
    <t>JAUHAROTUL AINI</t>
  </si>
  <si>
    <t>0775</t>
  </si>
  <si>
    <t>LIDIA CHRISTINA</t>
  </si>
  <si>
    <t>0776</t>
  </si>
  <si>
    <t>LILIK AFDHONI</t>
  </si>
  <si>
    <t>0777</t>
  </si>
  <si>
    <t>LOLITA SARENSIA PUTRI</t>
  </si>
  <si>
    <t>0778</t>
  </si>
  <si>
    <t>MUHAMMAD AINUN NAJIB</t>
  </si>
  <si>
    <t>0779</t>
  </si>
  <si>
    <t>MUHAMMAD ANDRE KURNIAWAN</t>
  </si>
  <si>
    <t>0780</t>
  </si>
  <si>
    <t>MUHAMMAD FAUZI</t>
  </si>
  <si>
    <t>0781</t>
  </si>
  <si>
    <t>MUHAMMAD RIZQI SAIFUDDIN</t>
  </si>
  <si>
    <t>0782</t>
  </si>
  <si>
    <t>MUSDAHLIA</t>
  </si>
  <si>
    <t>0783</t>
  </si>
  <si>
    <t>NINA MUDAYANIK</t>
  </si>
  <si>
    <t>0784</t>
  </si>
  <si>
    <t>NUR AULIANNISA</t>
  </si>
  <si>
    <t>0785</t>
  </si>
  <si>
    <t>PUTRI INTAN PRATIWI</t>
  </si>
  <si>
    <t>0786</t>
  </si>
  <si>
    <t>RANI CHOLIFAH</t>
  </si>
  <si>
    <t>0787</t>
  </si>
  <si>
    <t>RIRIN SAFINAH</t>
  </si>
  <si>
    <t>0788</t>
  </si>
  <si>
    <t>RIZQA AYU FEBRIYANI</t>
  </si>
  <si>
    <t>0789</t>
  </si>
  <si>
    <t>SHINDY PURBAYANTI</t>
  </si>
  <si>
    <t>0790</t>
  </si>
  <si>
    <t>SITI NURANI</t>
  </si>
  <si>
    <t>0791</t>
  </si>
  <si>
    <t>SOFIK RISMAWATI</t>
  </si>
  <si>
    <t>0792</t>
  </si>
  <si>
    <t>SRI MUNTINAH</t>
  </si>
  <si>
    <t>0793</t>
  </si>
  <si>
    <t>TEGAR SAFITRI</t>
  </si>
  <si>
    <t>0794</t>
  </si>
  <si>
    <t>TYAS DWI SAPUTRI</t>
  </si>
  <si>
    <t>0795</t>
  </si>
  <si>
    <t>ULLY NUKHA ANGGRAINI</t>
  </si>
  <si>
    <t>0796</t>
  </si>
  <si>
    <t>VENA EKA DAMAYANTI</t>
  </si>
  <si>
    <t>0797</t>
  </si>
  <si>
    <t>VERA NURFITRIYANI</t>
  </si>
  <si>
    <t>0798</t>
  </si>
  <si>
    <t>WILY ADI SAPUTRA</t>
  </si>
  <si>
    <t>Tanggal         : 17 Juni 2015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</si>
</sst>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5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4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7" fillId="0" borderId="35" xfId="0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71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0" fillId="7" borderId="6" xfId="0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0" borderId="6" xfId="0" quotePrefix="1" applyFont="1" applyBorder="1" applyAlignment="1">
      <alignment horizontal="center" vertical="center"/>
    </xf>
    <xf numFmtId="0" fontId="58" fillId="0" borderId="39" xfId="0" applyFont="1" applyBorder="1" applyAlignment="1">
      <alignment horizontal="left" vertical="center"/>
    </xf>
    <xf numFmtId="0" fontId="58" fillId="0" borderId="14" xfId="0" applyFont="1" applyBorder="1" applyAlignment="1">
      <alignment horizontal="center" vertical="center"/>
    </xf>
    <xf numFmtId="0" fontId="57" fillId="0" borderId="2" xfId="0" quotePrefix="1" applyFont="1" applyBorder="1" applyAlignment="1">
      <alignment horizontal="center" vertical="center"/>
    </xf>
    <xf numFmtId="0" fontId="58" fillId="0" borderId="2" xfId="0" applyFont="1" applyBorder="1" applyAlignment="1">
      <alignment horizontal="left" vertical="center"/>
    </xf>
    <xf numFmtId="0" fontId="58" fillId="0" borderId="18" xfId="0" applyFont="1" applyBorder="1" applyAlignment="1">
      <alignment horizontal="center" vertical="center"/>
    </xf>
    <xf numFmtId="0" fontId="58" fillId="0" borderId="6" xfId="0" applyFont="1" applyBorder="1" applyAlignment="1">
      <alignment horizontal="left" vertical="center"/>
    </xf>
    <xf numFmtId="0" fontId="58" fillId="0" borderId="39" xfId="0" applyFont="1" applyBorder="1" applyAlignment="1">
      <alignment horizontal="center" vertical="center"/>
    </xf>
    <xf numFmtId="0" fontId="57" fillId="0" borderId="92" xfId="0" quotePrefix="1" applyFont="1" applyBorder="1" applyAlignment="1">
      <alignment horizontal="center" vertical="center"/>
    </xf>
    <xf numFmtId="0" fontId="58" fillId="0" borderId="92" xfId="0" applyFont="1" applyBorder="1" applyAlignment="1">
      <alignment horizontal="left" vertical="center"/>
    </xf>
    <xf numFmtId="0" fontId="58" fillId="0" borderId="102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59" fillId="0" borderId="0" xfId="0" applyFont="1"/>
    <xf numFmtId="1" fontId="60" fillId="0" borderId="0" xfId="0" applyNumberFormat="1" applyFont="1" applyAlignment="1">
      <alignment horizontal="left" vertic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vertical="center"/>
    </xf>
    <xf numFmtId="0" fontId="62" fillId="0" borderId="0" xfId="0" applyFont="1"/>
    <xf numFmtId="1" fontId="60" fillId="0" borderId="0" xfId="0" applyNumberFormat="1" applyFont="1" applyAlignment="1">
      <alignment horizontal="left" vertical="center" indent="1"/>
    </xf>
    <xf numFmtId="1" fontId="63" fillId="0" borderId="0" xfId="0" applyNumberFormat="1" applyFont="1" applyAlignment="1">
      <alignment horizontal="left" vertical="center"/>
    </xf>
    <xf numFmtId="1" fontId="6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4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4" workbookViewId="0">
      <selection activeCell="C17" sqref="C17"/>
    </sheetView>
  </sheetViews>
  <sheetFormatPr defaultRowHeight="12.75"/>
  <cols>
    <col min="1" max="1" width="2.28515625" style="291" customWidth="1"/>
    <col min="2" max="2" width="9.140625" style="291"/>
    <col min="3" max="3" width="39.42578125" style="291" customWidth="1"/>
    <col min="4" max="4" width="9.140625" style="291"/>
    <col min="5" max="5" width="2" style="291" customWidth="1"/>
    <col min="6" max="7" width="9.140625" style="291"/>
    <col min="8" max="8" width="28.5703125" style="291" bestFit="1" customWidth="1"/>
    <col min="9" max="9" width="9.140625" style="291"/>
    <col min="10" max="10" width="22.28515625" style="295" bestFit="1" customWidth="1"/>
    <col min="11" max="11" width="22.28515625" style="295" customWidth="1"/>
    <col min="12" max="14" width="9.140625" style="295"/>
    <col min="15" max="15" width="9.140625" style="292"/>
    <col min="16" max="16384" width="9.140625" style="291"/>
  </cols>
  <sheetData>
    <row r="1" spans="1:13" ht="15.75">
      <c r="B1" s="357" t="s">
        <v>100</v>
      </c>
      <c r="C1" s="357"/>
      <c r="D1" s="357"/>
    </row>
    <row r="3" spans="1:13" ht="15.75">
      <c r="A3" s="293" t="s">
        <v>11</v>
      </c>
      <c r="B3" s="296" t="s">
        <v>20</v>
      </c>
      <c r="C3" s="297"/>
      <c r="D3" s="297" t="s">
        <v>33</v>
      </c>
      <c r="F3" s="358" t="s">
        <v>1</v>
      </c>
      <c r="G3" s="358"/>
      <c r="H3" s="294" t="s">
        <v>140</v>
      </c>
      <c r="J3" s="295" t="str">
        <f>VLOOKUP(K3,$L$11:$M$16,2)</f>
        <v xml:space="preserve"> XI / 4</v>
      </c>
      <c r="K3" s="295">
        <v>4</v>
      </c>
    </row>
    <row r="4" spans="1:13" ht="16.5" customHeight="1">
      <c r="A4" s="293"/>
      <c r="B4" s="298">
        <v>1</v>
      </c>
      <c r="C4" s="299" t="s">
        <v>12</v>
      </c>
      <c r="D4" s="299">
        <v>75</v>
      </c>
      <c r="F4" s="358" t="s">
        <v>3</v>
      </c>
      <c r="G4" s="358"/>
      <c r="H4" s="195" t="s">
        <v>176</v>
      </c>
    </row>
    <row r="5" spans="1:13" ht="16.5" customHeight="1">
      <c r="A5" s="293"/>
      <c r="B5" s="298">
        <v>2</v>
      </c>
      <c r="C5" s="299" t="s">
        <v>21</v>
      </c>
      <c r="D5" s="299">
        <v>75</v>
      </c>
      <c r="F5" s="358" t="s">
        <v>4</v>
      </c>
      <c r="G5" s="358"/>
      <c r="H5" s="294"/>
      <c r="J5" s="295" t="str">
        <f>VLOOKUP(K5,$L$5:$M$8,2)</f>
        <v>Administrasi Perkantoran</v>
      </c>
      <c r="K5" s="295">
        <v>3</v>
      </c>
      <c r="L5" s="295">
        <v>1</v>
      </c>
      <c r="M5" s="295" t="s">
        <v>142</v>
      </c>
    </row>
    <row r="6" spans="1:13" ht="16.5" customHeight="1">
      <c r="A6" s="293"/>
      <c r="B6" s="298">
        <v>3</v>
      </c>
      <c r="C6" s="299" t="s">
        <v>22</v>
      </c>
      <c r="D6" s="299">
        <v>75</v>
      </c>
      <c r="F6" s="359" t="s">
        <v>108</v>
      </c>
      <c r="G6" s="359"/>
      <c r="H6" s="265">
        <v>42172</v>
      </c>
      <c r="L6" s="295">
        <v>2</v>
      </c>
      <c r="M6" s="295" t="s">
        <v>143</v>
      </c>
    </row>
    <row r="7" spans="1:13" ht="16.5" customHeight="1">
      <c r="A7" s="293"/>
      <c r="B7" s="298">
        <v>4</v>
      </c>
      <c r="C7" s="299" t="s">
        <v>23</v>
      </c>
      <c r="D7" s="299">
        <v>75</v>
      </c>
      <c r="F7" s="356" t="s">
        <v>109</v>
      </c>
      <c r="G7" s="356"/>
      <c r="H7" s="306" t="s">
        <v>175</v>
      </c>
      <c r="L7" s="295">
        <v>3</v>
      </c>
      <c r="M7" s="295" t="s">
        <v>144</v>
      </c>
    </row>
    <row r="8" spans="1:13" ht="16.5" customHeight="1">
      <c r="A8" s="293"/>
      <c r="B8" s="298">
        <v>5</v>
      </c>
      <c r="C8" s="299" t="s">
        <v>17</v>
      </c>
      <c r="D8" s="299">
        <v>75</v>
      </c>
      <c r="F8" s="356" t="s">
        <v>110</v>
      </c>
      <c r="G8" s="356"/>
      <c r="H8" s="307"/>
      <c r="L8" s="295">
        <v>4</v>
      </c>
      <c r="M8" s="295" t="s">
        <v>141</v>
      </c>
    </row>
    <row r="9" spans="1:13" ht="15.75">
      <c r="A9" s="293" t="s">
        <v>13</v>
      </c>
      <c r="B9" s="296" t="s">
        <v>24</v>
      </c>
      <c r="C9" s="300"/>
      <c r="D9" s="300"/>
    </row>
    <row r="10" spans="1:13" ht="15" customHeight="1">
      <c r="A10" s="293"/>
      <c r="B10" s="298">
        <v>1</v>
      </c>
      <c r="C10" s="299" t="s">
        <v>14</v>
      </c>
      <c r="D10" s="301">
        <v>72</v>
      </c>
    </row>
    <row r="11" spans="1:13" ht="15" customHeight="1">
      <c r="A11" s="293"/>
      <c r="B11" s="298">
        <v>2</v>
      </c>
      <c r="C11" s="299" t="s">
        <v>15</v>
      </c>
      <c r="D11" s="301">
        <v>72</v>
      </c>
      <c r="L11" s="295">
        <v>1</v>
      </c>
      <c r="M11" s="295" t="s">
        <v>145</v>
      </c>
    </row>
    <row r="12" spans="1:13" ht="15" customHeight="1">
      <c r="A12" s="293"/>
      <c r="B12" s="298">
        <v>3</v>
      </c>
      <c r="C12" s="299" t="s">
        <v>25</v>
      </c>
      <c r="D12" s="301">
        <v>75</v>
      </c>
      <c r="L12" s="295">
        <v>2</v>
      </c>
      <c r="M12" s="295" t="s">
        <v>146</v>
      </c>
    </row>
    <row r="13" spans="1:13" ht="15" customHeight="1">
      <c r="A13" s="293"/>
      <c r="B13" s="298">
        <v>4</v>
      </c>
      <c r="C13" s="299" t="s">
        <v>26</v>
      </c>
      <c r="D13" s="301">
        <v>72</v>
      </c>
      <c r="L13" s="295">
        <v>3</v>
      </c>
      <c r="M13" s="295" t="s">
        <v>147</v>
      </c>
    </row>
    <row r="14" spans="1:13" ht="15" customHeight="1">
      <c r="A14" s="293"/>
      <c r="B14" s="298">
        <v>5</v>
      </c>
      <c r="C14" s="299" t="s">
        <v>27</v>
      </c>
      <c r="D14" s="301">
        <v>75</v>
      </c>
      <c r="L14" s="295">
        <v>4</v>
      </c>
      <c r="M14" s="295" t="s">
        <v>148</v>
      </c>
    </row>
    <row r="15" spans="1:13" ht="15" customHeight="1">
      <c r="A15" s="293"/>
      <c r="B15" s="298">
        <v>6</v>
      </c>
      <c r="C15" s="299" t="s">
        <v>28</v>
      </c>
      <c r="D15" s="301">
        <v>75</v>
      </c>
      <c r="L15" s="295">
        <v>5</v>
      </c>
      <c r="M15" s="295" t="s">
        <v>149</v>
      </c>
    </row>
    <row r="16" spans="1:13" ht="15" customHeight="1">
      <c r="A16" s="293"/>
      <c r="B16" s="298">
        <v>7</v>
      </c>
      <c r="C16" s="299"/>
      <c r="D16" s="301"/>
      <c r="L16" s="295">
        <v>6</v>
      </c>
      <c r="M16" s="295" t="s">
        <v>150</v>
      </c>
    </row>
    <row r="17" spans="1:4" ht="15" customHeight="1">
      <c r="A17" s="293"/>
      <c r="B17" s="298">
        <v>8</v>
      </c>
      <c r="C17" s="299"/>
      <c r="D17" s="301"/>
    </row>
    <row r="18" spans="1:4" ht="15" customHeight="1">
      <c r="A18" s="293"/>
      <c r="B18" s="298">
        <v>9</v>
      </c>
      <c r="C18" s="299"/>
      <c r="D18" s="301"/>
    </row>
    <row r="19" spans="1:4" ht="15" customHeight="1">
      <c r="A19" s="293"/>
      <c r="B19" s="303"/>
      <c r="C19" s="304"/>
      <c r="D19" s="305"/>
    </row>
    <row r="20" spans="1:4" ht="15.75">
      <c r="A20" s="293" t="s">
        <v>16</v>
      </c>
      <c r="B20" s="296" t="s">
        <v>29</v>
      </c>
      <c r="C20" s="300"/>
      <c r="D20" s="300"/>
    </row>
    <row r="21" spans="1:4" ht="12.75" customHeight="1">
      <c r="A21" s="293"/>
      <c r="B21" s="298">
        <v>1</v>
      </c>
      <c r="C21" s="301" t="s">
        <v>151</v>
      </c>
      <c r="D21" s="301">
        <v>74</v>
      </c>
    </row>
    <row r="22" spans="1:4" ht="12.75" customHeight="1">
      <c r="A22" s="293"/>
      <c r="B22" s="298">
        <v>2</v>
      </c>
      <c r="C22" s="301" t="s">
        <v>152</v>
      </c>
      <c r="D22" s="301">
        <v>74</v>
      </c>
    </row>
    <row r="23" spans="1:4" ht="12.75" customHeight="1">
      <c r="A23" s="293"/>
      <c r="B23" s="298">
        <v>3</v>
      </c>
      <c r="C23" s="301" t="s">
        <v>153</v>
      </c>
      <c r="D23" s="301">
        <v>74</v>
      </c>
    </row>
    <row r="24" spans="1:4" ht="12.75" customHeight="1">
      <c r="A24" s="293"/>
      <c r="B24" s="298">
        <v>4</v>
      </c>
      <c r="C24" s="301" t="s">
        <v>154</v>
      </c>
      <c r="D24" s="301">
        <v>74</v>
      </c>
    </row>
    <row r="25" spans="1:4" ht="12.75" customHeight="1">
      <c r="A25" s="293"/>
      <c r="B25" s="298">
        <v>5</v>
      </c>
      <c r="C25" s="301" t="s">
        <v>155</v>
      </c>
      <c r="D25" s="301">
        <v>74</v>
      </c>
    </row>
    <row r="26" spans="1:4" ht="12.75" customHeight="1">
      <c r="A26" s="293"/>
      <c r="B26" s="298">
        <v>6</v>
      </c>
      <c r="C26" s="301" t="s">
        <v>156</v>
      </c>
      <c r="D26" s="301">
        <v>74</v>
      </c>
    </row>
    <row r="27" spans="1:4" ht="12.75" customHeight="1">
      <c r="A27" s="293"/>
      <c r="B27" s="298">
        <v>7</v>
      </c>
      <c r="C27" s="301" t="s">
        <v>157</v>
      </c>
      <c r="D27" s="301">
        <v>74</v>
      </c>
    </row>
    <row r="28" spans="1:4" ht="12.75" customHeight="1">
      <c r="A28" s="293"/>
      <c r="B28" s="298">
        <v>8</v>
      </c>
      <c r="C28" s="301" t="s">
        <v>158</v>
      </c>
      <c r="D28" s="301">
        <v>74</v>
      </c>
    </row>
    <row r="29" spans="1:4" ht="12.75" customHeight="1">
      <c r="A29" s="293"/>
      <c r="B29" s="298">
        <v>9</v>
      </c>
      <c r="C29" s="301" t="s">
        <v>159</v>
      </c>
      <c r="D29" s="301">
        <v>74</v>
      </c>
    </row>
    <row r="30" spans="1:4" ht="12.75" customHeight="1">
      <c r="A30" s="293"/>
      <c r="B30" s="298">
        <v>10</v>
      </c>
      <c r="C30" s="301" t="s">
        <v>160</v>
      </c>
      <c r="D30" s="301">
        <v>74</v>
      </c>
    </row>
    <row r="31" spans="1:4" ht="12.75" customHeight="1">
      <c r="A31" s="293"/>
      <c r="B31" s="303"/>
      <c r="C31" s="305"/>
      <c r="D31" s="305"/>
    </row>
    <row r="32" spans="1:4" ht="15.75">
      <c r="A32" s="293" t="s">
        <v>31</v>
      </c>
      <c r="B32" s="296" t="s">
        <v>18</v>
      </c>
      <c r="C32" s="300"/>
      <c r="D32" s="300"/>
    </row>
    <row r="33" spans="2:4">
      <c r="B33" s="298">
        <v>1</v>
      </c>
      <c r="C33" s="302" t="s">
        <v>32</v>
      </c>
      <c r="D33" s="302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1" workbookViewId="0">
      <selection activeCell="B47" sqref="B47:G47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61" t="s">
        <v>71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4" ht="26.25">
      <c r="A2" s="362" t="s">
        <v>59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4" ht="18">
      <c r="A3" s="361" t="s">
        <v>177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3" t="s">
        <v>36</v>
      </c>
      <c r="B6" s="364" t="s">
        <v>72</v>
      </c>
      <c r="C6" s="360" t="s">
        <v>37</v>
      </c>
      <c r="D6" s="365" t="s">
        <v>73</v>
      </c>
      <c r="E6" s="360" t="s">
        <v>74</v>
      </c>
      <c r="F6" s="49"/>
      <c r="G6" s="360" t="s">
        <v>75</v>
      </c>
      <c r="H6" s="360" t="s">
        <v>76</v>
      </c>
      <c r="I6" s="360" t="s">
        <v>77</v>
      </c>
      <c r="J6" s="360" t="s">
        <v>78</v>
      </c>
      <c r="K6" s="360" t="s">
        <v>79</v>
      </c>
      <c r="L6" s="360" t="s">
        <v>80</v>
      </c>
      <c r="M6" s="360" t="s">
        <v>81</v>
      </c>
    </row>
    <row r="7" spans="1:14" ht="27.75" customHeight="1" thickBot="1">
      <c r="A7" s="363"/>
      <c r="B7" s="364"/>
      <c r="C7" s="360"/>
      <c r="D7" s="360"/>
      <c r="E7" s="360"/>
      <c r="F7" s="50" t="s">
        <v>82</v>
      </c>
      <c r="G7" s="360"/>
      <c r="H7" s="360"/>
      <c r="I7" s="360"/>
      <c r="J7" s="360"/>
      <c r="K7" s="360"/>
      <c r="L7" s="360"/>
      <c r="M7" s="360"/>
    </row>
    <row r="8" spans="1:14" ht="16.5" customHeight="1">
      <c r="A8" s="51">
        <v>1</v>
      </c>
      <c r="B8" s="336" t="s">
        <v>178</v>
      </c>
      <c r="C8" s="337" t="s">
        <v>179</v>
      </c>
      <c r="D8" s="338" t="s">
        <v>38</v>
      </c>
      <c r="E8" s="52"/>
      <c r="F8" s="53" t="s">
        <v>167</v>
      </c>
      <c r="G8" s="52"/>
      <c r="H8" s="52"/>
      <c r="I8" s="54"/>
      <c r="J8" s="55"/>
      <c r="K8" s="52"/>
      <c r="L8" s="56"/>
      <c r="M8" s="57"/>
      <c r="N8" t="str">
        <f>RIGHT(B8,3)</f>
        <v>759</v>
      </c>
    </row>
    <row r="9" spans="1:14" ht="16.5" customHeight="1">
      <c r="A9" s="58">
        <v>2</v>
      </c>
      <c r="B9" s="333" t="s">
        <v>180</v>
      </c>
      <c r="C9" s="339" t="s">
        <v>181</v>
      </c>
      <c r="D9" s="340" t="s">
        <v>41</v>
      </c>
      <c r="E9" s="62"/>
      <c r="F9" s="63" t="s">
        <v>167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760</v>
      </c>
    </row>
    <row r="10" spans="1:14" ht="16.5" customHeight="1">
      <c r="A10" s="58">
        <v>3</v>
      </c>
      <c r="B10" s="333" t="s">
        <v>182</v>
      </c>
      <c r="C10" s="339" t="s">
        <v>183</v>
      </c>
      <c r="D10" s="340" t="s">
        <v>41</v>
      </c>
      <c r="E10" s="62"/>
      <c r="F10" s="63" t="s">
        <v>167</v>
      </c>
      <c r="G10" s="62"/>
      <c r="H10" s="62"/>
      <c r="I10" s="64"/>
      <c r="J10" s="65"/>
      <c r="K10" s="62"/>
      <c r="L10" s="66"/>
      <c r="M10" s="67"/>
      <c r="N10" t="str">
        <f t="shared" si="0"/>
        <v>761</v>
      </c>
    </row>
    <row r="11" spans="1:14" ht="16.5" customHeight="1">
      <c r="A11" s="58">
        <v>4</v>
      </c>
      <c r="B11" s="333" t="s">
        <v>184</v>
      </c>
      <c r="C11" s="339" t="s">
        <v>185</v>
      </c>
      <c r="D11" s="340" t="s">
        <v>41</v>
      </c>
      <c r="E11" s="62"/>
      <c r="F11" s="63" t="s">
        <v>167</v>
      </c>
      <c r="G11" s="62"/>
      <c r="H11" s="62"/>
      <c r="I11" s="64"/>
      <c r="J11" s="65"/>
      <c r="K11" s="62"/>
      <c r="L11" s="66"/>
      <c r="M11" s="67"/>
      <c r="N11" t="str">
        <f t="shared" si="0"/>
        <v>762</v>
      </c>
    </row>
    <row r="12" spans="1:14" ht="16.5" customHeight="1">
      <c r="A12" s="58">
        <v>5</v>
      </c>
      <c r="B12" s="333" t="s">
        <v>186</v>
      </c>
      <c r="C12" s="339" t="s">
        <v>187</v>
      </c>
      <c r="D12" s="340" t="s">
        <v>41</v>
      </c>
      <c r="E12" s="62"/>
      <c r="F12" s="63" t="s">
        <v>167</v>
      </c>
      <c r="G12" s="62"/>
      <c r="H12" s="62"/>
      <c r="I12" s="64"/>
      <c r="J12" s="65"/>
      <c r="K12" s="62"/>
      <c r="L12" s="66"/>
      <c r="M12" s="67"/>
      <c r="N12" t="str">
        <f t="shared" si="0"/>
        <v>763</v>
      </c>
    </row>
    <row r="13" spans="1:14" ht="16.5" customHeight="1">
      <c r="A13" s="58">
        <v>6</v>
      </c>
      <c r="B13" s="333" t="s">
        <v>188</v>
      </c>
      <c r="C13" s="339" t="s">
        <v>189</v>
      </c>
      <c r="D13" s="340" t="s">
        <v>41</v>
      </c>
      <c r="E13" s="62"/>
      <c r="F13" s="63" t="s">
        <v>167</v>
      </c>
      <c r="G13" s="62"/>
      <c r="H13" s="62"/>
      <c r="I13" s="64"/>
      <c r="J13" s="65"/>
      <c r="K13" s="62"/>
      <c r="L13" s="66"/>
      <c r="M13" s="67"/>
      <c r="N13" t="str">
        <f t="shared" si="0"/>
        <v>764</v>
      </c>
    </row>
    <row r="14" spans="1:14" ht="16.5" customHeight="1">
      <c r="A14" s="58">
        <v>7</v>
      </c>
      <c r="B14" s="333" t="s">
        <v>190</v>
      </c>
      <c r="C14" s="339" t="s">
        <v>191</v>
      </c>
      <c r="D14" s="340" t="s">
        <v>41</v>
      </c>
      <c r="E14" s="68"/>
      <c r="F14" s="63" t="s">
        <v>167</v>
      </c>
      <c r="G14" s="68"/>
      <c r="H14" s="68"/>
      <c r="I14" s="69"/>
      <c r="J14" s="70"/>
      <c r="K14" s="68"/>
      <c r="L14" s="66"/>
      <c r="M14" s="67"/>
      <c r="N14" t="str">
        <f t="shared" si="0"/>
        <v>765</v>
      </c>
    </row>
    <row r="15" spans="1:14" ht="16.5" customHeight="1">
      <c r="A15" s="58">
        <v>8</v>
      </c>
      <c r="B15" s="333" t="s">
        <v>192</v>
      </c>
      <c r="C15" s="339" t="s">
        <v>193</v>
      </c>
      <c r="D15" s="340" t="s">
        <v>41</v>
      </c>
      <c r="E15" s="62"/>
      <c r="F15" s="63" t="s">
        <v>167</v>
      </c>
      <c r="G15" s="62"/>
      <c r="H15" s="62"/>
      <c r="I15" s="69"/>
      <c r="J15" s="65"/>
      <c r="K15" s="62"/>
      <c r="L15" s="66"/>
      <c r="M15" s="67"/>
      <c r="N15" t="str">
        <f t="shared" si="0"/>
        <v>766</v>
      </c>
    </row>
    <row r="16" spans="1:14" ht="16.5" customHeight="1">
      <c r="A16" s="58">
        <v>9</v>
      </c>
      <c r="B16" s="333" t="s">
        <v>194</v>
      </c>
      <c r="C16" s="339" t="s">
        <v>195</v>
      </c>
      <c r="D16" s="340" t="s">
        <v>41</v>
      </c>
      <c r="E16" s="62"/>
      <c r="F16" s="63" t="s">
        <v>167</v>
      </c>
      <c r="G16" s="62"/>
      <c r="H16" s="62"/>
      <c r="I16" s="69"/>
      <c r="J16" s="65"/>
      <c r="K16" s="62"/>
      <c r="L16" s="66"/>
      <c r="M16" s="67"/>
      <c r="N16" t="str">
        <f t="shared" si="0"/>
        <v>767</v>
      </c>
    </row>
    <row r="17" spans="1:16" ht="16.5" customHeight="1">
      <c r="A17" s="58">
        <v>10</v>
      </c>
      <c r="B17" s="333" t="s">
        <v>196</v>
      </c>
      <c r="C17" s="339" t="s">
        <v>197</v>
      </c>
      <c r="D17" s="340" t="s">
        <v>41</v>
      </c>
      <c r="E17" s="62"/>
      <c r="F17" s="63" t="s">
        <v>167</v>
      </c>
      <c r="G17" s="62"/>
      <c r="H17" s="62"/>
      <c r="I17" s="69"/>
      <c r="J17" s="65"/>
      <c r="K17" s="62"/>
      <c r="L17" s="66"/>
      <c r="M17" s="67"/>
      <c r="N17" t="str">
        <f t="shared" si="0"/>
        <v>769</v>
      </c>
    </row>
    <row r="18" spans="1:16" ht="16.5" customHeight="1">
      <c r="A18" s="58">
        <v>11</v>
      </c>
      <c r="B18" s="333" t="s">
        <v>198</v>
      </c>
      <c r="C18" s="339" t="s">
        <v>199</v>
      </c>
      <c r="D18" s="340" t="s">
        <v>41</v>
      </c>
      <c r="E18" s="62"/>
      <c r="F18" s="63" t="s">
        <v>167</v>
      </c>
      <c r="G18" s="62"/>
      <c r="H18" s="62"/>
      <c r="I18" s="64"/>
      <c r="J18" s="65"/>
      <c r="K18" s="62"/>
      <c r="L18" s="66"/>
      <c r="M18" s="67"/>
      <c r="N18" t="str">
        <f t="shared" si="0"/>
        <v>770</v>
      </c>
    </row>
    <row r="19" spans="1:16" ht="16.5" customHeight="1">
      <c r="A19" s="58">
        <v>12</v>
      </c>
      <c r="B19" s="333" t="s">
        <v>200</v>
      </c>
      <c r="C19" s="339" t="s">
        <v>201</v>
      </c>
      <c r="D19" s="340" t="s">
        <v>41</v>
      </c>
      <c r="E19" s="62"/>
      <c r="F19" s="63" t="s">
        <v>167</v>
      </c>
      <c r="G19" s="62"/>
      <c r="H19" s="62"/>
      <c r="I19" s="64"/>
      <c r="J19" s="65"/>
      <c r="K19" s="62"/>
      <c r="L19" s="66"/>
      <c r="M19" s="67"/>
      <c r="N19" t="str">
        <f t="shared" si="0"/>
        <v>771</v>
      </c>
    </row>
    <row r="20" spans="1:16" ht="16.5" customHeight="1">
      <c r="A20" s="58">
        <v>13</v>
      </c>
      <c r="B20" s="333" t="s">
        <v>202</v>
      </c>
      <c r="C20" s="339" t="s">
        <v>203</v>
      </c>
      <c r="D20" s="340" t="s">
        <v>41</v>
      </c>
      <c r="E20" s="62"/>
      <c r="F20" s="63" t="s">
        <v>167</v>
      </c>
      <c r="G20" s="62"/>
      <c r="H20" s="62"/>
      <c r="I20" s="64"/>
      <c r="J20" s="65"/>
      <c r="K20" s="62"/>
      <c r="L20" s="66"/>
      <c r="M20" s="67"/>
      <c r="N20" t="str">
        <f t="shared" si="0"/>
        <v>772</v>
      </c>
    </row>
    <row r="21" spans="1:16" ht="16.5" customHeight="1">
      <c r="A21" s="58">
        <v>14</v>
      </c>
      <c r="B21" s="333" t="s">
        <v>204</v>
      </c>
      <c r="C21" s="339" t="s">
        <v>205</v>
      </c>
      <c r="D21" s="340" t="s">
        <v>41</v>
      </c>
      <c r="E21" s="62"/>
      <c r="F21" s="63" t="s">
        <v>167</v>
      </c>
      <c r="G21" s="62"/>
      <c r="H21" s="62"/>
      <c r="I21" s="64"/>
      <c r="J21" s="65"/>
      <c r="K21" s="62"/>
      <c r="L21" s="66"/>
      <c r="M21" s="67"/>
      <c r="N21" t="str">
        <f t="shared" si="0"/>
        <v>773</v>
      </c>
    </row>
    <row r="22" spans="1:16" ht="16.5" customHeight="1">
      <c r="A22" s="58">
        <v>15</v>
      </c>
      <c r="B22" s="333" t="s">
        <v>206</v>
      </c>
      <c r="C22" s="339" t="s">
        <v>207</v>
      </c>
      <c r="D22" s="340" t="s">
        <v>41</v>
      </c>
      <c r="E22" s="62"/>
      <c r="F22" s="63" t="s">
        <v>167</v>
      </c>
      <c r="G22" s="62"/>
      <c r="H22" s="62"/>
      <c r="I22" s="64"/>
      <c r="J22" s="65"/>
      <c r="K22" s="62"/>
      <c r="L22" s="66"/>
      <c r="M22" s="67"/>
      <c r="N22" t="str">
        <f t="shared" si="0"/>
        <v>774</v>
      </c>
      <c r="P22" s="47"/>
    </row>
    <row r="23" spans="1:16" ht="16.5" customHeight="1">
      <c r="A23" s="58">
        <v>16</v>
      </c>
      <c r="B23" s="333" t="s">
        <v>208</v>
      </c>
      <c r="C23" s="339" t="s">
        <v>209</v>
      </c>
      <c r="D23" s="340" t="s">
        <v>41</v>
      </c>
      <c r="E23" s="62"/>
      <c r="F23" s="63" t="s">
        <v>167</v>
      </c>
      <c r="G23" s="62"/>
      <c r="H23" s="62"/>
      <c r="I23" s="64"/>
      <c r="J23" s="65"/>
      <c r="K23" s="62"/>
      <c r="L23" s="66"/>
      <c r="M23" s="67"/>
      <c r="N23" t="str">
        <f t="shared" si="0"/>
        <v>775</v>
      </c>
    </row>
    <row r="24" spans="1:16" ht="16.5" customHeight="1">
      <c r="A24" s="58">
        <v>17</v>
      </c>
      <c r="B24" s="333" t="s">
        <v>210</v>
      </c>
      <c r="C24" s="339" t="s">
        <v>211</v>
      </c>
      <c r="D24" s="340" t="s">
        <v>38</v>
      </c>
      <c r="E24" s="62"/>
      <c r="F24" s="63" t="s">
        <v>167</v>
      </c>
      <c r="G24" s="62"/>
      <c r="H24" s="62"/>
      <c r="I24" s="64"/>
      <c r="J24" s="65"/>
      <c r="K24" s="62"/>
      <c r="L24" s="66"/>
      <c r="M24" s="67"/>
      <c r="N24" t="str">
        <f t="shared" si="0"/>
        <v>776</v>
      </c>
    </row>
    <row r="25" spans="1:16" ht="16.5" customHeight="1">
      <c r="A25" s="58">
        <v>18</v>
      </c>
      <c r="B25" s="333" t="s">
        <v>212</v>
      </c>
      <c r="C25" s="339" t="s">
        <v>213</v>
      </c>
      <c r="D25" s="340" t="s">
        <v>41</v>
      </c>
      <c r="E25" s="62"/>
      <c r="F25" s="63" t="s">
        <v>167</v>
      </c>
      <c r="G25" s="62"/>
      <c r="H25" s="62"/>
      <c r="I25" s="64"/>
      <c r="J25" s="65"/>
      <c r="K25" s="62"/>
      <c r="L25" s="66"/>
      <c r="M25" s="67"/>
      <c r="N25" t="str">
        <f t="shared" si="0"/>
        <v>777</v>
      </c>
    </row>
    <row r="26" spans="1:16" ht="16.5" customHeight="1">
      <c r="A26" s="58">
        <v>19</v>
      </c>
      <c r="B26" s="333" t="s">
        <v>214</v>
      </c>
      <c r="C26" s="339" t="s">
        <v>215</v>
      </c>
      <c r="D26" s="340" t="s">
        <v>38</v>
      </c>
      <c r="E26" s="62"/>
      <c r="F26" s="63" t="s">
        <v>167</v>
      </c>
      <c r="G26" s="62"/>
      <c r="H26" s="62"/>
      <c r="I26" s="64"/>
      <c r="J26" s="65"/>
      <c r="K26" s="62"/>
      <c r="L26" s="66"/>
      <c r="M26" s="67"/>
      <c r="N26" t="str">
        <f t="shared" si="0"/>
        <v>778</v>
      </c>
    </row>
    <row r="27" spans="1:16" ht="16.5" customHeight="1">
      <c r="A27" s="58">
        <v>20</v>
      </c>
      <c r="B27" s="333" t="s">
        <v>216</v>
      </c>
      <c r="C27" s="339" t="s">
        <v>217</v>
      </c>
      <c r="D27" s="340" t="s">
        <v>38</v>
      </c>
      <c r="E27" s="62"/>
      <c r="F27" s="63" t="s">
        <v>167</v>
      </c>
      <c r="G27" s="62"/>
      <c r="H27" s="62"/>
      <c r="I27" s="64"/>
      <c r="J27" s="65"/>
      <c r="K27" s="62"/>
      <c r="L27" s="66"/>
      <c r="M27" s="67"/>
      <c r="N27" t="str">
        <f t="shared" si="0"/>
        <v>779</v>
      </c>
    </row>
    <row r="28" spans="1:16" ht="16.5" customHeight="1">
      <c r="A28" s="58">
        <v>21</v>
      </c>
      <c r="B28" s="333" t="s">
        <v>218</v>
      </c>
      <c r="C28" s="339" t="s">
        <v>219</v>
      </c>
      <c r="D28" s="340" t="s">
        <v>38</v>
      </c>
      <c r="E28" s="62"/>
      <c r="F28" s="63" t="s">
        <v>167</v>
      </c>
      <c r="G28" s="62"/>
      <c r="H28" s="62"/>
      <c r="I28" s="64"/>
      <c r="J28" s="65"/>
      <c r="K28" s="62"/>
      <c r="L28" s="66"/>
      <c r="M28" s="67"/>
      <c r="N28" t="str">
        <f t="shared" si="0"/>
        <v>780</v>
      </c>
    </row>
    <row r="29" spans="1:16" ht="16.5" customHeight="1">
      <c r="A29" s="58">
        <v>22</v>
      </c>
      <c r="B29" s="333" t="s">
        <v>220</v>
      </c>
      <c r="C29" s="339" t="s">
        <v>221</v>
      </c>
      <c r="D29" s="340" t="s">
        <v>38</v>
      </c>
      <c r="E29" s="62"/>
      <c r="F29" s="63" t="s">
        <v>167</v>
      </c>
      <c r="G29" s="62"/>
      <c r="H29" s="62"/>
      <c r="I29" s="64"/>
      <c r="J29" s="65"/>
      <c r="K29" s="62"/>
      <c r="L29" s="66"/>
      <c r="M29" s="67"/>
      <c r="N29" t="str">
        <f t="shared" si="0"/>
        <v>781</v>
      </c>
    </row>
    <row r="30" spans="1:16" ht="16.5" customHeight="1">
      <c r="A30" s="58">
        <v>23</v>
      </c>
      <c r="B30" s="333" t="s">
        <v>222</v>
      </c>
      <c r="C30" s="339" t="s">
        <v>223</v>
      </c>
      <c r="D30" s="340" t="s">
        <v>41</v>
      </c>
      <c r="E30" s="62"/>
      <c r="F30" s="63" t="s">
        <v>167</v>
      </c>
      <c r="G30" s="62"/>
      <c r="H30" s="62"/>
      <c r="I30" s="64"/>
      <c r="J30" s="65"/>
      <c r="K30" s="62"/>
      <c r="L30" s="66"/>
      <c r="M30" s="67"/>
      <c r="N30" t="str">
        <f t="shared" si="0"/>
        <v>782</v>
      </c>
    </row>
    <row r="31" spans="1:16" ht="16.5" customHeight="1">
      <c r="A31" s="58">
        <v>24</v>
      </c>
      <c r="B31" s="333" t="s">
        <v>224</v>
      </c>
      <c r="C31" s="339" t="s">
        <v>225</v>
      </c>
      <c r="D31" s="340" t="s">
        <v>41</v>
      </c>
      <c r="E31" s="62"/>
      <c r="F31" s="63" t="s">
        <v>167</v>
      </c>
      <c r="G31" s="62"/>
      <c r="H31" s="62"/>
      <c r="I31" s="64"/>
      <c r="J31" s="65"/>
      <c r="K31" s="62"/>
      <c r="L31" s="66"/>
      <c r="M31" s="67"/>
      <c r="N31" t="str">
        <f t="shared" si="0"/>
        <v>783</v>
      </c>
    </row>
    <row r="32" spans="1:16" ht="16.5" customHeight="1">
      <c r="A32" s="58">
        <v>25</v>
      </c>
      <c r="B32" s="333" t="s">
        <v>226</v>
      </c>
      <c r="C32" s="339" t="s">
        <v>227</v>
      </c>
      <c r="D32" s="340" t="s">
        <v>41</v>
      </c>
      <c r="E32" s="62"/>
      <c r="F32" s="63" t="s">
        <v>167</v>
      </c>
      <c r="G32" s="62"/>
      <c r="H32" s="62"/>
      <c r="I32" s="64"/>
      <c r="J32" s="65"/>
      <c r="K32" s="62"/>
      <c r="L32" s="66"/>
      <c r="M32" s="67"/>
      <c r="N32" t="str">
        <f t="shared" si="0"/>
        <v>784</v>
      </c>
    </row>
    <row r="33" spans="1:14" ht="16.5" customHeight="1">
      <c r="A33" s="58">
        <v>26</v>
      </c>
      <c r="B33" s="333" t="s">
        <v>228</v>
      </c>
      <c r="C33" s="339" t="s">
        <v>229</v>
      </c>
      <c r="D33" s="340" t="s">
        <v>41</v>
      </c>
      <c r="E33" s="62"/>
      <c r="F33" s="63" t="s">
        <v>167</v>
      </c>
      <c r="G33" s="62"/>
      <c r="H33" s="62"/>
      <c r="I33" s="64"/>
      <c r="J33" s="65"/>
      <c r="K33" s="62"/>
      <c r="L33" s="66"/>
      <c r="M33" s="67"/>
      <c r="N33" t="str">
        <f t="shared" si="0"/>
        <v>785</v>
      </c>
    </row>
    <row r="34" spans="1:14" ht="16.5" customHeight="1">
      <c r="A34" s="58">
        <v>27</v>
      </c>
      <c r="B34" s="333" t="s">
        <v>230</v>
      </c>
      <c r="C34" s="339" t="s">
        <v>231</v>
      </c>
      <c r="D34" s="340" t="s">
        <v>41</v>
      </c>
      <c r="E34" s="62"/>
      <c r="F34" s="63" t="s">
        <v>167</v>
      </c>
      <c r="G34" s="62"/>
      <c r="H34" s="62"/>
      <c r="I34" s="64"/>
      <c r="J34" s="65"/>
      <c r="K34" s="62"/>
      <c r="L34" s="66"/>
      <c r="M34" s="67"/>
      <c r="N34" t="str">
        <f t="shared" si="0"/>
        <v>786</v>
      </c>
    </row>
    <row r="35" spans="1:14" ht="16.5" customHeight="1">
      <c r="A35" s="58">
        <v>28</v>
      </c>
      <c r="B35" s="333" t="s">
        <v>232</v>
      </c>
      <c r="C35" s="339" t="s">
        <v>233</v>
      </c>
      <c r="D35" s="340" t="s">
        <v>41</v>
      </c>
      <c r="E35" s="62"/>
      <c r="F35" s="63" t="s">
        <v>167</v>
      </c>
      <c r="G35" s="62"/>
      <c r="H35" s="62"/>
      <c r="I35" s="69"/>
      <c r="J35" s="65"/>
      <c r="K35" s="62"/>
      <c r="L35" s="66"/>
      <c r="M35" s="67"/>
      <c r="N35" t="str">
        <f t="shared" si="0"/>
        <v>787</v>
      </c>
    </row>
    <row r="36" spans="1:14" ht="16.5" customHeight="1">
      <c r="A36" s="58">
        <v>29</v>
      </c>
      <c r="B36" s="333" t="s">
        <v>234</v>
      </c>
      <c r="C36" s="339" t="s">
        <v>235</v>
      </c>
      <c r="D36" s="340" t="s">
        <v>41</v>
      </c>
      <c r="E36" s="62"/>
      <c r="F36" s="63" t="s">
        <v>167</v>
      </c>
      <c r="G36" s="62"/>
      <c r="H36" s="62"/>
      <c r="I36" s="64"/>
      <c r="J36" s="65"/>
      <c r="K36" s="62"/>
      <c r="L36" s="66"/>
      <c r="M36" s="67"/>
      <c r="N36" t="str">
        <f t="shared" si="0"/>
        <v>788</v>
      </c>
    </row>
    <row r="37" spans="1:14" ht="16.5" customHeight="1">
      <c r="A37" s="58">
        <v>30</v>
      </c>
      <c r="B37" s="333" t="s">
        <v>236</v>
      </c>
      <c r="C37" s="339" t="s">
        <v>237</v>
      </c>
      <c r="D37" s="340" t="s">
        <v>41</v>
      </c>
      <c r="E37" s="62"/>
      <c r="F37" s="63" t="s">
        <v>167</v>
      </c>
      <c r="G37" s="62"/>
      <c r="H37" s="62"/>
      <c r="I37" s="64"/>
      <c r="J37" s="65"/>
      <c r="K37" s="62"/>
      <c r="L37" s="66"/>
      <c r="M37" s="67"/>
      <c r="N37" t="str">
        <f t="shared" si="0"/>
        <v>789</v>
      </c>
    </row>
    <row r="38" spans="1:14" ht="16.5" customHeight="1">
      <c r="A38" s="58">
        <v>31</v>
      </c>
      <c r="B38" s="333" t="s">
        <v>238</v>
      </c>
      <c r="C38" s="339" t="s">
        <v>239</v>
      </c>
      <c r="D38" s="340" t="s">
        <v>41</v>
      </c>
      <c r="E38" s="62"/>
      <c r="F38" s="63" t="s">
        <v>167</v>
      </c>
      <c r="G38" s="62"/>
      <c r="H38" s="62"/>
      <c r="I38" s="69"/>
      <c r="J38" s="65"/>
      <c r="K38" s="62"/>
      <c r="L38" s="66"/>
      <c r="M38" s="67"/>
      <c r="N38" t="str">
        <f t="shared" si="0"/>
        <v>790</v>
      </c>
    </row>
    <row r="39" spans="1:14" ht="16.5" customHeight="1">
      <c r="A39" s="58">
        <v>32</v>
      </c>
      <c r="B39" s="333" t="s">
        <v>240</v>
      </c>
      <c r="C39" s="339" t="s">
        <v>241</v>
      </c>
      <c r="D39" s="340" t="s">
        <v>41</v>
      </c>
      <c r="E39" s="62"/>
      <c r="F39" s="63" t="s">
        <v>167</v>
      </c>
      <c r="G39" s="62"/>
      <c r="H39" s="62"/>
      <c r="I39" s="64"/>
      <c r="J39" s="65"/>
      <c r="K39" s="62"/>
      <c r="L39" s="66"/>
      <c r="M39" s="67"/>
      <c r="N39" t="str">
        <f t="shared" si="0"/>
        <v>791</v>
      </c>
    </row>
    <row r="40" spans="1:14" ht="16.5" customHeight="1">
      <c r="A40" s="58">
        <v>33</v>
      </c>
      <c r="B40" s="333" t="s">
        <v>242</v>
      </c>
      <c r="C40" s="339" t="s">
        <v>243</v>
      </c>
      <c r="D40" s="340" t="s">
        <v>41</v>
      </c>
      <c r="E40" s="62"/>
      <c r="F40" s="63" t="s">
        <v>167</v>
      </c>
      <c r="G40" s="62"/>
      <c r="H40" s="62"/>
      <c r="I40" s="64"/>
      <c r="J40" s="65"/>
      <c r="K40" s="62"/>
      <c r="L40" s="66"/>
      <c r="M40" s="67"/>
      <c r="N40" t="str">
        <f t="shared" si="0"/>
        <v>792</v>
      </c>
    </row>
    <row r="41" spans="1:14" ht="16.5" customHeight="1">
      <c r="A41" s="58">
        <v>34</v>
      </c>
      <c r="B41" s="333" t="s">
        <v>244</v>
      </c>
      <c r="C41" s="339" t="s">
        <v>245</v>
      </c>
      <c r="D41" s="340" t="s">
        <v>41</v>
      </c>
      <c r="E41" s="62"/>
      <c r="F41" s="63" t="s">
        <v>167</v>
      </c>
      <c r="G41" s="62"/>
      <c r="H41" s="62"/>
      <c r="I41" s="64"/>
      <c r="J41" s="65"/>
      <c r="K41" s="62"/>
      <c r="L41" s="66"/>
      <c r="M41" s="67"/>
      <c r="N41" t="str">
        <f t="shared" si="0"/>
        <v>793</v>
      </c>
    </row>
    <row r="42" spans="1:14" ht="16.5" customHeight="1">
      <c r="A42" s="58">
        <v>35</v>
      </c>
      <c r="B42" s="333" t="s">
        <v>246</v>
      </c>
      <c r="C42" s="339" t="s">
        <v>247</v>
      </c>
      <c r="D42" s="340" t="s">
        <v>41</v>
      </c>
      <c r="E42" s="62"/>
      <c r="F42" s="63" t="s">
        <v>167</v>
      </c>
      <c r="G42" s="62"/>
      <c r="H42" s="62"/>
      <c r="I42" s="64"/>
      <c r="J42" s="65"/>
      <c r="K42" s="62"/>
      <c r="L42" s="66"/>
      <c r="M42" s="67"/>
      <c r="N42" t="str">
        <f t="shared" si="0"/>
        <v>794</v>
      </c>
    </row>
    <row r="43" spans="1:14" ht="16.5" customHeight="1">
      <c r="A43" s="58">
        <v>36</v>
      </c>
      <c r="B43" s="333" t="s">
        <v>248</v>
      </c>
      <c r="C43" s="339" t="s">
        <v>249</v>
      </c>
      <c r="D43" s="340" t="s">
        <v>41</v>
      </c>
      <c r="E43" s="62"/>
      <c r="F43" s="63" t="s">
        <v>167</v>
      </c>
      <c r="G43" s="62"/>
      <c r="H43" s="62"/>
      <c r="I43" s="64"/>
      <c r="J43" s="65"/>
      <c r="K43" s="62"/>
      <c r="L43" s="66"/>
      <c r="M43" s="67"/>
      <c r="N43" t="str">
        <f t="shared" si="0"/>
        <v>795</v>
      </c>
    </row>
    <row r="44" spans="1:14" ht="16.5" customHeight="1">
      <c r="A44" s="58">
        <v>37</v>
      </c>
      <c r="B44" s="333" t="s">
        <v>250</v>
      </c>
      <c r="C44" s="339" t="s">
        <v>251</v>
      </c>
      <c r="D44" s="340" t="s">
        <v>41</v>
      </c>
      <c r="E44" s="62"/>
      <c r="F44" s="63" t="s">
        <v>167</v>
      </c>
      <c r="G44" s="62"/>
      <c r="H44" s="62"/>
      <c r="I44" s="64"/>
      <c r="J44" s="65"/>
      <c r="K44" s="62"/>
      <c r="L44" s="66"/>
      <c r="M44" s="67"/>
      <c r="N44" t="str">
        <f t="shared" si="0"/>
        <v>796</v>
      </c>
    </row>
    <row r="45" spans="1:14" ht="16.5" customHeight="1">
      <c r="A45" s="58">
        <v>38</v>
      </c>
      <c r="B45" s="341" t="s">
        <v>252</v>
      </c>
      <c r="C45" s="342" t="s">
        <v>253</v>
      </c>
      <c r="D45" s="343" t="s">
        <v>41</v>
      </c>
      <c r="E45" s="62"/>
      <c r="F45" s="63" t="s">
        <v>167</v>
      </c>
      <c r="G45" s="62"/>
      <c r="H45" s="62"/>
      <c r="I45" s="64"/>
      <c r="J45" s="65"/>
      <c r="K45" s="62"/>
      <c r="L45" s="66"/>
      <c r="M45" s="67"/>
      <c r="N45" t="str">
        <f t="shared" si="0"/>
        <v>797</v>
      </c>
    </row>
    <row r="46" spans="1:14" ht="16.5" customHeight="1">
      <c r="A46" s="58">
        <v>39</v>
      </c>
      <c r="B46" s="341" t="s">
        <v>254</v>
      </c>
      <c r="C46" s="342" t="s">
        <v>255</v>
      </c>
      <c r="D46" s="343" t="s">
        <v>38</v>
      </c>
      <c r="E46" s="62"/>
      <c r="F46" s="63" t="s">
        <v>167</v>
      </c>
      <c r="G46" s="62"/>
      <c r="H46" s="62"/>
      <c r="I46" s="64"/>
      <c r="J46" s="65"/>
      <c r="K46" s="62"/>
      <c r="L46" s="66"/>
      <c r="M46" s="67"/>
      <c r="N46" t="str">
        <f t="shared" si="0"/>
        <v>798</v>
      </c>
    </row>
    <row r="47" spans="1:14" ht="16.5" customHeight="1">
      <c r="A47" s="58">
        <v>40</v>
      </c>
      <c r="B47" s="333"/>
      <c r="C47" s="334"/>
      <c r="D47" s="335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 t="s">
        <v>166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166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166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166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166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166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166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166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166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166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L14" sqref="L14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162</v>
      </c>
      <c r="B3" s="13"/>
      <c r="C3" s="13"/>
      <c r="D3" s="14" t="s">
        <v>165</v>
      </c>
      <c r="E3" s="14" t="str">
        <f>nama_mapel!J5</f>
        <v>Administrasi Perkantoran</v>
      </c>
      <c r="M3" s="14"/>
      <c r="N3" s="14"/>
      <c r="O3" s="14"/>
      <c r="P3" s="14"/>
      <c r="Q3" s="14"/>
      <c r="S3" s="14" t="s">
        <v>164</v>
      </c>
      <c r="U3" s="14"/>
      <c r="V3" s="14"/>
      <c r="X3" s="12" t="s">
        <v>161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163</v>
      </c>
      <c r="B4" s="13"/>
      <c r="C4" s="13"/>
      <c r="D4" s="14" t="s">
        <v>165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Titik Munjaeroh,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8" t="s">
        <v>36</v>
      </c>
      <c r="B6" s="17" t="s">
        <v>36</v>
      </c>
      <c r="C6" s="370" t="s">
        <v>37</v>
      </c>
      <c r="D6" s="18" t="s">
        <v>38</v>
      </c>
      <c r="E6" s="372" t="s">
        <v>46</v>
      </c>
      <c r="F6" s="373"/>
      <c r="G6" s="373"/>
      <c r="H6" s="373"/>
      <c r="I6" s="373"/>
      <c r="J6" s="372" t="s">
        <v>47</v>
      </c>
      <c r="K6" s="373"/>
      <c r="L6" s="373"/>
      <c r="M6" s="373"/>
      <c r="N6" s="373"/>
      <c r="O6" s="374"/>
      <c r="P6" s="374"/>
      <c r="Q6" s="374"/>
      <c r="R6" s="373"/>
      <c r="S6" s="372" t="s">
        <v>48</v>
      </c>
      <c r="T6" s="373"/>
      <c r="U6" s="373"/>
      <c r="V6" s="373"/>
      <c r="W6" s="374"/>
      <c r="X6" s="374"/>
      <c r="Y6" s="374"/>
      <c r="Z6" s="374"/>
      <c r="AA6" s="374"/>
      <c r="AB6" s="373"/>
      <c r="AC6" s="178" t="s">
        <v>99</v>
      </c>
      <c r="AD6" s="31"/>
      <c r="AE6" s="20" t="s">
        <v>39</v>
      </c>
      <c r="AF6" s="19"/>
      <c r="AG6" s="213"/>
      <c r="AH6" s="366" t="s">
        <v>134</v>
      </c>
      <c r="AI6" s="367"/>
      <c r="AJ6" s="367"/>
      <c r="AK6" s="178" t="s">
        <v>99</v>
      </c>
    </row>
    <row r="7" spans="1:62" ht="86.25" customHeight="1" thickBot="1">
      <c r="A7" s="369"/>
      <c r="B7" s="21" t="s">
        <v>40</v>
      </c>
      <c r="C7" s="371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>
        <f>nama_mapel!C16</f>
        <v>0</v>
      </c>
      <c r="Q7" s="180">
        <f>nama_mapel!C17</f>
        <v>0</v>
      </c>
      <c r="R7" s="180">
        <f>nama_mapel!C18</f>
        <v>0</v>
      </c>
      <c r="S7" s="181" t="str">
        <f>nama_mapel!C21</f>
        <v>p1</v>
      </c>
      <c r="T7" s="180" t="str">
        <f>nama_mapel!C22</f>
        <v>p2</v>
      </c>
      <c r="U7" s="180" t="str">
        <f>nama_mapel!C23</f>
        <v>p3</v>
      </c>
      <c r="V7" s="180" t="str">
        <f>nama_mapel!C24</f>
        <v>p4</v>
      </c>
      <c r="W7" s="180" t="str">
        <f>nama_mapel!C25</f>
        <v>p5</v>
      </c>
      <c r="X7" s="180" t="str">
        <f>nama_mapel!C26</f>
        <v>p6</v>
      </c>
      <c r="Y7" s="180" t="str">
        <f>nama_mapel!C27</f>
        <v>p7</v>
      </c>
      <c r="Z7" s="180" t="str">
        <f>nama_mapel!C28</f>
        <v>p8</v>
      </c>
      <c r="AA7" s="180" t="str">
        <f>nama_mapel!C29</f>
        <v>p9</v>
      </c>
      <c r="AB7" s="180" t="str">
        <f>nama_mapel!C30</f>
        <v>p10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135</v>
      </c>
      <c r="AI7" s="226" t="s">
        <v>136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6">
        <f t="shared" si="0"/>
        <v>14</v>
      </c>
      <c r="O8" s="266">
        <f t="shared" ref="O8" si="1">N8+1</f>
        <v>15</v>
      </c>
      <c r="P8" s="266">
        <f t="shared" ref="P8" si="2">O8+1</f>
        <v>16</v>
      </c>
      <c r="Q8" s="266">
        <f t="shared" ref="Q8" si="3">P8+1</f>
        <v>17</v>
      </c>
      <c r="R8" s="266">
        <f t="shared" ref="R8" si="4">Q8+1</f>
        <v>18</v>
      </c>
      <c r="S8" s="266">
        <f t="shared" ref="S8" si="5">R8+1</f>
        <v>19</v>
      </c>
      <c r="T8" s="266">
        <f t="shared" ref="T8" si="6">S8+1</f>
        <v>20</v>
      </c>
      <c r="U8" s="266">
        <f t="shared" ref="U8" si="7">T8+1</f>
        <v>21</v>
      </c>
      <c r="V8" s="266">
        <f t="shared" ref="V8" si="8">U8+1</f>
        <v>22</v>
      </c>
      <c r="W8" s="266">
        <f t="shared" ref="W8" si="9">V8+1</f>
        <v>23</v>
      </c>
      <c r="X8" s="266">
        <f t="shared" ref="X8" si="10">W8+1</f>
        <v>24</v>
      </c>
      <c r="Y8" s="266">
        <f t="shared" ref="Y8" si="11">X8+1</f>
        <v>25</v>
      </c>
      <c r="Z8" s="266">
        <f t="shared" ref="Z8" si="12">Y8+1</f>
        <v>26</v>
      </c>
      <c r="AA8" s="266">
        <f t="shared" ref="AA8" si="13">Z8+1</f>
        <v>27</v>
      </c>
      <c r="AB8" s="266">
        <f t="shared" ref="AB8" si="14">AA8+1</f>
        <v>28</v>
      </c>
      <c r="AC8" s="266">
        <f t="shared" ref="AC8" si="15">AB8+1</f>
        <v>29</v>
      </c>
      <c r="AD8" s="266">
        <f t="shared" ref="AD8" si="16">AC8+1</f>
        <v>30</v>
      </c>
      <c r="AE8" s="266">
        <f t="shared" ref="AE8" si="17">AD8+1</f>
        <v>31</v>
      </c>
      <c r="AF8" s="266">
        <f t="shared" ref="AF8" si="18">AE8+1</f>
        <v>32</v>
      </c>
      <c r="AG8" s="266">
        <f t="shared" ref="AG8" si="19">AF8+1</f>
        <v>33</v>
      </c>
      <c r="AH8" s="266">
        <f t="shared" ref="AH8" si="20">AG8+1</f>
        <v>34</v>
      </c>
      <c r="AI8" s="266">
        <f t="shared" ref="AI8" si="21">AH8+1</f>
        <v>35</v>
      </c>
      <c r="AJ8" s="266">
        <f t="shared" ref="AJ8" si="22">AI8+1</f>
        <v>36</v>
      </c>
      <c r="AK8" s="266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0759</v>
      </c>
      <c r="C9" s="182" t="str">
        <f>IF('DAFTAR SISWA'!C8="","",'DAFTAR SISWA'!C8)</f>
        <v>ALFIN NANDO RISKI LIFTIANTO</v>
      </c>
      <c r="D9" s="156" t="s">
        <v>38</v>
      </c>
      <c r="E9" s="160"/>
      <c r="F9" s="145"/>
      <c r="G9" s="167"/>
      <c r="H9" s="145"/>
      <c r="I9" s="167"/>
      <c r="J9" s="232"/>
      <c r="K9" s="167"/>
      <c r="L9" s="145"/>
      <c r="M9" s="167"/>
      <c r="N9" s="145"/>
      <c r="O9" s="268"/>
      <c r="P9" s="145"/>
      <c r="Q9" s="268"/>
      <c r="R9" s="145"/>
      <c r="S9" s="273"/>
      <c r="T9" s="145"/>
      <c r="U9" s="268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0760</v>
      </c>
      <c r="C10" s="182" t="str">
        <f>IF('DAFTAR SISWA'!C9="","",'DAFTAR SISWA'!C9)</f>
        <v>ARUM WINDA SYARIAH</v>
      </c>
      <c r="D10" s="157" t="s">
        <v>38</v>
      </c>
      <c r="E10" s="161"/>
      <c r="F10" s="147"/>
      <c r="G10" s="168"/>
      <c r="H10" s="147"/>
      <c r="I10" s="168"/>
      <c r="J10" s="233"/>
      <c r="K10" s="168"/>
      <c r="L10" s="147"/>
      <c r="M10" s="168"/>
      <c r="N10" s="147"/>
      <c r="O10" s="267"/>
      <c r="P10" s="147"/>
      <c r="Q10" s="267"/>
      <c r="R10" s="147"/>
      <c r="S10" s="274"/>
      <c r="T10" s="147"/>
      <c r="U10" s="267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0761</v>
      </c>
      <c r="C11" s="182" t="str">
        <f>IF('DAFTAR SISWA'!C10="","",'DAFTAR SISWA'!C10)</f>
        <v>AYU WINDI SETIYAWATI</v>
      </c>
      <c r="D11" s="157" t="s">
        <v>38</v>
      </c>
      <c r="E11" s="161"/>
      <c r="F11" s="147"/>
      <c r="G11" s="168"/>
      <c r="H11" s="147"/>
      <c r="I11" s="168"/>
      <c r="J11" s="233"/>
      <c r="K11" s="168"/>
      <c r="L11" s="147"/>
      <c r="M11" s="168"/>
      <c r="N11" s="147"/>
      <c r="O11" s="267"/>
      <c r="P11" s="147"/>
      <c r="Q11" s="267"/>
      <c r="R11" s="147"/>
      <c r="S11" s="274"/>
      <c r="T11" s="147"/>
      <c r="U11" s="267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0762</v>
      </c>
      <c r="C12" s="182" t="str">
        <f>IF('DAFTAR SISWA'!C11="","",'DAFTAR SISWA'!C11)</f>
        <v>DANIK UFTIYANA NURCAHYATI</v>
      </c>
      <c r="D12" s="157" t="s">
        <v>38</v>
      </c>
      <c r="E12" s="161"/>
      <c r="F12" s="147"/>
      <c r="G12" s="168"/>
      <c r="H12" s="147"/>
      <c r="I12" s="168"/>
      <c r="J12" s="233"/>
      <c r="K12" s="168"/>
      <c r="L12" s="147"/>
      <c r="M12" s="168"/>
      <c r="N12" s="147"/>
      <c r="O12" s="267"/>
      <c r="P12" s="147"/>
      <c r="Q12" s="267"/>
      <c r="R12" s="147"/>
      <c r="S12" s="274"/>
      <c r="T12" s="147"/>
      <c r="U12" s="267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0763</v>
      </c>
      <c r="C13" s="182" t="str">
        <f>IF('DAFTAR SISWA'!C12="","",'DAFTAR SISWA'!C12)</f>
        <v>DEWI NURJANAH DWI NINGRUM</v>
      </c>
      <c r="D13" s="157" t="s">
        <v>38</v>
      </c>
      <c r="E13" s="161"/>
      <c r="F13" s="147"/>
      <c r="G13" s="168"/>
      <c r="H13" s="147"/>
      <c r="I13" s="168"/>
      <c r="J13" s="233"/>
      <c r="K13" s="168"/>
      <c r="L13" s="147"/>
      <c r="M13" s="168"/>
      <c r="N13" s="147"/>
      <c r="O13" s="267"/>
      <c r="P13" s="147"/>
      <c r="Q13" s="267"/>
      <c r="R13" s="147"/>
      <c r="S13" s="274"/>
      <c r="T13" s="147"/>
      <c r="U13" s="267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0764</v>
      </c>
      <c r="C14" s="182" t="str">
        <f>IF('DAFTAR SISWA'!C13="","",'DAFTAR SISWA'!C13)</f>
        <v>ERMALIYYA JUNITA</v>
      </c>
      <c r="D14" s="157" t="s">
        <v>38</v>
      </c>
      <c r="E14" s="162"/>
      <c r="F14" s="148"/>
      <c r="G14" s="169"/>
      <c r="H14" s="148"/>
      <c r="I14" s="169"/>
      <c r="J14" s="234"/>
      <c r="K14" s="169"/>
      <c r="L14" s="148"/>
      <c r="M14" s="169"/>
      <c r="N14" s="148"/>
      <c r="O14" s="269"/>
      <c r="P14" s="148"/>
      <c r="Q14" s="269"/>
      <c r="R14" s="148"/>
      <c r="S14" s="275"/>
      <c r="T14" s="148"/>
      <c r="U14" s="269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0765</v>
      </c>
      <c r="C15" s="182" t="str">
        <f>IF('DAFTAR SISWA'!C14="","",'DAFTAR SISWA'!C14)</f>
        <v>ESSIA PIKO ANGGRAINI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9"/>
      <c r="P15" s="148"/>
      <c r="Q15" s="269"/>
      <c r="R15" s="148"/>
      <c r="S15" s="275"/>
      <c r="T15" s="148"/>
      <c r="U15" s="269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0766</v>
      </c>
      <c r="C16" s="182" t="str">
        <f>IF('DAFTAR SISWA'!C15="","",'DAFTAR SISWA'!C15)</f>
        <v>ESTI IGA JULIASARI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7"/>
      <c r="P16" s="147"/>
      <c r="Q16" s="267"/>
      <c r="R16" s="147"/>
      <c r="S16" s="274"/>
      <c r="T16" s="147"/>
      <c r="U16" s="267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0767</v>
      </c>
      <c r="C17" s="182" t="str">
        <f>IF('DAFTAR SISWA'!C16="","",'DAFTAR SISWA'!C16)</f>
        <v>FEBRIANA NURINDA SARI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7"/>
      <c r="P17" s="147"/>
      <c r="Q17" s="267"/>
      <c r="R17" s="147"/>
      <c r="S17" s="274"/>
      <c r="T17" s="147"/>
      <c r="U17" s="267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0769</v>
      </c>
      <c r="C18" s="182" t="str">
        <f>IF('DAFTAR SISWA'!C17="","",'DAFTAR SISWA'!C17)</f>
        <v>GLADYS SURYANA PUTRI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7"/>
      <c r="P18" s="147"/>
      <c r="Q18" s="267"/>
      <c r="R18" s="147"/>
      <c r="S18" s="274"/>
      <c r="T18" s="147"/>
      <c r="U18" s="267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0770</v>
      </c>
      <c r="C19" s="182" t="str">
        <f>IF('DAFTAR SISWA'!C18="","",'DAFTAR SISWA'!C18)</f>
        <v>HANI ROFIDAH NINGSIH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7"/>
      <c r="P19" s="147"/>
      <c r="Q19" s="267"/>
      <c r="R19" s="147"/>
      <c r="S19" s="274"/>
      <c r="T19" s="147"/>
      <c r="U19" s="267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0771</v>
      </c>
      <c r="C20" s="182" t="str">
        <f>IF('DAFTAR SISWA'!C19="","",'DAFTAR SISWA'!C19)</f>
        <v>IFANA AULIA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7"/>
      <c r="P20" s="147"/>
      <c r="Q20" s="267"/>
      <c r="R20" s="147"/>
      <c r="S20" s="274"/>
      <c r="T20" s="147"/>
      <c r="U20" s="267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0772</v>
      </c>
      <c r="C21" s="182" t="str">
        <f>IF('DAFTAR SISWA'!C20="","",'DAFTAR SISWA'!C20)</f>
        <v>INCE NADIA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7"/>
      <c r="P21" s="147"/>
      <c r="Q21" s="267"/>
      <c r="R21" s="147"/>
      <c r="S21" s="274"/>
      <c r="T21" s="147"/>
      <c r="U21" s="267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0773</v>
      </c>
      <c r="C22" s="182" t="str">
        <f>IF('DAFTAR SISWA'!C21="","",'DAFTAR SISWA'!C21)</f>
        <v>ISRO'ATIN NOVIANA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7"/>
      <c r="P22" s="147"/>
      <c r="Q22" s="267"/>
      <c r="R22" s="147"/>
      <c r="S22" s="274"/>
      <c r="T22" s="147"/>
      <c r="U22" s="267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0774</v>
      </c>
      <c r="C23" s="182" t="str">
        <f>IF('DAFTAR SISWA'!C22="","",'DAFTAR SISWA'!C22)</f>
        <v>JAUHAROTUL AINI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7"/>
      <c r="P23" s="147"/>
      <c r="Q23" s="267"/>
      <c r="R23" s="147"/>
      <c r="S23" s="274"/>
      <c r="T23" s="147"/>
      <c r="U23" s="267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0775</v>
      </c>
      <c r="C24" s="182" t="str">
        <f>IF('DAFTAR SISWA'!C23="","",'DAFTAR SISWA'!C23)</f>
        <v>LIDIA CHRISTINA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7"/>
      <c r="P24" s="147"/>
      <c r="Q24" s="267"/>
      <c r="R24" s="147"/>
      <c r="S24" s="274"/>
      <c r="T24" s="147"/>
      <c r="U24" s="267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0776</v>
      </c>
      <c r="C25" s="182" t="str">
        <f>IF('DAFTAR SISWA'!C24="","",'DAFTAR SISWA'!C24)</f>
        <v>LILIK AFDHONI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7"/>
      <c r="P25" s="147"/>
      <c r="Q25" s="267"/>
      <c r="R25" s="147"/>
      <c r="S25" s="274"/>
      <c r="T25" s="147"/>
      <c r="U25" s="267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0777</v>
      </c>
      <c r="C26" s="182" t="str">
        <f>IF('DAFTAR SISWA'!C25="","",'DAFTAR SISWA'!C25)</f>
        <v>LOLITA SARENSIA PUTRI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7"/>
      <c r="P26" s="147"/>
      <c r="Q26" s="267"/>
      <c r="R26" s="147"/>
      <c r="S26" s="274"/>
      <c r="T26" s="147"/>
      <c r="U26" s="267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0778</v>
      </c>
      <c r="C27" s="182" t="str">
        <f>IF('DAFTAR SISWA'!C26="","",'DAFTAR SISWA'!C26)</f>
        <v>MUHAMMAD AINUN NAJIB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7"/>
      <c r="P27" s="147"/>
      <c r="Q27" s="267"/>
      <c r="R27" s="147"/>
      <c r="S27" s="274"/>
      <c r="T27" s="147"/>
      <c r="U27" s="267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0779</v>
      </c>
      <c r="C28" s="182" t="str">
        <f>IF('DAFTAR SISWA'!C27="","",'DAFTAR SISWA'!C27)</f>
        <v>MUHAMMAD ANDRE KURNIAWAN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7"/>
      <c r="P28" s="147"/>
      <c r="Q28" s="267"/>
      <c r="R28" s="147"/>
      <c r="S28" s="274"/>
      <c r="T28" s="147"/>
      <c r="U28" s="267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0780</v>
      </c>
      <c r="C29" s="182" t="str">
        <f>IF('DAFTAR SISWA'!C28="","",'DAFTAR SISWA'!C28)</f>
        <v>MUHAMMAD FAUZI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7"/>
      <c r="P29" s="147"/>
      <c r="Q29" s="267"/>
      <c r="R29" s="147"/>
      <c r="S29" s="274"/>
      <c r="T29" s="147"/>
      <c r="U29" s="267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0781</v>
      </c>
      <c r="C30" s="182" t="str">
        <f>IF('DAFTAR SISWA'!C29="","",'DAFTAR SISWA'!C29)</f>
        <v>MUHAMMAD RIZQI SAIFUDDIN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70"/>
      <c r="P30" s="150"/>
      <c r="Q30" s="270"/>
      <c r="R30" s="150"/>
      <c r="S30" s="276"/>
      <c r="T30" s="150"/>
      <c r="U30" s="270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0782</v>
      </c>
      <c r="C31" s="182" t="str">
        <f>IF('DAFTAR SISWA'!C30="","",'DAFTAR SISWA'!C30)</f>
        <v>MUSDAHLIA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7"/>
      <c r="P31" s="147"/>
      <c r="Q31" s="267"/>
      <c r="R31" s="147"/>
      <c r="S31" s="274"/>
      <c r="T31" s="147"/>
      <c r="U31" s="267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0783</v>
      </c>
      <c r="C32" s="182" t="str">
        <f>IF('DAFTAR SISWA'!C31="","",'DAFTAR SISWA'!C31)</f>
        <v>NINA MUDAYANIK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7"/>
      <c r="P32" s="147"/>
      <c r="Q32" s="267"/>
      <c r="R32" s="147"/>
      <c r="S32" s="274"/>
      <c r="T32" s="147"/>
      <c r="U32" s="267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0784</v>
      </c>
      <c r="C33" s="182" t="str">
        <f>IF('DAFTAR SISWA'!C32="","",'DAFTAR SISWA'!C32)</f>
        <v>NUR AULIANNISA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7"/>
      <c r="P33" s="147"/>
      <c r="Q33" s="267"/>
      <c r="R33" s="147"/>
      <c r="S33" s="274"/>
      <c r="T33" s="147"/>
      <c r="U33" s="267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0785</v>
      </c>
      <c r="C34" s="182" t="str">
        <f>IF('DAFTAR SISWA'!C33="","",'DAFTAR SISWA'!C33)</f>
        <v>PUTRI INTAN PRATIWI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7"/>
      <c r="P34" s="147"/>
      <c r="Q34" s="267"/>
      <c r="R34" s="147"/>
      <c r="S34" s="274"/>
      <c r="T34" s="147"/>
      <c r="U34" s="267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0786</v>
      </c>
      <c r="C35" s="182" t="str">
        <f>IF('DAFTAR SISWA'!C34="","",'DAFTAR SISWA'!C34)</f>
        <v>RANI CHOLIFAH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7"/>
      <c r="P35" s="147"/>
      <c r="Q35" s="267"/>
      <c r="R35" s="147"/>
      <c r="S35" s="274"/>
      <c r="T35" s="147"/>
      <c r="U35" s="267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0787</v>
      </c>
      <c r="C36" s="182" t="str">
        <f>IF('DAFTAR SISWA'!C35="","",'DAFTAR SISWA'!C35)</f>
        <v>RIRIN SAFINAH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7"/>
      <c r="P36" s="147"/>
      <c r="Q36" s="267"/>
      <c r="R36" s="147"/>
      <c r="S36" s="274"/>
      <c r="T36" s="147"/>
      <c r="U36" s="267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0788</v>
      </c>
      <c r="C37" s="182" t="str">
        <f>IF('DAFTAR SISWA'!C36="","",'DAFTAR SISWA'!C36)</f>
        <v>RIZQA AYU FEBRIYANI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7"/>
      <c r="P37" s="147"/>
      <c r="Q37" s="267"/>
      <c r="R37" s="147"/>
      <c r="S37" s="274"/>
      <c r="T37" s="147"/>
      <c r="U37" s="267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0789</v>
      </c>
      <c r="C38" s="182" t="str">
        <f>IF('DAFTAR SISWA'!C37="","",'DAFTAR SISWA'!C37)</f>
        <v>SHINDY PURBAYANTI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7"/>
      <c r="P38" s="147"/>
      <c r="Q38" s="267"/>
      <c r="R38" s="147"/>
      <c r="S38" s="274"/>
      <c r="T38" s="147"/>
      <c r="U38" s="267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>0790</v>
      </c>
      <c r="C39" s="182" t="str">
        <f>IF('DAFTAR SISWA'!C38="","",'DAFTAR SISWA'!C38)</f>
        <v>SITI NURANI</v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7"/>
      <c r="P39" s="147"/>
      <c r="Q39" s="267"/>
      <c r="R39" s="147"/>
      <c r="S39" s="274"/>
      <c r="T39" s="147"/>
      <c r="U39" s="267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>0791</v>
      </c>
      <c r="C40" s="182" t="str">
        <f>IF('DAFTAR SISWA'!C39="","",'DAFTAR SISWA'!C39)</f>
        <v>SOFIK RISMAWATI</v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7"/>
      <c r="P40" s="147"/>
      <c r="Q40" s="267"/>
      <c r="R40" s="147"/>
      <c r="S40" s="274"/>
      <c r="T40" s="147"/>
      <c r="U40" s="267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>0792</v>
      </c>
      <c r="C41" s="182" t="str">
        <f>IF('DAFTAR SISWA'!C40="","",'DAFTAR SISWA'!C40)</f>
        <v>SRI MUNTINAH</v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7"/>
      <c r="P41" s="147"/>
      <c r="Q41" s="267"/>
      <c r="R41" s="147"/>
      <c r="S41" s="274"/>
      <c r="T41" s="147"/>
      <c r="U41" s="267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>0793</v>
      </c>
      <c r="C42" s="182" t="str">
        <f>IF('DAFTAR SISWA'!C41="","",'DAFTAR SISWA'!C41)</f>
        <v>TEGAR SAFITRI</v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7"/>
      <c r="P42" s="147"/>
      <c r="Q42" s="267"/>
      <c r="R42" s="147"/>
      <c r="S42" s="274"/>
      <c r="T42" s="147"/>
      <c r="U42" s="267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>0794</v>
      </c>
      <c r="C43" s="182" t="str">
        <f>IF('DAFTAR SISWA'!C42="","",'DAFTAR SISWA'!C42)</f>
        <v>TYAS DWI SAPUTRI</v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7"/>
      <c r="P43" s="147"/>
      <c r="Q43" s="267"/>
      <c r="R43" s="147"/>
      <c r="S43" s="274"/>
      <c r="T43" s="147"/>
      <c r="U43" s="267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>0795</v>
      </c>
      <c r="C44" s="182" t="str">
        <f>IF('DAFTAR SISWA'!C43="","",'DAFTAR SISWA'!C43)</f>
        <v>ULLY NUKHA ANGGRAINI</v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7"/>
      <c r="P44" s="147"/>
      <c r="Q44" s="267"/>
      <c r="R44" s="147"/>
      <c r="S44" s="274"/>
      <c r="T44" s="147"/>
      <c r="U44" s="267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>0796</v>
      </c>
      <c r="C45" s="182" t="str">
        <f>IF('DAFTAR SISWA'!C44="","",'DAFTAR SISWA'!C44)</f>
        <v>VENA EKA DAMAYANTI</v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7"/>
      <c r="P45" s="147"/>
      <c r="Q45" s="267"/>
      <c r="R45" s="147"/>
      <c r="S45" s="274"/>
      <c r="T45" s="147"/>
      <c r="U45" s="267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>0797</v>
      </c>
      <c r="C46" s="182" t="str">
        <f>IF('DAFTAR SISWA'!C45="","",'DAFTAR SISWA'!C45)</f>
        <v>VERA NURFITRIYANI</v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1"/>
      <c r="P46" s="239"/>
      <c r="Q46" s="271"/>
      <c r="R46" s="239"/>
      <c r="S46" s="277"/>
      <c r="T46" s="147"/>
      <c r="U46" s="280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>0798</v>
      </c>
      <c r="C47" s="182" t="str">
        <f>IF('DAFTAR SISWA'!C46="","",'DAFTAR SISWA'!C46)</f>
        <v>WILY ADI SAPUTRA</v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7"/>
      <c r="P47" s="147"/>
      <c r="Q47" s="267"/>
      <c r="R47" s="147"/>
      <c r="S47" s="274"/>
      <c r="T47" s="147"/>
      <c r="U47" s="267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7"/>
      <c r="P48" s="147"/>
      <c r="Q48" s="267"/>
      <c r="R48" s="147"/>
      <c r="S48" s="274"/>
      <c r="T48" s="147"/>
      <c r="U48" s="267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9"/>
      <c r="P49" s="148"/>
      <c r="Q49" s="269"/>
      <c r="R49" s="151"/>
      <c r="S49" s="278"/>
      <c r="T49" s="148"/>
      <c r="U49" s="281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9"/>
      <c r="P50" s="148"/>
      <c r="Q50" s="269"/>
      <c r="R50" s="151"/>
      <c r="S50" s="278"/>
      <c r="T50" s="148"/>
      <c r="U50" s="281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2"/>
      <c r="P51" s="154"/>
      <c r="Q51" s="272"/>
      <c r="R51" s="153"/>
      <c r="S51" s="279"/>
      <c r="T51" s="154"/>
      <c r="U51" s="282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tabSelected="1" topLeftCell="A19" zoomScaleSheetLayoutView="115" workbookViewId="0">
      <selection activeCell="O31" sqref="O31"/>
    </sheetView>
  </sheetViews>
  <sheetFormatPr defaultRowHeight="12"/>
  <cols>
    <col min="1" max="1" width="3.140625" style="316" customWidth="1"/>
    <col min="2" max="2" width="10.42578125" style="316" customWidth="1"/>
    <col min="3" max="3" width="17.140625" style="316" customWidth="1"/>
    <col min="4" max="4" width="4.42578125" style="316" bestFit="1" customWidth="1"/>
    <col min="5" max="5" width="4.5703125" style="317" customWidth="1"/>
    <col min="6" max="6" width="16.140625" style="316" customWidth="1"/>
    <col min="7" max="7" width="12.85546875" style="316" customWidth="1"/>
    <col min="8" max="8" width="10.7109375" style="316" customWidth="1"/>
    <col min="9" max="9" width="4.7109375" style="316" hidden="1" customWidth="1"/>
    <col min="10" max="10" width="38.85546875" style="316" customWidth="1"/>
    <col min="11" max="11" width="1" style="319" customWidth="1"/>
    <col min="12" max="20" width="9.140625" style="316" customWidth="1"/>
    <col min="21" max="16384" width="9.140625" style="316"/>
  </cols>
  <sheetData>
    <row r="1" spans="1:225" s="1" customFormat="1" ht="20.25">
      <c r="A1" s="316"/>
      <c r="B1" s="316"/>
      <c r="C1" s="316"/>
      <c r="D1" s="316"/>
      <c r="E1" s="317"/>
      <c r="F1" s="316"/>
      <c r="G1" s="316"/>
      <c r="H1" s="393" t="s">
        <v>0</v>
      </c>
      <c r="I1" s="393"/>
      <c r="J1" s="318">
        <v>1</v>
      </c>
      <c r="K1" s="319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20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308"/>
      <c r="DM2" s="308"/>
      <c r="DN2" s="308"/>
      <c r="DO2" s="308"/>
      <c r="DP2" s="308"/>
      <c r="DQ2" s="308"/>
      <c r="DR2" s="308"/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308"/>
      <c r="EQ2" s="308"/>
      <c r="ER2" s="308"/>
      <c r="ES2" s="308"/>
      <c r="ET2" s="308"/>
      <c r="EU2" s="308"/>
      <c r="EV2" s="308"/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308"/>
      <c r="FU2" s="308"/>
      <c r="FV2" s="308"/>
      <c r="FW2" s="308"/>
      <c r="FX2" s="308"/>
      <c r="FY2" s="308"/>
      <c r="FZ2" s="308"/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308"/>
      <c r="GY2" s="308"/>
      <c r="GZ2" s="308"/>
      <c r="HA2" s="308"/>
      <c r="HB2" s="308"/>
      <c r="HC2" s="308"/>
      <c r="HD2" s="308"/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</row>
    <row r="3" spans="1:225" s="103" customFormat="1" ht="12" customHeight="1">
      <c r="A3" s="102" t="s">
        <v>49</v>
      </c>
      <c r="C3" s="183" t="str">
        <f>VLOOKUP($J$1,'ENTRY NILAI'!$A$9:$AC$51,3)</f>
        <v>ALFIN NANDO RISKI LIFTIANTO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1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00759</v>
      </c>
      <c r="D4" s="106"/>
      <c r="E4" s="107"/>
      <c r="G4" s="102" t="s">
        <v>3</v>
      </c>
      <c r="I4" s="107"/>
      <c r="J4" s="198" t="str">
        <f>nama_mapel!$H$4</f>
        <v>2014-2015</v>
      </c>
      <c r="K4" s="321"/>
      <c r="L4" s="309"/>
      <c r="M4" s="309" t="str">
        <f>nama_mapel!$H$4</f>
        <v>2014-2015</v>
      </c>
      <c r="N4" s="309"/>
      <c r="O4" s="309"/>
      <c r="P4" s="309" t="s">
        <v>55</v>
      </c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09"/>
      <c r="CP4" s="309"/>
      <c r="CQ4" s="309"/>
      <c r="CR4" s="309"/>
      <c r="CS4" s="309"/>
      <c r="CT4" s="309"/>
      <c r="CU4" s="309"/>
      <c r="CV4" s="309"/>
      <c r="CW4" s="309"/>
      <c r="CX4" s="309"/>
      <c r="CY4" s="309"/>
      <c r="CZ4" s="309"/>
      <c r="DA4" s="309"/>
      <c r="DB4" s="309"/>
      <c r="DC4" s="309"/>
      <c r="DD4" s="309"/>
      <c r="DE4" s="309"/>
      <c r="DF4" s="309"/>
      <c r="DG4" s="309"/>
      <c r="DH4" s="309"/>
      <c r="DI4" s="309"/>
      <c r="DJ4" s="309"/>
      <c r="DK4" s="309"/>
      <c r="DL4" s="309"/>
      <c r="DM4" s="309"/>
      <c r="DN4" s="309"/>
      <c r="DO4" s="309"/>
      <c r="DP4" s="309"/>
      <c r="DQ4" s="309"/>
      <c r="DR4" s="309"/>
      <c r="DS4" s="309"/>
      <c r="DT4" s="309"/>
      <c r="DU4" s="309"/>
      <c r="DV4" s="309"/>
      <c r="DW4" s="309"/>
      <c r="DX4" s="309"/>
      <c r="DY4" s="309"/>
      <c r="DZ4" s="309"/>
      <c r="EA4" s="309"/>
      <c r="EB4" s="309"/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09"/>
      <c r="FR4" s="309"/>
      <c r="FS4" s="309"/>
      <c r="FT4" s="309"/>
      <c r="FU4" s="309"/>
      <c r="FV4" s="309"/>
      <c r="FW4" s="309"/>
      <c r="FX4" s="309"/>
      <c r="FY4" s="309"/>
      <c r="FZ4" s="309"/>
      <c r="GA4" s="309"/>
      <c r="GB4" s="309"/>
      <c r="GC4" s="309"/>
      <c r="GD4" s="309"/>
      <c r="GE4" s="309"/>
      <c r="GF4" s="309"/>
      <c r="GG4" s="309"/>
      <c r="GH4" s="309"/>
      <c r="GI4" s="309"/>
      <c r="GJ4" s="309"/>
      <c r="GK4" s="309"/>
      <c r="GL4" s="309"/>
      <c r="GM4" s="309"/>
      <c r="GN4" s="309"/>
      <c r="GO4" s="309"/>
      <c r="GP4" s="309"/>
      <c r="GQ4" s="309"/>
      <c r="GR4" s="309"/>
      <c r="GS4" s="309"/>
      <c r="GT4" s="309"/>
      <c r="GU4" s="309"/>
      <c r="GV4" s="309"/>
      <c r="GW4" s="309"/>
      <c r="GX4" s="309"/>
      <c r="GY4" s="309"/>
      <c r="GZ4" s="309"/>
      <c r="HA4" s="309"/>
      <c r="HB4" s="309"/>
      <c r="HC4" s="309"/>
      <c r="HD4" s="309"/>
      <c r="HE4" s="309"/>
      <c r="HF4" s="309"/>
      <c r="HG4" s="309"/>
      <c r="HH4" s="309"/>
      <c r="HI4" s="309"/>
      <c r="HJ4" s="309"/>
      <c r="HK4" s="309"/>
      <c r="HL4" s="309"/>
      <c r="HM4" s="309"/>
      <c r="HN4" s="309"/>
      <c r="HO4" s="309"/>
      <c r="HP4" s="309"/>
      <c r="HQ4" s="309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Administrasi Perkantoran</v>
      </c>
      <c r="K5" s="321"/>
      <c r="L5" s="309"/>
      <c r="M5" s="309" t="str">
        <f>nama_mapel!$J$5</f>
        <v>Administrasi Perkantoran</v>
      </c>
      <c r="N5" s="309"/>
      <c r="O5" s="309"/>
      <c r="P5" s="309" t="s">
        <v>53</v>
      </c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  <c r="CE5" s="309"/>
      <c r="CF5" s="309"/>
      <c r="CG5" s="309"/>
      <c r="CH5" s="309"/>
      <c r="CI5" s="309"/>
      <c r="CJ5" s="309"/>
      <c r="CK5" s="309"/>
      <c r="CL5" s="309"/>
      <c r="CM5" s="309"/>
      <c r="CN5" s="309"/>
      <c r="CO5" s="309"/>
      <c r="CP5" s="309"/>
      <c r="CQ5" s="309"/>
      <c r="CR5" s="309"/>
      <c r="CS5" s="309"/>
      <c r="CT5" s="309"/>
      <c r="CU5" s="309"/>
      <c r="CV5" s="309"/>
      <c r="CW5" s="309"/>
      <c r="CX5" s="309"/>
      <c r="CY5" s="309"/>
      <c r="CZ5" s="309"/>
      <c r="DA5" s="309"/>
      <c r="DB5" s="309"/>
      <c r="DC5" s="309"/>
      <c r="DD5" s="309"/>
      <c r="DE5" s="309"/>
      <c r="DF5" s="309"/>
      <c r="DG5" s="309"/>
      <c r="DH5" s="309"/>
      <c r="DI5" s="309"/>
      <c r="DJ5" s="309"/>
      <c r="DK5" s="309"/>
      <c r="DL5" s="309"/>
      <c r="DM5" s="309"/>
      <c r="DN5" s="309"/>
      <c r="DO5" s="309"/>
      <c r="DP5" s="309"/>
      <c r="DQ5" s="309"/>
      <c r="DR5" s="309"/>
      <c r="DS5" s="309"/>
      <c r="DT5" s="309"/>
      <c r="DU5" s="309"/>
      <c r="DV5" s="309"/>
      <c r="DW5" s="309"/>
      <c r="DX5" s="309"/>
      <c r="DY5" s="309"/>
      <c r="DZ5" s="309"/>
      <c r="EA5" s="309"/>
      <c r="EB5" s="309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9"/>
      <c r="FU5" s="309"/>
      <c r="FV5" s="309"/>
      <c r="FW5" s="309"/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309"/>
      <c r="GR5" s="309"/>
      <c r="GS5" s="309"/>
      <c r="GT5" s="309"/>
      <c r="GU5" s="309"/>
      <c r="GV5" s="309"/>
      <c r="GW5" s="309"/>
      <c r="GX5" s="309"/>
      <c r="GY5" s="309"/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2"/>
      <c r="L6" s="310"/>
      <c r="M6" s="310"/>
      <c r="N6" s="310"/>
      <c r="O6" s="310"/>
      <c r="P6" s="310" t="s">
        <v>54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  <c r="DC6" s="310"/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0"/>
      <c r="EF6" s="310"/>
      <c r="EG6" s="310"/>
      <c r="EH6" s="310"/>
      <c r="EI6" s="310"/>
      <c r="EJ6" s="310"/>
      <c r="EK6" s="310"/>
      <c r="EL6" s="310"/>
      <c r="EM6" s="310"/>
      <c r="EN6" s="310"/>
      <c r="EO6" s="310"/>
      <c r="EP6" s="310"/>
      <c r="EQ6" s="310"/>
      <c r="ER6" s="310"/>
      <c r="ES6" s="310"/>
      <c r="ET6" s="310"/>
      <c r="EU6" s="310"/>
      <c r="EV6" s="310"/>
      <c r="EW6" s="310"/>
      <c r="EX6" s="310"/>
      <c r="EY6" s="310"/>
      <c r="EZ6" s="310"/>
      <c r="FA6" s="310"/>
      <c r="FB6" s="310"/>
      <c r="FC6" s="310"/>
      <c r="FD6" s="310"/>
      <c r="FE6" s="310"/>
      <c r="FF6" s="310"/>
      <c r="FG6" s="310"/>
      <c r="FH6" s="310"/>
      <c r="FI6" s="310"/>
      <c r="FJ6" s="310"/>
      <c r="FK6" s="310"/>
      <c r="FL6" s="310"/>
      <c r="FM6" s="310"/>
      <c r="FN6" s="310"/>
      <c r="FO6" s="310"/>
      <c r="FP6" s="310"/>
      <c r="FQ6" s="310"/>
      <c r="FR6" s="310"/>
      <c r="FS6" s="310"/>
      <c r="FT6" s="310"/>
      <c r="FU6" s="310"/>
      <c r="FV6" s="310"/>
      <c r="FW6" s="310"/>
      <c r="FX6" s="310"/>
      <c r="FY6" s="310"/>
      <c r="FZ6" s="310"/>
      <c r="GA6" s="310"/>
      <c r="GB6" s="310"/>
      <c r="GC6" s="310"/>
      <c r="GD6" s="310"/>
      <c r="GE6" s="310"/>
      <c r="GF6" s="310"/>
      <c r="GG6" s="310"/>
      <c r="GH6" s="310"/>
      <c r="GI6" s="310"/>
      <c r="GJ6" s="310"/>
      <c r="GK6" s="310"/>
      <c r="GL6" s="310"/>
      <c r="GM6" s="310"/>
      <c r="GN6" s="310"/>
      <c r="GO6" s="310"/>
      <c r="GP6" s="310"/>
      <c r="GQ6" s="310"/>
      <c r="GR6" s="310"/>
      <c r="GS6" s="310"/>
      <c r="GT6" s="310"/>
      <c r="GU6" s="310"/>
      <c r="GV6" s="310"/>
      <c r="GW6" s="310"/>
      <c r="GX6" s="310"/>
      <c r="GY6" s="310"/>
      <c r="GZ6" s="310"/>
      <c r="HA6" s="310"/>
      <c r="HB6" s="310"/>
      <c r="HC6" s="310"/>
      <c r="HD6" s="310"/>
      <c r="HE6" s="310"/>
      <c r="HF6" s="310"/>
      <c r="HG6" s="310"/>
      <c r="HH6" s="310"/>
      <c r="HI6" s="310"/>
      <c r="HJ6" s="310"/>
      <c r="HK6" s="310"/>
      <c r="HL6" s="310"/>
      <c r="HM6" s="310"/>
      <c r="HN6" s="310"/>
      <c r="HO6" s="310"/>
      <c r="HP6" s="310"/>
      <c r="HQ6" s="310"/>
    </row>
    <row r="7" spans="1:225" s="7" customFormat="1" ht="16.5" customHeight="1">
      <c r="A7" s="379" t="s">
        <v>5</v>
      </c>
      <c r="B7" s="381" t="s">
        <v>6</v>
      </c>
      <c r="C7" s="382"/>
      <c r="D7" s="385" t="s">
        <v>33</v>
      </c>
      <c r="E7" s="387" t="s">
        <v>7</v>
      </c>
      <c r="F7" s="388"/>
      <c r="G7" s="388"/>
      <c r="H7" s="388"/>
      <c r="I7" s="388"/>
      <c r="J7" s="389"/>
      <c r="K7" s="323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</row>
    <row r="8" spans="1:225" s="7" customFormat="1" ht="16.5" customHeight="1">
      <c r="A8" s="380"/>
      <c r="B8" s="383"/>
      <c r="C8" s="384"/>
      <c r="D8" s="386"/>
      <c r="E8" s="109" t="s">
        <v>8</v>
      </c>
      <c r="F8" s="110" t="s">
        <v>9</v>
      </c>
      <c r="G8" s="110" t="s">
        <v>10</v>
      </c>
      <c r="H8" s="390" t="s">
        <v>34</v>
      </c>
      <c r="I8" s="391"/>
      <c r="J8" s="392"/>
      <c r="K8" s="324"/>
      <c r="L8" s="311"/>
      <c r="M8" s="311"/>
      <c r="N8" s="311"/>
      <c r="O8" s="311"/>
      <c r="P8" s="311" t="s">
        <v>56</v>
      </c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  <c r="EO8" s="311"/>
      <c r="EP8" s="311"/>
      <c r="EQ8" s="311"/>
      <c r="ER8" s="311"/>
      <c r="ES8" s="311"/>
      <c r="ET8" s="311"/>
      <c r="EU8" s="311"/>
      <c r="EV8" s="311"/>
      <c r="EW8" s="311"/>
      <c r="EX8" s="311"/>
      <c r="EY8" s="311"/>
      <c r="EZ8" s="311"/>
      <c r="FA8" s="311"/>
      <c r="FB8" s="311"/>
      <c r="FC8" s="311"/>
      <c r="FD8" s="311"/>
      <c r="FE8" s="311"/>
      <c r="FF8" s="311"/>
      <c r="FG8" s="311"/>
      <c r="FH8" s="311"/>
      <c r="FI8" s="311"/>
      <c r="FJ8" s="311"/>
      <c r="FK8" s="311"/>
      <c r="FL8" s="311"/>
      <c r="FM8" s="311"/>
      <c r="FN8" s="311"/>
      <c r="FO8" s="311"/>
      <c r="FP8" s="311"/>
      <c r="FQ8" s="311"/>
      <c r="FR8" s="311"/>
      <c r="FS8" s="311"/>
      <c r="FT8" s="311"/>
      <c r="FU8" s="311"/>
      <c r="FV8" s="311"/>
      <c r="FW8" s="311"/>
      <c r="FX8" s="311"/>
      <c r="FY8" s="311"/>
      <c r="FZ8" s="311"/>
      <c r="GA8" s="311"/>
      <c r="GB8" s="311"/>
      <c r="GC8" s="311"/>
      <c r="GD8" s="311"/>
      <c r="GE8" s="311"/>
      <c r="GF8" s="311"/>
      <c r="GG8" s="311"/>
      <c r="GH8" s="311"/>
      <c r="GI8" s="311"/>
      <c r="GJ8" s="311"/>
      <c r="GK8" s="311"/>
      <c r="GL8" s="311"/>
      <c r="GM8" s="311"/>
      <c r="GN8" s="311"/>
      <c r="GO8" s="311"/>
      <c r="GP8" s="311"/>
      <c r="GQ8" s="311"/>
      <c r="GR8" s="311"/>
      <c r="GS8" s="311"/>
      <c r="GT8" s="311"/>
      <c r="GU8" s="311"/>
      <c r="GV8" s="311"/>
      <c r="GW8" s="311"/>
      <c r="GX8" s="311"/>
      <c r="GY8" s="311"/>
      <c r="GZ8" s="311"/>
      <c r="HA8" s="311"/>
      <c r="HB8" s="311"/>
      <c r="HC8" s="311"/>
      <c r="HD8" s="311"/>
      <c r="HE8" s="311"/>
      <c r="HF8" s="311"/>
      <c r="HG8" s="311"/>
      <c r="HH8" s="311"/>
      <c r="HI8" s="311"/>
      <c r="HJ8" s="311"/>
      <c r="HK8" s="311"/>
      <c r="HL8" s="311"/>
      <c r="HM8" s="311"/>
      <c r="HN8" s="311"/>
      <c r="HO8" s="311"/>
      <c r="HP8" s="311"/>
      <c r="HQ8" s="311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397"/>
      <c r="I9" s="398"/>
      <c r="J9" s="399"/>
      <c r="K9" s="325"/>
      <c r="L9" s="311"/>
      <c r="M9" s="311"/>
      <c r="N9" s="311"/>
      <c r="O9" s="311"/>
      <c r="P9" s="311" t="s">
        <v>57</v>
      </c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</row>
    <row r="10" spans="1:225" s="7" customFormat="1" ht="36" customHeight="1">
      <c r="A10" s="132">
        <v>1</v>
      </c>
      <c r="B10" s="400" t="str">
        <f>CONCATENATE(nama_mapel!C4," ",VLOOKUP(J1,'DAFTAR SISWA'!$A$8:$F$176,6))</f>
        <v>Pendidikan Agama Islam</v>
      </c>
      <c r="C10" s="378"/>
      <c r="D10" s="114">
        <f>nama_mapel!D4</f>
        <v>75</v>
      </c>
      <c r="E10" s="184" t="str">
        <f>IF(VLOOKUP($J$1,'ENTRY NILAI'!$A$9:$AC$51,M10)=0,"",ROUND(VLOOKUP($J$1,'ENTRY NILAI'!$A$9:$AC$51,M10),0))</f>
        <v/>
      </c>
      <c r="F10" s="185" t="e">
        <f>IF((E10=0),"",CONCATENATE(VLOOKUP(ABS(LEFT(E10,1)),$O$11:$Q$21,3)," ",IF((ABS(RIGHT(E10,1))=0),"",VLOOKUP(ABS(RIGHT(E10,1)),$O$11:$Q$21,2))))</f>
        <v>#VALUE!</v>
      </c>
      <c r="G10" s="186" t="str">
        <f>IF(E10="","",VLOOKUP(E10,$S$16:$T$19,2))</f>
        <v/>
      </c>
      <c r="H10" s="394" t="str">
        <f>IF(E10="","",IF(E10&gt;=D10,"Mampu ","Belum Mampu ")&amp;"Memahami ayat-ayat al qur’an,"&amp;" meningkatkan keimanan kepada Allah,"&amp;" memahami sumber hukum Islam, taklifi dan hikmah ibadah")</f>
        <v/>
      </c>
      <c r="I10" s="395"/>
      <c r="J10" s="396"/>
      <c r="K10" s="326"/>
      <c r="L10" s="311"/>
      <c r="M10" s="311">
        <v>5</v>
      </c>
      <c r="N10" s="311"/>
      <c r="O10" s="311"/>
      <c r="P10" s="311" t="s">
        <v>58</v>
      </c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</row>
    <row r="11" spans="1:225" s="7" customFormat="1" ht="49.5" customHeight="1">
      <c r="A11" s="133">
        <v>2</v>
      </c>
      <c r="B11" s="377" t="str">
        <f>nama_mapel!C5</f>
        <v>Pendidikan Kewarganegaraan dan sejarah</v>
      </c>
      <c r="C11" s="378"/>
      <c r="D11" s="114">
        <f>nama_mapel!D5</f>
        <v>75</v>
      </c>
      <c r="E11" s="184" t="str">
        <f>IF(VLOOKUP($J$1,'ENTRY NILAI'!$A$9:$AC$51,M11)=0,"",ROUND(VLOOKUP($J$1,'ENTRY NILAI'!$A$9:$AC$51,M11),0))</f>
        <v/>
      </c>
      <c r="F11" s="185" t="e">
        <f t="shared" ref="F11:F39" si="0">IF((E11=0),"",CONCATENATE(VLOOKUP(ABS(LEFT(E11,1)),$O$11:$Q$21,3)," ",IF((ABS(RIGHT(E11,1))=0),"",VLOOKUP(ABS(RIGHT(E11,1)),$O$11:$Q$21,2))))</f>
        <v>#VALUE!</v>
      </c>
      <c r="G11" s="186" t="str">
        <f>IF(E11="","",VLOOKUP(E11,$S$16:$T$19,2))</f>
        <v/>
      </c>
      <c r="H11" s="394" t="str">
        <f>IF(E11="","",IF(E11&gt;=D11,"Mampu ","Belum Mampu ")&amp;"Memahami ayat-ayat al qur’an,"&amp;" meningkatkan keimanan kepada Allah,"&amp;" memahami sumber hukum Islam, taklifi dan hikmah ibadah")</f>
        <v/>
      </c>
      <c r="I11" s="395"/>
      <c r="J11" s="396"/>
      <c r="K11" s="326"/>
      <c r="L11" s="311" t="str">
        <f>IF(E11="","",MOD(E11,1))</f>
        <v/>
      </c>
      <c r="M11" s="311">
        <v>6</v>
      </c>
      <c r="N11" s="311"/>
      <c r="O11" s="312">
        <v>1</v>
      </c>
      <c r="P11" s="312" t="s">
        <v>91</v>
      </c>
      <c r="Q11" s="312" t="s">
        <v>92</v>
      </c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</row>
    <row r="12" spans="1:225" s="7" customFormat="1" ht="30.75" customHeight="1">
      <c r="A12" s="133">
        <v>3</v>
      </c>
      <c r="B12" s="377" t="str">
        <f>nama_mapel!C6</f>
        <v>Bahasa  Indonesia</v>
      </c>
      <c r="C12" s="378"/>
      <c r="D12" s="114">
        <f>nama_mapel!D6</f>
        <v>75</v>
      </c>
      <c r="E12" s="184" t="str">
        <f>IF(VLOOKUP($J$1,'ENTRY NILAI'!$A$9:$AC$51,M12)=0,"",ROUND(VLOOKUP($J$1,'ENTRY NILAI'!$A$9:$AC$51,M12),0))</f>
        <v/>
      </c>
      <c r="F12" s="185" t="e">
        <f t="shared" si="0"/>
        <v>#VALUE!</v>
      </c>
      <c r="G12" s="186" t="str">
        <f>IF(E12="","",VLOOKUP(E12,$S$16:$T$19,2))</f>
        <v/>
      </c>
      <c r="H12" s="394" t="str">
        <f>IF(E12="","",IF(E12&gt;=D12,"Memenuhi ","Belum memenuhi ")&amp;"kompetensi dasar "&amp;B12)</f>
        <v/>
      </c>
      <c r="I12" s="395"/>
      <c r="J12" s="396"/>
      <c r="K12" s="326"/>
      <c r="L12" s="311" t="str">
        <f t="shared" ref="L12:L40" si="1">IF(E12="","",MOD(E12,1))</f>
        <v/>
      </c>
      <c r="M12" s="311">
        <v>7</v>
      </c>
      <c r="N12" s="311"/>
      <c r="O12" s="312">
        <v>2</v>
      </c>
      <c r="P12" s="312" t="s">
        <v>101</v>
      </c>
      <c r="Q12" s="312" t="s">
        <v>94</v>
      </c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</row>
    <row r="13" spans="1:225" s="7" customFormat="1" ht="56.25" customHeight="1">
      <c r="A13" s="133">
        <v>4</v>
      </c>
      <c r="B13" s="377" t="str">
        <f>nama_mapel!C7</f>
        <v>Pendidikan Jasmani dan Olahraga</v>
      </c>
      <c r="C13" s="378"/>
      <c r="D13" s="114">
        <f>nama_mapel!D7</f>
        <v>75</v>
      </c>
      <c r="E13" s="184" t="str">
        <f>IF(VLOOKUP($J$1,'ENTRY NILAI'!$A$9:$AC$51,M13)=0,"",ROUND(VLOOKUP($J$1,'ENTRY NILAI'!$A$9:$AC$51,M13),0))</f>
        <v/>
      </c>
      <c r="F13" s="185" t="e">
        <f t="shared" si="0"/>
        <v>#VALUE!</v>
      </c>
      <c r="G13" s="186" t="str">
        <f>IF(E13="","",VLOOKUP(E13,$S$16:$T$19,2))</f>
        <v/>
      </c>
      <c r="H13" s="394" t="str">
        <f>IF(E13="","",IF(E13&gt;=D13,"Mampu ","Belum Mampu ")&amp;"Memahami lafal tekanan, intonasi, jeda, informasi lisan,  tertulis, melafalkan kata dengan artikulasi yang tepat,dan memilih kata,bentuk kata,,serta ungkapan yang tepat.")</f>
        <v/>
      </c>
      <c r="I13" s="395"/>
      <c r="J13" s="396"/>
      <c r="K13" s="326"/>
      <c r="L13" s="311" t="str">
        <f t="shared" si="1"/>
        <v/>
      </c>
      <c r="M13" s="311">
        <v>8</v>
      </c>
      <c r="N13" s="311"/>
      <c r="O13" s="312">
        <v>3</v>
      </c>
      <c r="P13" s="312" t="s">
        <v>102</v>
      </c>
      <c r="Q13" s="312" t="s">
        <v>96</v>
      </c>
      <c r="R13" s="311"/>
      <c r="S13" s="313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</row>
    <row r="14" spans="1:225" s="7" customFormat="1" ht="28.5" customHeight="1">
      <c r="A14" s="133">
        <v>5</v>
      </c>
      <c r="B14" s="377" t="str">
        <f>nama_mapel!C8</f>
        <v>Seni Budaya</v>
      </c>
      <c r="C14" s="378"/>
      <c r="D14" s="114">
        <f>nama_mapel!D8</f>
        <v>75</v>
      </c>
      <c r="E14" s="184" t="str">
        <f>IF(VLOOKUP($J$1,'ENTRY NILAI'!$A$9:$AC$51,M14)=0,"",ROUND(VLOOKUP($J$1,'ENTRY NILAI'!$A$9:$AC$51,M14),0))</f>
        <v/>
      </c>
      <c r="F14" s="185" t="e">
        <f t="shared" si="0"/>
        <v>#VALUE!</v>
      </c>
      <c r="G14" s="186" t="str">
        <f>IF(E14="","",VLOOKUP(E14,$S$16:$T$19,2))</f>
        <v/>
      </c>
      <c r="H14" s="394" t="str">
        <f>IF(E14="","",IF(E14&gt;=D14,"Memenuhi ","Belum memenuhi ")&amp;"kompetensi dasar "&amp;B14)</f>
        <v/>
      </c>
      <c r="I14" s="395"/>
      <c r="J14" s="396"/>
      <c r="K14" s="326"/>
      <c r="L14" s="311" t="str">
        <f t="shared" si="1"/>
        <v/>
      </c>
      <c r="M14" s="311">
        <v>9</v>
      </c>
      <c r="N14" s="311"/>
      <c r="O14" s="312">
        <v>4</v>
      </c>
      <c r="P14" s="312" t="s">
        <v>103</v>
      </c>
      <c r="Q14" s="312" t="s">
        <v>98</v>
      </c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401"/>
      <c r="I15" s="402"/>
      <c r="J15" s="403"/>
      <c r="K15" s="326"/>
      <c r="L15" s="311"/>
      <c r="M15" s="311"/>
      <c r="N15" s="311"/>
      <c r="O15" s="311">
        <v>5</v>
      </c>
      <c r="P15" s="311" t="s">
        <v>104</v>
      </c>
      <c r="Q15" s="311" t="s">
        <v>106</v>
      </c>
      <c r="R15" s="311"/>
      <c r="S15" s="311">
        <v>0</v>
      </c>
      <c r="T15" s="311" t="s">
        <v>85</v>
      </c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</row>
    <row r="16" spans="1:225" s="7" customFormat="1" ht="49.5" customHeight="1">
      <c r="A16" s="133">
        <v>1</v>
      </c>
      <c r="B16" s="377" t="str">
        <f>nama_mapel!C10</f>
        <v>Bahasa Inggris</v>
      </c>
      <c r="C16" s="378"/>
      <c r="D16" s="134">
        <f>nama_mapel!D10</f>
        <v>72</v>
      </c>
      <c r="E16" s="184" t="str">
        <f>IF(VLOOKUP($J$1,'ENTRY NILAI'!$A$9:$AC$51,M16)=0,"",ROUND(VLOOKUP($J$1,'ENTRY NILAI'!$A$9:$AC$51,M16),0))</f>
        <v/>
      </c>
      <c r="F16" s="185" t="e">
        <f t="shared" si="0"/>
        <v>#VALUE!</v>
      </c>
      <c r="G16" s="186" t="str">
        <f>IF(E16="","",VLOOKUP(E16,$S$16:$T$19,2))</f>
        <v/>
      </c>
      <c r="H16" s="394" t="str">
        <f>IF(E16="","",IF(E16&gt;=D16,"Dapat ","Belum Dapat ")&amp;"Memahami ungkapan dasar pada interaksi sosial. Menyebutkan dan mendeskripsikan benda, orang, ciri,waktu, hari, bulan dan Tahun.")</f>
        <v/>
      </c>
      <c r="I16" s="395"/>
      <c r="J16" s="396"/>
      <c r="K16" s="326"/>
      <c r="L16" s="311" t="str">
        <f t="shared" si="1"/>
        <v/>
      </c>
      <c r="M16" s="311">
        <v>10</v>
      </c>
      <c r="N16" s="311"/>
      <c r="O16" s="311">
        <v>6</v>
      </c>
      <c r="P16" s="311" t="s">
        <v>93</v>
      </c>
      <c r="Q16" s="311" t="s">
        <v>94</v>
      </c>
      <c r="R16" s="311"/>
      <c r="S16" s="311">
        <v>60</v>
      </c>
      <c r="T16" s="311" t="s">
        <v>86</v>
      </c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</row>
    <row r="17" spans="1:225" s="7" customFormat="1" ht="44.25" customHeight="1">
      <c r="A17" s="133">
        <v>2</v>
      </c>
      <c r="B17" s="377" t="str">
        <f>nama_mapel!C11</f>
        <v>Matematika</v>
      </c>
      <c r="C17" s="378"/>
      <c r="D17" s="134">
        <f>nama_mapel!D11</f>
        <v>72</v>
      </c>
      <c r="E17" s="184" t="str">
        <f>IF(VLOOKUP($J$1,'ENTRY NILAI'!$A$9:$AC$51,M17)=0,"",ROUND(VLOOKUP($J$1,'ENTRY NILAI'!$A$9:$AC$51,M17),0))</f>
        <v/>
      </c>
      <c r="F17" s="185" t="e">
        <f t="shared" si="0"/>
        <v>#VALUE!</v>
      </c>
      <c r="G17" s="186" t="str">
        <f t="shared" ref="G17:G22" si="2">IF(E17="","",VLOOKUP(E17,$S$16:$T$19,2))</f>
        <v/>
      </c>
      <c r="H17" s="394" t="str">
        <f>IF(E17="","",IF(E17&gt;=D17,"Dapat ","Belum Dapat ")&amp;"menerapkan konsep: bilangan real,  aproksimasi, persamaan dan pertidaksamaan, matriks")</f>
        <v/>
      </c>
      <c r="I17" s="395"/>
      <c r="J17" s="396"/>
      <c r="K17" s="326"/>
      <c r="L17" s="311" t="str">
        <f t="shared" si="1"/>
        <v/>
      </c>
      <c r="M17" s="311">
        <v>11</v>
      </c>
      <c r="N17" s="311"/>
      <c r="O17" s="311">
        <v>7</v>
      </c>
      <c r="P17" s="311" t="s">
        <v>95</v>
      </c>
      <c r="Q17" s="311" t="s">
        <v>96</v>
      </c>
      <c r="R17" s="311"/>
      <c r="S17" s="311">
        <v>75</v>
      </c>
      <c r="T17" s="311" t="s">
        <v>87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</row>
    <row r="18" spans="1:225" s="7" customFormat="1" ht="24" customHeight="1">
      <c r="A18" s="133">
        <v>3</v>
      </c>
      <c r="B18" s="377" t="str">
        <f>nama_mapel!C12</f>
        <v>IPA</v>
      </c>
      <c r="C18" s="378"/>
      <c r="D18" s="134">
        <f>nama_mapel!D12</f>
        <v>75</v>
      </c>
      <c r="E18" s="184" t="str">
        <f>IF(VLOOKUP($J$1,'ENTRY NILAI'!$A$9:$AC$51,M18)=0,"",ROUND(VLOOKUP($J$1,'ENTRY NILAI'!$A$9:$AC$51,M18),0))</f>
        <v/>
      </c>
      <c r="F18" s="185" t="e">
        <f t="shared" si="0"/>
        <v>#VALUE!</v>
      </c>
      <c r="G18" s="186" t="str">
        <f t="shared" si="2"/>
        <v/>
      </c>
      <c r="H18" s="394" t="str">
        <f>IF(E18="","",IF(E18&gt;=D18,"Memenuhi ","Belum memenuhi ")&amp;"menulis contoh laporan ilmiah, memahami cirri-ciri mahkluk  hidup,  menjelaskan   keanekaragaman hayati,  mengklasifikasikan mahkluk hidup")</f>
        <v/>
      </c>
      <c r="I18" s="395"/>
      <c r="J18" s="396"/>
      <c r="K18" s="326"/>
      <c r="L18" s="311" t="str">
        <f t="shared" si="1"/>
        <v/>
      </c>
      <c r="M18" s="311">
        <v>12</v>
      </c>
      <c r="N18" s="311"/>
      <c r="O18" s="311"/>
      <c r="P18" s="311"/>
      <c r="Q18" s="311"/>
      <c r="R18" s="311"/>
      <c r="S18" s="311">
        <v>90</v>
      </c>
      <c r="T18" s="311" t="s">
        <v>88</v>
      </c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</row>
    <row r="19" spans="1:225" s="7" customFormat="1" ht="39" customHeight="1">
      <c r="A19" s="133">
        <v>4</v>
      </c>
      <c r="B19" s="377" t="str">
        <f>nama_mapel!C13</f>
        <v>Ilmu Pengetahuan Sosial</v>
      </c>
      <c r="C19" s="378"/>
      <c r="D19" s="134">
        <f>nama_mapel!D13</f>
        <v>72</v>
      </c>
      <c r="E19" s="184" t="str">
        <f>IF(VLOOKUP($J$1,'ENTRY NILAI'!$A$9:$AC$51,M19)=0,"",ROUND(VLOOKUP($J$1,'ENTRY NILAI'!$A$9:$AC$51,M19),0))</f>
        <v/>
      </c>
      <c r="F19" s="185" t="e">
        <f t="shared" si="0"/>
        <v>#VALUE!</v>
      </c>
      <c r="G19" s="186" t="str">
        <f t="shared" si="2"/>
        <v/>
      </c>
      <c r="H19" s="394" t="str">
        <f>IF(E19="","",IF(E19&gt;=D19,"Dapat ","Belum Dapat ")&amp;"Memahami konsep materi,  penulisan lambang unsur, senyawa, bentuk molekul, persamaan reaksi dan hukum dasar kimia,  mol dan Stoikiometri.")</f>
        <v/>
      </c>
      <c r="I19" s="395"/>
      <c r="J19" s="396"/>
      <c r="K19" s="326"/>
      <c r="L19" s="311" t="str">
        <f t="shared" si="1"/>
        <v/>
      </c>
      <c r="M19" s="311">
        <v>13</v>
      </c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</row>
    <row r="20" spans="1:225" s="7" customFormat="1" ht="50.25" customHeight="1">
      <c r="A20" s="133">
        <v>5</v>
      </c>
      <c r="B20" s="377" t="str">
        <f>nama_mapel!C14</f>
        <v>Ketrampilan Komputer dan Pengelolaan Informasi</v>
      </c>
      <c r="C20" s="378"/>
      <c r="D20" s="134">
        <f>nama_mapel!D14</f>
        <v>75</v>
      </c>
      <c r="E20" s="184" t="str">
        <f>IF(VLOOKUP($J$1,'ENTRY NILAI'!$A$9:$AC$51,M20)=0,"",ROUND(VLOOKUP($J$1,'ENTRY NILAI'!$A$9:$AC$51,M20),0))</f>
        <v/>
      </c>
      <c r="F20" s="185" t="e">
        <f t="shared" si="0"/>
        <v>#VALUE!</v>
      </c>
      <c r="G20" s="186" t="str">
        <f t="shared" si="2"/>
        <v/>
      </c>
      <c r="H20" s="394" t="str">
        <f>IF(E20="","",IF(E20&gt;=D20,"Dapat ","Belum Dapat ")&amp;"mengukur besaran, Menerapkan hukum gerak, gaya,gerak translasi, rotasi dan keseimbangan benda tegar dalam kehidupan sehari- hari.")</f>
        <v/>
      </c>
      <c r="I20" s="395"/>
      <c r="J20" s="396"/>
      <c r="K20" s="326"/>
      <c r="L20" s="311" t="str">
        <f t="shared" si="1"/>
        <v/>
      </c>
      <c r="M20" s="311">
        <v>14</v>
      </c>
      <c r="N20" s="311"/>
      <c r="O20" s="311">
        <v>8</v>
      </c>
      <c r="P20" s="311" t="s">
        <v>97</v>
      </c>
      <c r="Q20" s="311" t="s">
        <v>98</v>
      </c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</row>
    <row r="21" spans="1:225" s="7" customFormat="1" ht="49.5" customHeight="1">
      <c r="A21" s="133">
        <v>6</v>
      </c>
      <c r="B21" s="377" t="str">
        <f>nama_mapel!C15</f>
        <v>Kewirausahaan</v>
      </c>
      <c r="C21" s="378"/>
      <c r="D21" s="134">
        <f>nama_mapel!D15</f>
        <v>75</v>
      </c>
      <c r="E21" s="184" t="str">
        <f>IF(VLOOKUP($J$1,'ENTRY NILAI'!$A$9:$AC$51,M21)=0,"",ROUND(VLOOKUP($J$1,'ENTRY NILAI'!$A$9:$AC$51,M21),0))</f>
        <v/>
      </c>
      <c r="F21" s="185" t="e">
        <f t="shared" si="0"/>
        <v>#VALUE!</v>
      </c>
      <c r="G21" s="186" t="str">
        <f t="shared" si="2"/>
        <v/>
      </c>
      <c r="H21" s="394" t="str">
        <f>IF(E21="","",IF(E21&gt;=D21,"Dapat ","Belum Dapat ")&amp;"Memahami kehidupan sosial manusia dengan proses interaksi sosial, sosialisasi, struktur sosial serta penyebab konflik dan mobilitas sosial")</f>
        <v/>
      </c>
      <c r="I21" s="395"/>
      <c r="J21" s="396"/>
      <c r="K21" s="326"/>
      <c r="L21" s="311" t="str">
        <f t="shared" si="1"/>
        <v/>
      </c>
      <c r="M21" s="311">
        <v>15</v>
      </c>
      <c r="N21" s="311"/>
      <c r="O21" s="311">
        <v>9</v>
      </c>
      <c r="P21" s="311" t="s">
        <v>105</v>
      </c>
      <c r="Q21" s="311" t="s">
        <v>107</v>
      </c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</row>
    <row r="22" spans="1:225" s="7" customFormat="1" ht="16.5" hidden="1" customHeight="1">
      <c r="A22" s="133">
        <v>7</v>
      </c>
      <c r="B22" s="377">
        <f>nama_mapel!C16</f>
        <v>0</v>
      </c>
      <c r="C22" s="378"/>
      <c r="D22" s="134">
        <f>nama_mapel!D16</f>
        <v>0</v>
      </c>
      <c r="E22" s="184" t="str">
        <f>IF(VLOOKUP($J$1,'ENTRY NILAI'!$A$9:$AC$51,M22)=0,"",ROUND(VLOOKUP($J$1,'ENTRY NILAI'!$A$9:$AC$51,M22),0))</f>
        <v/>
      </c>
      <c r="F22" s="185" t="e">
        <f t="shared" si="0"/>
        <v>#VALUE!</v>
      </c>
      <c r="G22" s="186" t="str">
        <f t="shared" si="2"/>
        <v/>
      </c>
      <c r="H22" s="394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95"/>
      <c r="J22" s="396"/>
      <c r="K22" s="326"/>
      <c r="L22" s="311" t="str">
        <f t="shared" si="1"/>
        <v/>
      </c>
      <c r="M22" s="311">
        <v>16</v>
      </c>
      <c r="N22" s="311"/>
      <c r="O22" s="311"/>
      <c r="P22" s="311"/>
      <c r="Q22" s="311"/>
      <c r="R22" s="311"/>
      <c r="S22" s="311">
        <v>0</v>
      </c>
      <c r="T22" s="311" t="s">
        <v>89</v>
      </c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</row>
    <row r="23" spans="1:225" s="7" customFormat="1" ht="16.5" hidden="1" customHeight="1">
      <c r="A23" s="133">
        <v>8</v>
      </c>
      <c r="B23" s="377">
        <f>nama_mapel!C17</f>
        <v>0</v>
      </c>
      <c r="C23" s="378"/>
      <c r="D23" s="134">
        <f>nama_mapel!D17</f>
        <v>0</v>
      </c>
      <c r="E23" s="184" t="str">
        <f>IF(VLOOKUP($J$1,'ENTRY NILAI'!$A$9:$AC$51,M23)=0,"",ROUND(VLOOKUP($J$1,'ENTRY NILAI'!$A$9:$AC$51,M23),0))</f>
        <v/>
      </c>
      <c r="F23" s="185" t="e">
        <f t="shared" ref="F23:F24" si="3">IF((E23=0),"",CONCATENATE(VLOOKUP(ABS(LEFT(E23,1)),$O$11:$Q$21,3)," ",IF((ABS(RIGHT(E23,1))=0),"",VLOOKUP(ABS(RIGHT(E23,1)),$O$11:$Q$21,2))))</f>
        <v>#VALUE!</v>
      </c>
      <c r="G23" s="186" t="str">
        <f t="shared" ref="G23:G24" si="4">IF(E23="","",VLOOKUP(E23,$S$16:$T$19,2))</f>
        <v/>
      </c>
      <c r="H23" s="394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95"/>
      <c r="J23" s="396"/>
      <c r="K23" s="326"/>
      <c r="L23" s="311"/>
      <c r="M23" s="311">
        <v>17</v>
      </c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</row>
    <row r="24" spans="1:225" s="7" customFormat="1" ht="16.5" hidden="1" customHeight="1">
      <c r="A24" s="133">
        <v>9</v>
      </c>
      <c r="B24" s="377">
        <f>nama_mapel!C18</f>
        <v>0</v>
      </c>
      <c r="C24" s="378"/>
      <c r="D24" s="134">
        <f>nama_mapel!D18</f>
        <v>0</v>
      </c>
      <c r="E24" s="184" t="str">
        <f>IF(VLOOKUP($J$1,'ENTRY NILAI'!$A$9:$AC$51,M24)=0,"",ROUND(VLOOKUP($J$1,'ENTRY NILAI'!$A$9:$AC$51,M24),0))</f>
        <v/>
      </c>
      <c r="F24" s="185" t="e">
        <f t="shared" si="3"/>
        <v>#VALUE!</v>
      </c>
      <c r="G24" s="186" t="str">
        <f t="shared" si="4"/>
        <v/>
      </c>
      <c r="H24" s="394" t="str">
        <f t="shared" si="5"/>
        <v/>
      </c>
      <c r="I24" s="395"/>
      <c r="J24" s="396"/>
      <c r="K24" s="326"/>
      <c r="L24" s="311"/>
      <c r="M24" s="311">
        <v>18</v>
      </c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</row>
    <row r="25" spans="1:225" s="7" customFormat="1" ht="16.5" customHeight="1">
      <c r="A25" s="133"/>
      <c r="B25" s="377"/>
      <c r="C25" s="378"/>
      <c r="D25" s="134"/>
      <c r="E25" s="184"/>
      <c r="F25" s="185"/>
      <c r="G25" s="186"/>
      <c r="H25" s="394"/>
      <c r="I25" s="395"/>
      <c r="J25" s="396"/>
      <c r="K25" s="326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401"/>
      <c r="I26" s="402"/>
      <c r="J26" s="403"/>
      <c r="K26" s="326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</row>
    <row r="27" spans="1:225" s="7" customFormat="1" ht="25.5" customHeight="1">
      <c r="A27" s="138">
        <v>1</v>
      </c>
      <c r="B27" s="377" t="str">
        <f>nama_mapel!C21</f>
        <v>p1</v>
      </c>
      <c r="C27" s="378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407" t="str">
        <f>IF(E27="","",IF(E27&gt;=D27+5,"Baik Dalam  ","Cukup dalam ")&amp;B27)</f>
        <v/>
      </c>
      <c r="I27" s="408"/>
      <c r="J27" s="409"/>
      <c r="K27" s="326"/>
      <c r="L27" s="311" t="str">
        <f t="shared" si="1"/>
        <v/>
      </c>
      <c r="M27" s="311">
        <v>19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</row>
    <row r="28" spans="1:225" s="7" customFormat="1" ht="12.75" customHeight="1">
      <c r="A28" s="138">
        <v>2</v>
      </c>
      <c r="B28" s="193" t="str">
        <f>nama_mapel!C22</f>
        <v>p2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404" t="str">
        <f>IF(E28="","",IF(E28&gt;=D28+5,"Baik Dalam  ","Cukup dalam ")&amp;B28)</f>
        <v/>
      </c>
      <c r="I28" s="405"/>
      <c r="J28" s="406"/>
      <c r="K28" s="326"/>
      <c r="L28" s="311" t="str">
        <f t="shared" si="1"/>
        <v/>
      </c>
      <c r="M28" s="311">
        <v>20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</row>
    <row r="29" spans="1:225" s="7" customFormat="1" ht="26.25" customHeight="1">
      <c r="A29" s="133">
        <v>3</v>
      </c>
      <c r="B29" s="193" t="str">
        <f>nama_mapel!C22</f>
        <v>p2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407" t="str">
        <f>IF(E29="","",IF(E29&gt;=D29+5,"Baik Dalam  ","Cukup dalam ")&amp;B29)</f>
        <v/>
      </c>
      <c r="I29" s="408"/>
      <c r="J29" s="409"/>
      <c r="K29" s="326"/>
      <c r="L29" s="311" t="str">
        <f t="shared" si="1"/>
        <v/>
      </c>
      <c r="M29" s="311">
        <v>21</v>
      </c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</row>
    <row r="30" spans="1:225" s="7" customFormat="1" ht="15" customHeight="1">
      <c r="A30" s="135">
        <v>4</v>
      </c>
      <c r="B30" s="193" t="str">
        <f>nama_mapel!C22</f>
        <v>p2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404" t="str">
        <f>IF(E30="","",IF(E30&gt;=D30+5,"Baik Dalam  ","Cukup dalam ")&amp;B30)</f>
        <v/>
      </c>
      <c r="I30" s="405"/>
      <c r="J30" s="406"/>
      <c r="K30" s="326"/>
      <c r="L30" s="311" t="str">
        <f t="shared" si="1"/>
        <v/>
      </c>
      <c r="M30" s="311">
        <v>22</v>
      </c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</row>
    <row r="31" spans="1:225" s="7" customFormat="1" ht="15" customHeight="1">
      <c r="A31" s="133">
        <v>5</v>
      </c>
      <c r="B31" s="193" t="str">
        <f>nama_mapel!C22</f>
        <v>p2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404" t="str">
        <f>IF(E31="","",IF(E31&gt;=D31+5,"Baik Dalam  ","Cukup dalam ")&amp;B31)</f>
        <v/>
      </c>
      <c r="I31" s="405"/>
      <c r="J31" s="406"/>
      <c r="K31" s="326"/>
      <c r="L31" s="311" t="str">
        <f t="shared" si="1"/>
        <v/>
      </c>
      <c r="M31" s="311">
        <v>23</v>
      </c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</row>
    <row r="32" spans="1:225" s="7" customFormat="1" ht="15" customHeight="1">
      <c r="A32" s="135">
        <v>6</v>
      </c>
      <c r="B32" s="193" t="str">
        <f>nama_mapel!C22</f>
        <v>p2</v>
      </c>
      <c r="C32" s="194"/>
      <c r="D32" s="134">
        <f>nama_mapel!D26</f>
        <v>74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404" t="str">
        <f t="shared" ref="H32:H36" si="8">IF(E32="","",IF(E32&gt;=D32+5,"Baik Dalam  ","Cukup dalam ")&amp;B32)</f>
        <v/>
      </c>
      <c r="I32" s="405"/>
      <c r="J32" s="406"/>
      <c r="K32" s="326"/>
      <c r="L32" s="311"/>
      <c r="M32" s="311">
        <v>24</v>
      </c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</row>
    <row r="33" spans="1:225" s="7" customFormat="1" ht="15" customHeight="1">
      <c r="A33" s="135">
        <v>7</v>
      </c>
      <c r="B33" s="193" t="str">
        <f>nama_mapel!C22</f>
        <v>p2</v>
      </c>
      <c r="C33" s="194"/>
      <c r="D33" s="134">
        <f>nama_mapel!D27</f>
        <v>74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404" t="str">
        <f t="shared" si="8"/>
        <v/>
      </c>
      <c r="I33" s="405"/>
      <c r="J33" s="406"/>
      <c r="K33" s="326"/>
      <c r="L33" s="311"/>
      <c r="M33" s="311">
        <v>25</v>
      </c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</row>
    <row r="34" spans="1:225" s="7" customFormat="1" ht="15" customHeight="1">
      <c r="A34" s="135">
        <v>8</v>
      </c>
      <c r="B34" s="193" t="str">
        <f>nama_mapel!C22</f>
        <v>p2</v>
      </c>
      <c r="C34" s="194"/>
      <c r="D34" s="134">
        <f>nama_mapel!D28</f>
        <v>74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404" t="str">
        <f t="shared" si="8"/>
        <v/>
      </c>
      <c r="I34" s="405"/>
      <c r="J34" s="406"/>
      <c r="K34" s="326"/>
      <c r="L34" s="311"/>
      <c r="M34" s="311">
        <v>26</v>
      </c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</row>
    <row r="35" spans="1:225" s="7" customFormat="1" ht="15" customHeight="1">
      <c r="A35" s="135">
        <v>9</v>
      </c>
      <c r="B35" s="193" t="str">
        <f>nama_mapel!C22</f>
        <v>p2</v>
      </c>
      <c r="C35" s="194"/>
      <c r="D35" s="134">
        <f>nama_mapel!D29</f>
        <v>74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404" t="str">
        <f t="shared" si="8"/>
        <v/>
      </c>
      <c r="I35" s="405"/>
      <c r="J35" s="406"/>
      <c r="K35" s="326"/>
      <c r="L35" s="311"/>
      <c r="M35" s="311">
        <v>27</v>
      </c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</row>
    <row r="36" spans="1:225" s="7" customFormat="1" ht="15" customHeight="1">
      <c r="A36" s="135">
        <v>10</v>
      </c>
      <c r="B36" s="193" t="str">
        <f>nama_mapel!C22</f>
        <v>p2</v>
      </c>
      <c r="C36" s="194"/>
      <c r="D36" s="134">
        <f>nama_mapel!D30</f>
        <v>74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404" t="str">
        <f t="shared" si="8"/>
        <v/>
      </c>
      <c r="I36" s="405"/>
      <c r="J36" s="406"/>
      <c r="K36" s="326"/>
      <c r="L36" s="311"/>
      <c r="M36" s="311">
        <v>28</v>
      </c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</row>
    <row r="37" spans="1:225" s="7" customFormat="1" ht="16.5">
      <c r="A37" s="135"/>
      <c r="B37" s="375"/>
      <c r="C37" s="376"/>
      <c r="D37" s="139"/>
      <c r="E37" s="190"/>
      <c r="F37" s="191" t="str">
        <f t="shared" si="0"/>
        <v/>
      </c>
      <c r="G37" s="192"/>
      <c r="H37" s="394"/>
      <c r="I37" s="395"/>
      <c r="J37" s="396"/>
      <c r="K37" s="326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401"/>
      <c r="I38" s="402"/>
      <c r="J38" s="403"/>
      <c r="K38" s="326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94" t="str">
        <f>IF(E39="","",IF(E39&gt;=D39,"Dapat","Belum Dapat ")&amp;"  mengarahkan dan memahami serta menanggapi berbagai ragam wacana lisan,mampu membaca dan memahami berbagai teks bacaan")</f>
        <v/>
      </c>
      <c r="I39" s="395"/>
      <c r="J39" s="396"/>
      <c r="K39" s="326"/>
      <c r="L39" s="311" t="str">
        <f t="shared" si="1"/>
        <v/>
      </c>
      <c r="M39" s="311">
        <v>20</v>
      </c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4"/>
      <c r="L40" s="311" t="str">
        <f t="shared" si="1"/>
        <v/>
      </c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3" t="s">
        <v>139</v>
      </c>
      <c r="K41" s="327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  <c r="CK41" s="314"/>
      <c r="CL41" s="314"/>
      <c r="CM41" s="314"/>
      <c r="CN41" s="314"/>
      <c r="CO41" s="314"/>
      <c r="CP41" s="314"/>
      <c r="CQ41" s="314"/>
      <c r="CR41" s="314"/>
      <c r="CS41" s="314"/>
      <c r="CT41" s="314"/>
      <c r="CU41" s="314"/>
      <c r="CV41" s="314"/>
      <c r="CW41" s="314"/>
      <c r="CX41" s="314"/>
      <c r="CY41" s="314"/>
      <c r="CZ41" s="314"/>
      <c r="DA41" s="314"/>
      <c r="DB41" s="314"/>
      <c r="DC41" s="314"/>
      <c r="DD41" s="314"/>
      <c r="DE41" s="314"/>
      <c r="DF41" s="314"/>
      <c r="DG41" s="314"/>
      <c r="DH41" s="314"/>
      <c r="DI41" s="314"/>
      <c r="DJ41" s="314"/>
      <c r="DK41" s="314"/>
      <c r="DL41" s="314"/>
      <c r="DM41" s="314"/>
      <c r="DN41" s="314"/>
      <c r="DO41" s="314"/>
      <c r="DP41" s="314"/>
      <c r="DQ41" s="314"/>
      <c r="DR41" s="314"/>
      <c r="DS41" s="314"/>
      <c r="DT41" s="314"/>
      <c r="DU41" s="314"/>
      <c r="DV41" s="314"/>
      <c r="DW41" s="314"/>
      <c r="DX41" s="314"/>
      <c r="DY41" s="314"/>
      <c r="DZ41" s="314"/>
      <c r="EA41" s="314"/>
      <c r="EB41" s="314"/>
      <c r="EC41" s="314"/>
      <c r="ED41" s="314"/>
      <c r="EE41" s="314"/>
      <c r="EF41" s="314"/>
      <c r="EG41" s="314"/>
      <c r="EH41" s="314"/>
      <c r="EI41" s="314"/>
      <c r="EJ41" s="314"/>
      <c r="EK41" s="314"/>
      <c r="EL41" s="314"/>
      <c r="EM41" s="314"/>
      <c r="EN41" s="314"/>
      <c r="EO41" s="314"/>
      <c r="EP41" s="314"/>
      <c r="EQ41" s="314"/>
      <c r="ER41" s="314"/>
      <c r="ES41" s="314"/>
      <c r="ET41" s="314"/>
      <c r="EU41" s="314"/>
      <c r="EV41" s="314"/>
      <c r="EW41" s="314"/>
      <c r="EX41" s="314"/>
      <c r="EY41" s="314"/>
      <c r="EZ41" s="314"/>
      <c r="FA41" s="314"/>
      <c r="FB41" s="314"/>
      <c r="FC41" s="314"/>
      <c r="FD41" s="314"/>
      <c r="FE41" s="314"/>
      <c r="FF41" s="314"/>
      <c r="FG41" s="314"/>
      <c r="FH41" s="314"/>
      <c r="FI41" s="314"/>
      <c r="FJ41" s="314"/>
      <c r="FK41" s="314"/>
      <c r="FL41" s="314"/>
      <c r="FM41" s="314"/>
      <c r="FN41" s="314"/>
      <c r="FO41" s="314"/>
      <c r="FP41" s="314"/>
      <c r="FQ41" s="314"/>
      <c r="FR41" s="314"/>
      <c r="FS41" s="314"/>
      <c r="FT41" s="314"/>
      <c r="FU41" s="314"/>
      <c r="FV41" s="314"/>
      <c r="FW41" s="314"/>
      <c r="FX41" s="314"/>
      <c r="FY41" s="314"/>
      <c r="FZ41" s="314"/>
      <c r="GA41" s="314"/>
      <c r="GB41" s="314"/>
      <c r="GC41" s="314"/>
      <c r="GD41" s="314"/>
      <c r="GE41" s="314"/>
      <c r="GF41" s="314"/>
      <c r="GG41" s="314"/>
      <c r="GH41" s="314"/>
      <c r="GI41" s="314"/>
      <c r="GJ41" s="314"/>
      <c r="GK41" s="314"/>
      <c r="GL41" s="314"/>
      <c r="GM41" s="314"/>
      <c r="GN41" s="314"/>
      <c r="GO41" s="314"/>
      <c r="GP41" s="314"/>
      <c r="GQ41" s="314"/>
      <c r="GR41" s="314"/>
      <c r="GS41" s="314"/>
      <c r="GT41" s="314"/>
      <c r="GU41" s="314"/>
      <c r="GV41" s="314"/>
      <c r="GW41" s="314"/>
      <c r="GX41" s="314"/>
      <c r="GY41" s="314"/>
      <c r="GZ41" s="314"/>
      <c r="HA41" s="314"/>
      <c r="HB41" s="314"/>
      <c r="HC41" s="314"/>
      <c r="HD41" s="314"/>
      <c r="HE41" s="314"/>
      <c r="HF41" s="314"/>
      <c r="HG41" s="314"/>
      <c r="HH41" s="314"/>
      <c r="HI41" s="314"/>
      <c r="HJ41" s="314"/>
      <c r="HK41" s="314"/>
      <c r="HL41" s="314"/>
      <c r="HM41" s="314"/>
      <c r="HN41" s="314"/>
      <c r="HO41" s="314"/>
      <c r="HP41" s="314"/>
      <c r="HQ41" s="314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6" t="s">
        <v>256</v>
      </c>
      <c r="K42" s="328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4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4"/>
      <c r="CT42" s="314"/>
      <c r="CU42" s="314"/>
      <c r="CV42" s="314"/>
      <c r="CW42" s="314"/>
      <c r="CX42" s="314"/>
      <c r="CY42" s="314"/>
      <c r="CZ42" s="314"/>
      <c r="DA42" s="314"/>
      <c r="DB42" s="314"/>
      <c r="DC42" s="314"/>
      <c r="DD42" s="314"/>
      <c r="DE42" s="314"/>
      <c r="DF42" s="314"/>
      <c r="DG42" s="314"/>
      <c r="DH42" s="314"/>
      <c r="DI42" s="314"/>
      <c r="DJ42" s="314"/>
      <c r="DK42" s="314"/>
      <c r="DL42" s="314"/>
      <c r="DM42" s="314"/>
      <c r="DN42" s="314"/>
      <c r="DO42" s="314"/>
      <c r="DP42" s="314"/>
      <c r="DQ42" s="314"/>
      <c r="DR42" s="314"/>
      <c r="DS42" s="314"/>
      <c r="DT42" s="314"/>
      <c r="DU42" s="314"/>
      <c r="DV42" s="314"/>
      <c r="DW42" s="314"/>
      <c r="DX42" s="314"/>
      <c r="DY42" s="314"/>
      <c r="DZ42" s="314"/>
      <c r="EA42" s="314"/>
      <c r="EB42" s="314"/>
      <c r="EC42" s="314"/>
      <c r="ED42" s="314"/>
      <c r="EE42" s="314"/>
      <c r="EF42" s="314"/>
      <c r="EG42" s="314"/>
      <c r="EH42" s="314"/>
      <c r="EI42" s="314"/>
      <c r="EJ42" s="314"/>
      <c r="EK42" s="314"/>
      <c r="EL42" s="314"/>
      <c r="EM42" s="314"/>
      <c r="EN42" s="314"/>
      <c r="EO42" s="314"/>
      <c r="EP42" s="314"/>
      <c r="EQ42" s="314"/>
      <c r="ER42" s="314"/>
      <c r="ES42" s="314"/>
      <c r="ET42" s="314"/>
      <c r="EU42" s="314"/>
      <c r="EV42" s="314"/>
      <c r="EW42" s="314"/>
      <c r="EX42" s="314"/>
      <c r="EY42" s="314"/>
      <c r="EZ42" s="314"/>
      <c r="FA42" s="314"/>
      <c r="FB42" s="314"/>
      <c r="FC42" s="314"/>
      <c r="FD42" s="314"/>
      <c r="FE42" s="314"/>
      <c r="FF42" s="314"/>
      <c r="FG42" s="314"/>
      <c r="FH42" s="314"/>
      <c r="FI42" s="314"/>
      <c r="FJ42" s="314"/>
      <c r="FK42" s="314"/>
      <c r="FL42" s="314"/>
      <c r="FM42" s="314"/>
      <c r="FN42" s="314"/>
      <c r="FO42" s="314"/>
      <c r="FP42" s="314"/>
      <c r="FQ42" s="314"/>
      <c r="FR42" s="314"/>
      <c r="FS42" s="314"/>
      <c r="FT42" s="314"/>
      <c r="FU42" s="314"/>
      <c r="FV42" s="314"/>
      <c r="FW42" s="314"/>
      <c r="FX42" s="314"/>
      <c r="FY42" s="314"/>
      <c r="FZ42" s="314"/>
      <c r="GA42" s="314"/>
      <c r="GB42" s="314"/>
      <c r="GC42" s="314"/>
      <c r="GD42" s="314"/>
      <c r="GE42" s="314"/>
      <c r="GF42" s="314"/>
      <c r="GG42" s="314"/>
      <c r="GH42" s="314"/>
      <c r="GI42" s="314"/>
      <c r="GJ42" s="314"/>
      <c r="GK42" s="314"/>
      <c r="GL42" s="314"/>
      <c r="GM42" s="314"/>
      <c r="GN42" s="314"/>
      <c r="GO42" s="314"/>
      <c r="GP42" s="314"/>
      <c r="GQ42" s="314"/>
      <c r="GR42" s="314"/>
      <c r="GS42" s="314"/>
      <c r="GT42" s="314"/>
      <c r="GU42" s="314"/>
      <c r="GV42" s="314"/>
      <c r="GW42" s="314"/>
      <c r="GX42" s="314"/>
      <c r="GY42" s="314"/>
      <c r="GZ42" s="314"/>
      <c r="HA42" s="314"/>
      <c r="HB42" s="314"/>
      <c r="HC42" s="314"/>
      <c r="HD42" s="314"/>
      <c r="HE42" s="314"/>
      <c r="HF42" s="314"/>
      <c r="HG42" s="314"/>
      <c r="HH42" s="314"/>
      <c r="HI42" s="314"/>
      <c r="HJ42" s="314"/>
      <c r="HK42" s="314"/>
      <c r="HL42" s="314"/>
      <c r="HM42" s="314"/>
      <c r="HN42" s="314"/>
      <c r="HO42" s="314"/>
      <c r="HP42" s="314"/>
      <c r="HQ42" s="314"/>
    </row>
    <row r="43" spans="1:225" s="121" customFormat="1" ht="15">
      <c r="B43" s="287" t="s">
        <v>83</v>
      </c>
      <c r="C43" s="287"/>
      <c r="J43" s="288" t="s">
        <v>19</v>
      </c>
      <c r="K43" s="329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</row>
    <row r="44" spans="1:225" s="121" customFormat="1" ht="14.25" customHeight="1">
      <c r="B44" s="289"/>
      <c r="C44" s="289"/>
      <c r="J44" s="289"/>
      <c r="K44" s="329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4"/>
      <c r="EO44" s="314"/>
      <c r="EP44" s="314"/>
      <c r="EQ44" s="314"/>
      <c r="ER44" s="314"/>
      <c r="ES44" s="314"/>
      <c r="ET44" s="314"/>
      <c r="EU44" s="314"/>
      <c r="EV44" s="314"/>
      <c r="EW44" s="314"/>
      <c r="EX44" s="314"/>
      <c r="EY44" s="314"/>
      <c r="EZ44" s="314"/>
      <c r="FA44" s="314"/>
      <c r="FB44" s="314"/>
      <c r="FC44" s="314"/>
      <c r="FD44" s="314"/>
      <c r="FE44" s="314"/>
      <c r="FF44" s="314"/>
      <c r="FG44" s="314"/>
      <c r="FH44" s="314"/>
      <c r="FI44" s="314"/>
      <c r="FJ44" s="314"/>
      <c r="FK44" s="314"/>
      <c r="FL44" s="314"/>
      <c r="FM44" s="314"/>
      <c r="FN44" s="314"/>
      <c r="FO44" s="314"/>
      <c r="FP44" s="314"/>
      <c r="FQ44" s="314"/>
      <c r="FR44" s="314"/>
      <c r="FS44" s="314"/>
      <c r="FT44" s="314"/>
      <c r="FU44" s="314"/>
      <c r="FV44" s="314"/>
      <c r="FW44" s="314"/>
      <c r="FX44" s="314"/>
      <c r="FY44" s="314"/>
      <c r="FZ44" s="314"/>
      <c r="GA44" s="314"/>
      <c r="GB44" s="314"/>
      <c r="GC44" s="314"/>
      <c r="GD44" s="314"/>
      <c r="GE44" s="314"/>
      <c r="GF44" s="314"/>
      <c r="GG44" s="314"/>
      <c r="GH44" s="314"/>
      <c r="GI44" s="314"/>
      <c r="GJ44" s="314"/>
      <c r="GK44" s="314"/>
      <c r="GL44" s="314"/>
      <c r="GM44" s="314"/>
      <c r="GN44" s="314"/>
      <c r="GO44" s="314"/>
      <c r="GP44" s="314"/>
      <c r="GQ44" s="314"/>
      <c r="GR44" s="314"/>
      <c r="GS44" s="314"/>
      <c r="GT44" s="314"/>
      <c r="GU44" s="314"/>
      <c r="GV44" s="314"/>
      <c r="GW44" s="314"/>
      <c r="GX44" s="314"/>
      <c r="GY44" s="314"/>
      <c r="GZ44" s="314"/>
      <c r="HA44" s="314"/>
      <c r="HB44" s="314"/>
      <c r="HC44" s="314"/>
      <c r="HD44" s="314"/>
      <c r="HE44" s="314"/>
      <c r="HF44" s="314"/>
      <c r="HG44" s="314"/>
      <c r="HH44" s="314"/>
      <c r="HI44" s="314"/>
      <c r="HJ44" s="314"/>
      <c r="HK44" s="314"/>
      <c r="HL44" s="314"/>
      <c r="HM44" s="314"/>
      <c r="HN44" s="314"/>
      <c r="HO44" s="314"/>
      <c r="HP44" s="314"/>
      <c r="HQ44" s="314"/>
    </row>
    <row r="45" spans="1:225" s="121" customFormat="1" ht="14.25" customHeight="1">
      <c r="B45" s="289"/>
      <c r="C45" s="289"/>
      <c r="J45" s="289"/>
      <c r="K45" s="329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  <c r="CD45" s="314"/>
      <c r="CE45" s="314"/>
      <c r="CF45" s="314"/>
      <c r="CG45" s="314"/>
      <c r="CH45" s="314"/>
      <c r="CI45" s="314"/>
      <c r="CJ45" s="314"/>
      <c r="CK45" s="314"/>
      <c r="CL45" s="314"/>
      <c r="CM45" s="314"/>
      <c r="CN45" s="314"/>
      <c r="CO45" s="314"/>
      <c r="CP45" s="314"/>
      <c r="CQ45" s="314"/>
      <c r="CR45" s="314"/>
      <c r="CS45" s="314"/>
      <c r="CT45" s="314"/>
      <c r="CU45" s="314"/>
      <c r="CV45" s="314"/>
      <c r="CW45" s="314"/>
      <c r="CX45" s="314"/>
      <c r="CY45" s="314"/>
      <c r="CZ45" s="314"/>
      <c r="DA45" s="314"/>
      <c r="DB45" s="314"/>
      <c r="DC45" s="314"/>
      <c r="DD45" s="314"/>
      <c r="DE45" s="314"/>
      <c r="DF45" s="314"/>
      <c r="DG45" s="314"/>
      <c r="DH45" s="314"/>
      <c r="DI45" s="314"/>
      <c r="DJ45" s="314"/>
      <c r="DK45" s="314"/>
      <c r="DL45" s="314"/>
      <c r="DM45" s="314"/>
      <c r="DN45" s="314"/>
      <c r="DO45" s="314"/>
      <c r="DP45" s="314"/>
      <c r="DQ45" s="314"/>
      <c r="DR45" s="314"/>
      <c r="DS45" s="314"/>
      <c r="DT45" s="314"/>
      <c r="DU45" s="314"/>
      <c r="DV45" s="314"/>
      <c r="DW45" s="314"/>
      <c r="DX45" s="314"/>
      <c r="DY45" s="314"/>
      <c r="DZ45" s="314"/>
      <c r="EA45" s="314"/>
      <c r="EB45" s="314"/>
      <c r="EC45" s="314"/>
      <c r="ED45" s="314"/>
      <c r="EE45" s="314"/>
      <c r="EF45" s="314"/>
      <c r="EG45" s="314"/>
      <c r="EH45" s="314"/>
      <c r="EI45" s="314"/>
      <c r="EJ45" s="314"/>
      <c r="EK45" s="314"/>
      <c r="EL45" s="314"/>
      <c r="EM45" s="314"/>
      <c r="EN45" s="314"/>
      <c r="EO45" s="314"/>
      <c r="EP45" s="314"/>
      <c r="EQ45" s="314"/>
      <c r="ER45" s="314"/>
      <c r="ES45" s="314"/>
      <c r="ET45" s="314"/>
      <c r="EU45" s="314"/>
      <c r="EV45" s="314"/>
      <c r="EW45" s="314"/>
      <c r="EX45" s="314"/>
      <c r="EY45" s="314"/>
      <c r="EZ45" s="314"/>
      <c r="FA45" s="314"/>
      <c r="FB45" s="314"/>
      <c r="FC45" s="314"/>
      <c r="FD45" s="314"/>
      <c r="FE45" s="314"/>
      <c r="FF45" s="314"/>
      <c r="FG45" s="314"/>
      <c r="FH45" s="314"/>
      <c r="FI45" s="314"/>
      <c r="FJ45" s="314"/>
      <c r="FK45" s="314"/>
      <c r="FL45" s="314"/>
      <c r="FM45" s="314"/>
      <c r="FN45" s="314"/>
      <c r="FO45" s="314"/>
      <c r="FP45" s="314"/>
      <c r="FQ45" s="314"/>
      <c r="FR45" s="314"/>
      <c r="FS45" s="314"/>
      <c r="FT45" s="314"/>
      <c r="FU45" s="314"/>
      <c r="FV45" s="314"/>
      <c r="FW45" s="314"/>
      <c r="FX45" s="314"/>
      <c r="FY45" s="314"/>
      <c r="FZ45" s="314"/>
      <c r="GA45" s="314"/>
      <c r="GB45" s="314"/>
      <c r="GC45" s="314"/>
      <c r="GD45" s="314"/>
      <c r="GE45" s="314"/>
      <c r="GF45" s="314"/>
      <c r="GG45" s="314"/>
      <c r="GH45" s="314"/>
      <c r="GI45" s="314"/>
      <c r="GJ45" s="314"/>
      <c r="GK45" s="314"/>
      <c r="GL45" s="314"/>
      <c r="GM45" s="314"/>
      <c r="GN45" s="314"/>
      <c r="GO45" s="314"/>
      <c r="GP45" s="314"/>
      <c r="GQ45" s="314"/>
      <c r="GR45" s="314"/>
      <c r="GS45" s="314"/>
      <c r="GT45" s="314"/>
      <c r="GU45" s="314"/>
      <c r="GV45" s="314"/>
      <c r="GW45" s="314"/>
      <c r="GX45" s="314"/>
      <c r="GY45" s="314"/>
      <c r="GZ45" s="314"/>
      <c r="HA45" s="314"/>
      <c r="HB45" s="314"/>
      <c r="HC45" s="314"/>
      <c r="HD45" s="314"/>
      <c r="HE45" s="314"/>
      <c r="HF45" s="314"/>
      <c r="HG45" s="314"/>
      <c r="HH45" s="314"/>
      <c r="HI45" s="314"/>
      <c r="HJ45" s="314"/>
      <c r="HK45" s="314"/>
      <c r="HL45" s="314"/>
      <c r="HM45" s="314"/>
      <c r="HN45" s="314"/>
      <c r="HO45" s="314"/>
      <c r="HP45" s="314"/>
      <c r="HQ45" s="314"/>
    </row>
    <row r="46" spans="1:225" s="121" customFormat="1" ht="14.25" customHeight="1">
      <c r="B46" s="289"/>
      <c r="C46" s="289"/>
      <c r="E46" s="122"/>
      <c r="J46" s="289"/>
      <c r="K46" s="329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  <c r="CD46" s="314"/>
      <c r="CE46" s="314"/>
      <c r="CF46" s="314"/>
      <c r="CG46" s="314"/>
      <c r="CH46" s="314"/>
      <c r="CI46" s="314"/>
      <c r="CJ46" s="314"/>
      <c r="CK46" s="314"/>
      <c r="CL46" s="314"/>
      <c r="CM46" s="314"/>
      <c r="CN46" s="314"/>
      <c r="CO46" s="314"/>
      <c r="CP46" s="314"/>
      <c r="CQ46" s="314"/>
      <c r="CR46" s="314"/>
      <c r="CS46" s="314"/>
      <c r="CT46" s="314"/>
      <c r="CU46" s="314"/>
      <c r="CV46" s="314"/>
      <c r="CW46" s="314"/>
      <c r="CX46" s="314"/>
      <c r="CY46" s="314"/>
      <c r="CZ46" s="314"/>
      <c r="DA46" s="314"/>
      <c r="DB46" s="314"/>
      <c r="DC46" s="314"/>
      <c r="DD46" s="314"/>
      <c r="DE46" s="314"/>
      <c r="DF46" s="314"/>
      <c r="DG46" s="314"/>
      <c r="DH46" s="314"/>
      <c r="DI46" s="314"/>
      <c r="DJ46" s="314"/>
      <c r="DK46" s="314"/>
      <c r="DL46" s="314"/>
      <c r="DM46" s="314"/>
      <c r="DN46" s="314"/>
      <c r="DO46" s="314"/>
      <c r="DP46" s="314"/>
      <c r="DQ46" s="314"/>
      <c r="DR46" s="314"/>
      <c r="DS46" s="314"/>
      <c r="DT46" s="314"/>
      <c r="DU46" s="314"/>
      <c r="DV46" s="314"/>
      <c r="DW46" s="314"/>
      <c r="DX46" s="314"/>
      <c r="DY46" s="314"/>
      <c r="DZ46" s="314"/>
      <c r="EA46" s="314"/>
      <c r="EB46" s="314"/>
      <c r="EC46" s="314"/>
      <c r="ED46" s="314"/>
      <c r="EE46" s="314"/>
      <c r="EF46" s="314"/>
      <c r="EG46" s="314"/>
      <c r="EH46" s="314"/>
      <c r="EI46" s="314"/>
      <c r="EJ46" s="314"/>
      <c r="EK46" s="314"/>
      <c r="EL46" s="314"/>
      <c r="EM46" s="314"/>
      <c r="EN46" s="314"/>
      <c r="EO46" s="314"/>
      <c r="EP46" s="314"/>
      <c r="EQ46" s="314"/>
      <c r="ER46" s="314"/>
      <c r="ES46" s="314"/>
      <c r="ET46" s="314"/>
      <c r="EU46" s="314"/>
      <c r="EV46" s="314"/>
      <c r="EW46" s="314"/>
      <c r="EX46" s="314"/>
      <c r="EY46" s="314"/>
      <c r="EZ46" s="314"/>
      <c r="FA46" s="314"/>
      <c r="FB46" s="314"/>
      <c r="FC46" s="314"/>
      <c r="FD46" s="314"/>
      <c r="FE46" s="314"/>
      <c r="FF46" s="314"/>
      <c r="FG46" s="314"/>
      <c r="FH46" s="314"/>
      <c r="FI46" s="314"/>
      <c r="FJ46" s="314"/>
      <c r="FK46" s="314"/>
      <c r="FL46" s="314"/>
      <c r="FM46" s="314"/>
      <c r="FN46" s="314"/>
      <c r="FO46" s="314"/>
      <c r="FP46" s="314"/>
      <c r="FQ46" s="314"/>
      <c r="FR46" s="314"/>
      <c r="FS46" s="314"/>
      <c r="FT46" s="314"/>
      <c r="FU46" s="314"/>
      <c r="FV46" s="314"/>
      <c r="FW46" s="314"/>
      <c r="FX46" s="314"/>
      <c r="FY46" s="314"/>
      <c r="FZ46" s="314"/>
      <c r="GA46" s="314"/>
      <c r="GB46" s="314"/>
      <c r="GC46" s="314"/>
      <c r="GD46" s="314"/>
      <c r="GE46" s="314"/>
      <c r="GF46" s="314"/>
      <c r="GG46" s="314"/>
      <c r="GH46" s="314"/>
      <c r="GI46" s="314"/>
      <c r="GJ46" s="314"/>
      <c r="GK46" s="314"/>
      <c r="GL46" s="314"/>
      <c r="GM46" s="314"/>
      <c r="GN46" s="314"/>
      <c r="GO46" s="314"/>
      <c r="GP46" s="314"/>
      <c r="GQ46" s="314"/>
      <c r="GR46" s="314"/>
      <c r="GS46" s="314"/>
      <c r="GT46" s="314"/>
      <c r="GU46" s="314"/>
      <c r="GV46" s="314"/>
      <c r="GW46" s="314"/>
      <c r="GX46" s="314"/>
      <c r="GY46" s="314"/>
      <c r="GZ46" s="314"/>
      <c r="HA46" s="314"/>
      <c r="HB46" s="314"/>
      <c r="HC46" s="314"/>
      <c r="HD46" s="314"/>
      <c r="HE46" s="314"/>
      <c r="HF46" s="314"/>
      <c r="HG46" s="314"/>
      <c r="HH46" s="314"/>
      <c r="HI46" s="314"/>
      <c r="HJ46" s="314"/>
      <c r="HK46" s="314"/>
      <c r="HL46" s="314"/>
      <c r="HM46" s="314"/>
      <c r="HN46" s="314"/>
      <c r="HO46" s="314"/>
      <c r="HP46" s="314"/>
      <c r="HQ46" s="314"/>
    </row>
    <row r="47" spans="1:225" s="121" customFormat="1" ht="14.25" customHeight="1">
      <c r="A47" s="123"/>
      <c r="B47" s="123"/>
      <c r="C47" s="290"/>
      <c r="E47" s="122"/>
      <c r="J47" s="123"/>
      <c r="K47" s="3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  <c r="HI47" s="315"/>
      <c r="HJ47" s="315"/>
      <c r="HK47" s="315"/>
      <c r="HL47" s="315"/>
      <c r="HM47" s="315"/>
      <c r="HN47" s="315"/>
      <c r="HO47" s="315"/>
      <c r="HP47" s="315"/>
      <c r="HQ47" s="314"/>
    </row>
    <row r="48" spans="1:225" s="123" customFormat="1" ht="12" customHeight="1">
      <c r="B48" s="290" t="s">
        <v>84</v>
      </c>
      <c r="E48" s="122"/>
      <c r="J48" s="284" t="str">
        <f>nama_mapel!$H$7</f>
        <v>Titik Munjaeroh, S.Pd</v>
      </c>
      <c r="K48" s="3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  <c r="HI48" s="315"/>
      <c r="HJ48" s="315"/>
      <c r="HK48" s="315"/>
      <c r="HL48" s="315"/>
      <c r="HM48" s="315"/>
      <c r="HN48" s="315"/>
      <c r="HO48" s="315"/>
      <c r="HP48" s="315"/>
      <c r="HQ48" s="315"/>
    </row>
    <row r="49" spans="1:225" s="123" customFormat="1" ht="14.25" customHeight="1">
      <c r="E49" s="122"/>
      <c r="J49" s="285" t="str">
        <f>CONCATENATE("NIP ",nama_mapel!$H$8)</f>
        <v xml:space="preserve">NIP </v>
      </c>
      <c r="K49" s="3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  <c r="HI49" s="315"/>
      <c r="HJ49" s="315"/>
      <c r="HK49" s="315"/>
      <c r="HL49" s="315"/>
      <c r="HM49" s="315"/>
      <c r="HN49" s="315"/>
      <c r="HO49" s="315"/>
      <c r="HP49" s="315"/>
      <c r="HQ49" s="315"/>
    </row>
    <row r="50" spans="1:225" s="1" customFormat="1" ht="20.25">
      <c r="A50" s="264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9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308"/>
      <c r="BO50" s="308"/>
      <c r="BP50" s="308"/>
      <c r="BQ50" s="308"/>
      <c r="BR50" s="308"/>
      <c r="BS50" s="308"/>
      <c r="BT50" s="308"/>
      <c r="BU50" s="308"/>
      <c r="BV50" s="308"/>
      <c r="BW50" s="308"/>
      <c r="BX50" s="308"/>
      <c r="BY50" s="308"/>
      <c r="BZ50" s="308"/>
      <c r="CA50" s="308"/>
      <c r="CB50" s="308"/>
      <c r="CC50" s="308"/>
      <c r="CD50" s="308"/>
      <c r="CE50" s="308"/>
      <c r="CF50" s="308"/>
      <c r="CG50" s="308"/>
      <c r="CH50" s="308"/>
      <c r="CI50" s="308"/>
      <c r="CJ50" s="308"/>
      <c r="CK50" s="308"/>
      <c r="CL50" s="308"/>
      <c r="CM50" s="308"/>
      <c r="CN50" s="308"/>
      <c r="CO50" s="308"/>
      <c r="CP50" s="308"/>
      <c r="CQ50" s="308"/>
      <c r="CR50" s="308"/>
      <c r="CS50" s="308"/>
      <c r="CT50" s="308"/>
      <c r="CU50" s="308"/>
      <c r="CV50" s="308"/>
      <c r="CW50" s="308"/>
      <c r="CX50" s="308"/>
      <c r="CY50" s="308"/>
      <c r="CZ50" s="308"/>
      <c r="DA50" s="308"/>
      <c r="DB50" s="308"/>
      <c r="DC50" s="308"/>
      <c r="DD50" s="308"/>
      <c r="DE50" s="308"/>
      <c r="DF50" s="308"/>
      <c r="DG50" s="308"/>
      <c r="DH50" s="308"/>
      <c r="DI50" s="308"/>
      <c r="DJ50" s="308"/>
      <c r="DK50" s="308"/>
      <c r="DL50" s="308"/>
      <c r="DM50" s="308"/>
      <c r="DN50" s="308"/>
      <c r="DO50" s="308"/>
      <c r="DP50" s="308"/>
      <c r="DQ50" s="308"/>
      <c r="DR50" s="308"/>
      <c r="DS50" s="308"/>
      <c r="DT50" s="308"/>
      <c r="DU50" s="308"/>
      <c r="DV50" s="308"/>
      <c r="DW50" s="308"/>
      <c r="DX50" s="308"/>
      <c r="DY50" s="308"/>
      <c r="DZ50" s="308"/>
      <c r="EA50" s="308"/>
      <c r="EB50" s="308"/>
      <c r="EC50" s="308"/>
      <c r="ED50" s="308"/>
      <c r="EE50" s="308"/>
      <c r="EF50" s="308"/>
      <c r="EG50" s="308"/>
      <c r="EH50" s="308"/>
      <c r="EI50" s="308"/>
      <c r="EJ50" s="308"/>
      <c r="EK50" s="308"/>
      <c r="EL50" s="308"/>
      <c r="EM50" s="308"/>
      <c r="EN50" s="308"/>
      <c r="EO50" s="308"/>
      <c r="EP50" s="308"/>
      <c r="EQ50" s="308"/>
      <c r="ER50" s="308"/>
      <c r="ES50" s="308"/>
      <c r="ET50" s="308"/>
      <c r="EU50" s="308"/>
      <c r="EV50" s="308"/>
      <c r="EW50" s="308"/>
      <c r="EX50" s="308"/>
      <c r="EY50" s="308"/>
      <c r="EZ50" s="308"/>
      <c r="FA50" s="308"/>
      <c r="FB50" s="308"/>
      <c r="FC50" s="308"/>
      <c r="FD50" s="308"/>
      <c r="FE50" s="308"/>
      <c r="FF50" s="308"/>
      <c r="FG50" s="308"/>
      <c r="FH50" s="308"/>
      <c r="FI50" s="308"/>
      <c r="FJ50" s="308"/>
      <c r="FK50" s="308"/>
      <c r="FL50" s="308"/>
      <c r="FM50" s="308"/>
      <c r="FN50" s="308"/>
      <c r="FO50" s="308"/>
      <c r="FP50" s="308"/>
      <c r="FQ50" s="308"/>
      <c r="FR50" s="308"/>
      <c r="FS50" s="308"/>
      <c r="FT50" s="308"/>
      <c r="FU50" s="308"/>
      <c r="FV50" s="308"/>
      <c r="FW50" s="308"/>
      <c r="FX50" s="308"/>
      <c r="FY50" s="308"/>
      <c r="FZ50" s="308"/>
      <c r="GA50" s="308"/>
      <c r="GB50" s="308"/>
      <c r="GC50" s="308"/>
      <c r="GD50" s="308"/>
      <c r="GE50" s="308"/>
      <c r="GF50" s="308"/>
      <c r="GG50" s="308"/>
      <c r="GH50" s="308"/>
      <c r="GI50" s="308"/>
      <c r="GJ50" s="308"/>
      <c r="GK50" s="308"/>
      <c r="GL50" s="308"/>
      <c r="GM50" s="308"/>
      <c r="GN50" s="308"/>
      <c r="GO50" s="308"/>
      <c r="GP50" s="308"/>
      <c r="GQ50" s="308"/>
      <c r="GR50" s="308"/>
      <c r="GS50" s="308"/>
      <c r="GT50" s="308"/>
      <c r="GU50" s="308"/>
      <c r="GV50" s="308"/>
      <c r="GW50" s="308"/>
      <c r="GX50" s="308"/>
      <c r="GY50" s="308"/>
      <c r="GZ50" s="308"/>
      <c r="HA50" s="308"/>
      <c r="HB50" s="308"/>
      <c r="HC50" s="308"/>
      <c r="HD50" s="308"/>
      <c r="HE50" s="308"/>
      <c r="HF50" s="308"/>
      <c r="HG50" s="308"/>
      <c r="HH50" s="308"/>
      <c r="HI50" s="308"/>
      <c r="HJ50" s="308"/>
      <c r="HK50" s="308"/>
      <c r="HL50" s="308"/>
      <c r="HM50" s="308"/>
      <c r="HN50" s="308"/>
      <c r="HO50" s="308"/>
      <c r="HP50" s="308"/>
      <c r="HQ50" s="308"/>
    </row>
    <row r="51" spans="1:225" s="1" customFormat="1">
      <c r="A51" s="102" t="s">
        <v>49</v>
      </c>
      <c r="B51" s="103"/>
      <c r="C51" s="183" t="str">
        <f>VLOOKUP($J$1,'ENTRY NILAI'!$A$9:$AC$51,3)</f>
        <v>ALFIN NANDO RISKI LIFTIANTO</v>
      </c>
      <c r="D51" s="104"/>
      <c r="E51" s="105"/>
      <c r="F51" s="103"/>
      <c r="G51" s="102" t="s">
        <v>1</v>
      </c>
      <c r="H51" s="103"/>
      <c r="I51" s="107"/>
      <c r="J51" s="198" t="str">
        <f>nama_mapel!$J$3</f>
        <v xml:space="preserve"> XI / 4</v>
      </c>
      <c r="K51" s="319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8"/>
      <c r="BL51" s="308"/>
      <c r="BM51" s="308"/>
      <c r="BN51" s="308"/>
      <c r="BO51" s="308"/>
      <c r="BP51" s="308"/>
      <c r="BQ51" s="308"/>
      <c r="BR51" s="308"/>
      <c r="BS51" s="308"/>
      <c r="BT51" s="308"/>
      <c r="BU51" s="308"/>
      <c r="BV51" s="308"/>
      <c r="BW51" s="308"/>
      <c r="BX51" s="308"/>
      <c r="BY51" s="308"/>
      <c r="BZ51" s="308"/>
      <c r="CA51" s="308"/>
      <c r="CB51" s="308"/>
      <c r="CC51" s="308"/>
      <c r="CD51" s="308"/>
      <c r="CE51" s="308"/>
      <c r="CF51" s="308"/>
      <c r="CG51" s="308"/>
      <c r="CH51" s="308"/>
      <c r="CI51" s="308"/>
      <c r="CJ51" s="308"/>
      <c r="CK51" s="308"/>
      <c r="CL51" s="308"/>
      <c r="CM51" s="308"/>
      <c r="CN51" s="308"/>
      <c r="CO51" s="308"/>
      <c r="CP51" s="308"/>
      <c r="CQ51" s="308"/>
      <c r="CR51" s="308"/>
      <c r="CS51" s="308"/>
      <c r="CT51" s="308"/>
      <c r="CU51" s="308"/>
      <c r="CV51" s="308"/>
      <c r="CW51" s="308"/>
      <c r="CX51" s="308"/>
      <c r="CY51" s="308"/>
      <c r="CZ51" s="308"/>
      <c r="DA51" s="308"/>
      <c r="DB51" s="308"/>
      <c r="DC51" s="308"/>
      <c r="DD51" s="308"/>
      <c r="DE51" s="308"/>
      <c r="DF51" s="308"/>
      <c r="DG51" s="308"/>
      <c r="DH51" s="308"/>
      <c r="DI51" s="308"/>
      <c r="DJ51" s="308"/>
      <c r="DK51" s="308"/>
      <c r="DL51" s="308"/>
      <c r="DM51" s="308"/>
      <c r="DN51" s="308"/>
      <c r="DO51" s="308"/>
      <c r="DP51" s="308"/>
      <c r="DQ51" s="308"/>
      <c r="DR51" s="308"/>
      <c r="DS51" s="308"/>
      <c r="DT51" s="308"/>
      <c r="DU51" s="308"/>
      <c r="DV51" s="308"/>
      <c r="DW51" s="308"/>
      <c r="DX51" s="308"/>
      <c r="DY51" s="308"/>
      <c r="DZ51" s="308"/>
      <c r="EA51" s="308"/>
      <c r="EB51" s="308"/>
      <c r="EC51" s="308"/>
      <c r="ED51" s="308"/>
      <c r="EE51" s="308"/>
      <c r="EF51" s="308"/>
      <c r="EG51" s="308"/>
      <c r="EH51" s="308"/>
      <c r="EI51" s="308"/>
      <c r="EJ51" s="308"/>
      <c r="EK51" s="308"/>
      <c r="EL51" s="308"/>
      <c r="EM51" s="308"/>
      <c r="EN51" s="308"/>
      <c r="EO51" s="308"/>
      <c r="EP51" s="308"/>
      <c r="EQ51" s="308"/>
      <c r="ER51" s="308"/>
      <c r="ES51" s="308"/>
      <c r="ET51" s="308"/>
      <c r="EU51" s="308"/>
      <c r="EV51" s="308"/>
      <c r="EW51" s="308"/>
      <c r="EX51" s="308"/>
      <c r="EY51" s="308"/>
      <c r="EZ51" s="308"/>
      <c r="FA51" s="308"/>
      <c r="FB51" s="308"/>
      <c r="FC51" s="308"/>
      <c r="FD51" s="308"/>
      <c r="FE51" s="308"/>
      <c r="FF51" s="308"/>
      <c r="FG51" s="308"/>
      <c r="FH51" s="308"/>
      <c r="FI51" s="308"/>
      <c r="FJ51" s="308"/>
      <c r="FK51" s="308"/>
      <c r="FL51" s="308"/>
      <c r="FM51" s="308"/>
      <c r="FN51" s="308"/>
      <c r="FO51" s="308"/>
      <c r="FP51" s="308"/>
      <c r="FQ51" s="308"/>
      <c r="FR51" s="308"/>
      <c r="FS51" s="308"/>
      <c r="FT51" s="308"/>
      <c r="FU51" s="308"/>
      <c r="FV51" s="308"/>
      <c r="FW51" s="308"/>
      <c r="FX51" s="308"/>
      <c r="FY51" s="308"/>
      <c r="FZ51" s="308"/>
      <c r="GA51" s="308"/>
      <c r="GB51" s="308"/>
      <c r="GC51" s="308"/>
      <c r="GD51" s="308"/>
      <c r="GE51" s="308"/>
      <c r="GF51" s="308"/>
      <c r="GG51" s="308"/>
      <c r="GH51" s="308"/>
      <c r="GI51" s="308"/>
      <c r="GJ51" s="308"/>
      <c r="GK51" s="308"/>
      <c r="GL51" s="308"/>
      <c r="GM51" s="308"/>
      <c r="GN51" s="308"/>
      <c r="GO51" s="308"/>
      <c r="GP51" s="308"/>
      <c r="GQ51" s="308"/>
      <c r="GR51" s="308"/>
      <c r="GS51" s="308"/>
      <c r="GT51" s="308"/>
      <c r="GU51" s="308"/>
      <c r="GV51" s="308"/>
      <c r="GW51" s="308"/>
      <c r="GX51" s="308"/>
      <c r="GY51" s="308"/>
      <c r="GZ51" s="308"/>
      <c r="HA51" s="308"/>
      <c r="HB51" s="308"/>
      <c r="HC51" s="308"/>
      <c r="HD51" s="308"/>
      <c r="HE51" s="308"/>
      <c r="HF51" s="308"/>
      <c r="HG51" s="308"/>
      <c r="HH51" s="308"/>
      <c r="HI51" s="308"/>
      <c r="HJ51" s="308"/>
      <c r="HK51" s="308"/>
      <c r="HL51" s="308"/>
      <c r="HM51" s="308"/>
      <c r="HN51" s="308"/>
      <c r="HO51" s="308"/>
      <c r="HP51" s="308"/>
      <c r="HQ51" s="308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00759</v>
      </c>
      <c r="D52" s="106"/>
      <c r="E52" s="107"/>
      <c r="F52" s="103"/>
      <c r="G52" s="102" t="s">
        <v>3</v>
      </c>
      <c r="H52" s="103"/>
      <c r="I52" s="107"/>
      <c r="J52" s="198" t="str">
        <f>nama_mapel!$H$4</f>
        <v>2014-2015</v>
      </c>
      <c r="K52" s="319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8"/>
      <c r="BQ52" s="308"/>
      <c r="BR52" s="308"/>
      <c r="BS52" s="308"/>
      <c r="BT52" s="308"/>
      <c r="BU52" s="308"/>
      <c r="BV52" s="308"/>
      <c r="BW52" s="308"/>
      <c r="BX52" s="308"/>
      <c r="BY52" s="308"/>
      <c r="BZ52" s="308"/>
      <c r="CA52" s="308"/>
      <c r="CB52" s="308"/>
      <c r="CC52" s="308"/>
      <c r="CD52" s="308"/>
      <c r="CE52" s="308"/>
      <c r="CF52" s="308"/>
      <c r="CG52" s="308"/>
      <c r="CH52" s="308"/>
      <c r="CI52" s="308"/>
      <c r="CJ52" s="308"/>
      <c r="CK52" s="308"/>
      <c r="CL52" s="308"/>
      <c r="CM52" s="308"/>
      <c r="CN52" s="308"/>
      <c r="CO52" s="308"/>
      <c r="CP52" s="308"/>
      <c r="CQ52" s="308"/>
      <c r="CR52" s="308"/>
      <c r="CS52" s="308"/>
      <c r="CT52" s="308"/>
      <c r="CU52" s="308"/>
      <c r="CV52" s="308"/>
      <c r="CW52" s="308"/>
      <c r="CX52" s="308"/>
      <c r="CY52" s="308"/>
      <c r="CZ52" s="308"/>
      <c r="DA52" s="308"/>
      <c r="DB52" s="308"/>
      <c r="DC52" s="308"/>
      <c r="DD52" s="308"/>
      <c r="DE52" s="308"/>
      <c r="DF52" s="308"/>
      <c r="DG52" s="308"/>
      <c r="DH52" s="308"/>
      <c r="DI52" s="308"/>
      <c r="DJ52" s="308"/>
      <c r="DK52" s="308"/>
      <c r="DL52" s="308"/>
      <c r="DM52" s="308"/>
      <c r="DN52" s="308"/>
      <c r="DO52" s="308"/>
      <c r="DP52" s="308"/>
      <c r="DQ52" s="308"/>
      <c r="DR52" s="308"/>
      <c r="DS52" s="308"/>
      <c r="DT52" s="308"/>
      <c r="DU52" s="308"/>
      <c r="DV52" s="308"/>
      <c r="DW52" s="308"/>
      <c r="DX52" s="308"/>
      <c r="DY52" s="308"/>
      <c r="DZ52" s="308"/>
      <c r="EA52" s="308"/>
      <c r="EB52" s="308"/>
      <c r="EC52" s="308"/>
      <c r="ED52" s="308"/>
      <c r="EE52" s="308"/>
      <c r="EF52" s="308"/>
      <c r="EG52" s="308"/>
      <c r="EH52" s="308"/>
      <c r="EI52" s="308"/>
      <c r="EJ52" s="308"/>
      <c r="EK52" s="308"/>
      <c r="EL52" s="308"/>
      <c r="EM52" s="308"/>
      <c r="EN52" s="308"/>
      <c r="EO52" s="308"/>
      <c r="EP52" s="308"/>
      <c r="EQ52" s="308"/>
      <c r="ER52" s="308"/>
      <c r="ES52" s="308"/>
      <c r="ET52" s="308"/>
      <c r="EU52" s="308"/>
      <c r="EV52" s="308"/>
      <c r="EW52" s="308"/>
      <c r="EX52" s="308"/>
      <c r="EY52" s="308"/>
      <c r="EZ52" s="308"/>
      <c r="FA52" s="308"/>
      <c r="FB52" s="308"/>
      <c r="FC52" s="308"/>
      <c r="FD52" s="308"/>
      <c r="FE52" s="308"/>
      <c r="FF52" s="308"/>
      <c r="FG52" s="308"/>
      <c r="FH52" s="308"/>
      <c r="FI52" s="308"/>
      <c r="FJ52" s="308"/>
      <c r="FK52" s="308"/>
      <c r="FL52" s="308"/>
      <c r="FM52" s="308"/>
      <c r="FN52" s="308"/>
      <c r="FO52" s="308"/>
      <c r="FP52" s="308"/>
      <c r="FQ52" s="308"/>
      <c r="FR52" s="308"/>
      <c r="FS52" s="308"/>
      <c r="FT52" s="308"/>
      <c r="FU52" s="308"/>
      <c r="FV52" s="308"/>
      <c r="FW52" s="308"/>
      <c r="FX52" s="308"/>
      <c r="FY52" s="308"/>
      <c r="FZ52" s="308"/>
      <c r="GA52" s="308"/>
      <c r="GB52" s="308"/>
      <c r="GC52" s="308"/>
      <c r="GD52" s="308"/>
      <c r="GE52" s="308"/>
      <c r="GF52" s="308"/>
      <c r="GG52" s="308"/>
      <c r="GH52" s="308"/>
      <c r="GI52" s="308"/>
      <c r="GJ52" s="308"/>
      <c r="GK52" s="308"/>
      <c r="GL52" s="308"/>
      <c r="GM52" s="308"/>
      <c r="GN52" s="308"/>
      <c r="GO52" s="308"/>
      <c r="GP52" s="308"/>
      <c r="GQ52" s="308"/>
      <c r="GR52" s="308"/>
      <c r="GS52" s="308"/>
      <c r="GT52" s="308"/>
      <c r="GU52" s="308"/>
      <c r="GV52" s="308"/>
      <c r="GW52" s="308"/>
      <c r="GX52" s="308"/>
      <c r="GY52" s="308"/>
      <c r="GZ52" s="308"/>
      <c r="HA52" s="308"/>
      <c r="HB52" s="308"/>
      <c r="HC52" s="308"/>
      <c r="HD52" s="308"/>
      <c r="HE52" s="308"/>
      <c r="HF52" s="308"/>
      <c r="HG52" s="308"/>
      <c r="HH52" s="308"/>
      <c r="HI52" s="308"/>
      <c r="HJ52" s="308"/>
      <c r="HK52" s="308"/>
      <c r="HL52" s="308"/>
      <c r="HM52" s="308"/>
      <c r="HN52" s="308"/>
      <c r="HO52" s="308"/>
      <c r="HP52" s="308"/>
      <c r="HQ52" s="308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Administrasi Perkantoran</v>
      </c>
      <c r="K53" s="319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08"/>
      <c r="FF53" s="308"/>
      <c r="FG53" s="308"/>
      <c r="FH53" s="308"/>
      <c r="FI53" s="308"/>
      <c r="FJ53" s="308"/>
      <c r="FK53" s="308"/>
      <c r="FL53" s="308"/>
      <c r="FM53" s="308"/>
      <c r="FN53" s="308"/>
      <c r="FO53" s="308"/>
      <c r="FP53" s="308"/>
      <c r="FQ53" s="308"/>
      <c r="FR53" s="308"/>
      <c r="FS53" s="308"/>
      <c r="FT53" s="308"/>
      <c r="FU53" s="308"/>
      <c r="FV53" s="308"/>
      <c r="FW53" s="308"/>
      <c r="FX53" s="308"/>
      <c r="FY53" s="308"/>
      <c r="FZ53" s="308"/>
      <c r="GA53" s="308"/>
      <c r="GB53" s="308"/>
      <c r="GC53" s="308"/>
      <c r="GD53" s="308"/>
      <c r="GE53" s="308"/>
      <c r="GF53" s="308"/>
      <c r="GG53" s="308"/>
      <c r="GH53" s="308"/>
      <c r="GI53" s="308"/>
      <c r="GJ53" s="308"/>
      <c r="GK53" s="308"/>
      <c r="GL53" s="308"/>
      <c r="GM53" s="308"/>
      <c r="GN53" s="308"/>
      <c r="GO53" s="308"/>
      <c r="GP53" s="308"/>
      <c r="GQ53" s="308"/>
      <c r="GR53" s="308"/>
      <c r="GS53" s="308"/>
      <c r="GT53" s="308"/>
      <c r="GU53" s="308"/>
      <c r="GV53" s="308"/>
      <c r="GW53" s="308"/>
      <c r="GX53" s="308"/>
      <c r="GY53" s="308"/>
      <c r="GZ53" s="308"/>
      <c r="HA53" s="308"/>
      <c r="HB53" s="308"/>
      <c r="HC53" s="308"/>
      <c r="HD53" s="308"/>
      <c r="HE53" s="308"/>
      <c r="HF53" s="308"/>
      <c r="HG53" s="308"/>
      <c r="HH53" s="308"/>
      <c r="HI53" s="308"/>
      <c r="HJ53" s="308"/>
      <c r="HK53" s="308"/>
      <c r="HL53" s="308"/>
      <c r="HM53" s="308"/>
      <c r="HN53" s="308"/>
      <c r="HO53" s="308"/>
      <c r="HP53" s="308"/>
      <c r="HQ53" s="308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9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08"/>
      <c r="FF54" s="308"/>
      <c r="FG54" s="308"/>
      <c r="FH54" s="308"/>
      <c r="FI54" s="308"/>
      <c r="FJ54" s="308"/>
      <c r="FK54" s="308"/>
      <c r="FL54" s="308"/>
      <c r="FM54" s="308"/>
      <c r="FN54" s="308"/>
      <c r="FO54" s="308"/>
      <c r="FP54" s="308"/>
      <c r="FQ54" s="308"/>
      <c r="FR54" s="308"/>
      <c r="FS54" s="308"/>
      <c r="FT54" s="308"/>
      <c r="FU54" s="308"/>
      <c r="FV54" s="308"/>
      <c r="FW54" s="308"/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308"/>
      <c r="GI54" s="308"/>
      <c r="GJ54" s="308"/>
      <c r="GK54" s="308"/>
      <c r="GL54" s="308"/>
      <c r="GM54" s="308"/>
      <c r="GN54" s="308"/>
      <c r="GO54" s="308"/>
      <c r="GP54" s="308"/>
      <c r="GQ54" s="308"/>
      <c r="GR54" s="308"/>
      <c r="GS54" s="308"/>
      <c r="GT54" s="308"/>
      <c r="GU54" s="308"/>
      <c r="GV54" s="308"/>
      <c r="GW54" s="308"/>
      <c r="GX54" s="308"/>
      <c r="GY54" s="308"/>
      <c r="GZ54" s="308"/>
      <c r="HA54" s="308"/>
      <c r="HB54" s="308"/>
      <c r="HC54" s="308"/>
      <c r="HD54" s="308"/>
      <c r="HE54" s="308"/>
      <c r="HF54" s="308"/>
      <c r="HG54" s="308"/>
      <c r="HH54" s="308"/>
      <c r="HI54" s="308"/>
      <c r="HJ54" s="308"/>
      <c r="HK54" s="308"/>
      <c r="HL54" s="308"/>
      <c r="HM54" s="308"/>
      <c r="HN54" s="308"/>
      <c r="HO54" s="308"/>
      <c r="HP54" s="308"/>
      <c r="HQ54" s="308"/>
    </row>
    <row r="55" spans="1:225" s="1" customFormat="1" ht="15.75">
      <c r="A55" s="196" t="s">
        <v>128</v>
      </c>
      <c r="D55" s="8"/>
      <c r="K55" s="319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08"/>
      <c r="FF55" s="308"/>
      <c r="FG55" s="308"/>
      <c r="FH55" s="308"/>
      <c r="FI55" s="308"/>
      <c r="FJ55" s="308"/>
      <c r="FK55" s="308"/>
      <c r="FL55" s="308"/>
      <c r="FM55" s="308"/>
      <c r="FN55" s="308"/>
      <c r="FO55" s="308"/>
      <c r="FP55" s="308"/>
      <c r="FQ55" s="308"/>
      <c r="FR55" s="308"/>
      <c r="FS55" s="308"/>
      <c r="FT55" s="308"/>
      <c r="FU55" s="308"/>
      <c r="FV55" s="308"/>
      <c r="FW55" s="308"/>
      <c r="FX55" s="308"/>
      <c r="FY55" s="308"/>
      <c r="FZ55" s="308"/>
      <c r="GA55" s="308"/>
      <c r="GB55" s="308"/>
      <c r="GC55" s="308"/>
      <c r="GD55" s="308"/>
      <c r="GE55" s="308"/>
      <c r="GF55" s="308"/>
      <c r="GG55" s="308"/>
      <c r="GH55" s="308"/>
      <c r="GI55" s="308"/>
      <c r="GJ55" s="308"/>
      <c r="GK55" s="308"/>
      <c r="GL55" s="308"/>
      <c r="GM55" s="308"/>
      <c r="GN55" s="308"/>
      <c r="GO55" s="308"/>
      <c r="GP55" s="308"/>
      <c r="GQ55" s="308"/>
      <c r="GR55" s="308"/>
      <c r="GS55" s="308"/>
      <c r="GT55" s="308"/>
      <c r="GU55" s="308"/>
      <c r="GV55" s="308"/>
      <c r="GW55" s="308"/>
      <c r="GX55" s="308"/>
      <c r="GY55" s="308"/>
      <c r="GZ55" s="308"/>
      <c r="HA55" s="308"/>
      <c r="HB55" s="308"/>
      <c r="HC55" s="308"/>
      <c r="HD55" s="308"/>
      <c r="HE55" s="308"/>
      <c r="HF55" s="308"/>
      <c r="HG55" s="308"/>
      <c r="HH55" s="308"/>
      <c r="HI55" s="308"/>
      <c r="HJ55" s="308"/>
      <c r="HK55" s="308"/>
      <c r="HL55" s="308"/>
      <c r="HM55" s="308"/>
      <c r="HN55" s="308"/>
      <c r="HO55" s="308"/>
      <c r="HP55" s="308"/>
      <c r="HQ55" s="308"/>
    </row>
    <row r="56" spans="1:225" s="1" customFormat="1" ht="36.75" thickBot="1">
      <c r="B56" s="201" t="s">
        <v>5</v>
      </c>
      <c r="C56" s="410" t="s">
        <v>112</v>
      </c>
      <c r="D56" s="410"/>
      <c r="E56" s="410"/>
      <c r="F56" s="201" t="s">
        <v>113</v>
      </c>
      <c r="G56" s="201" t="s">
        <v>127</v>
      </c>
      <c r="H56" s="201" t="s">
        <v>114</v>
      </c>
      <c r="I56" s="201"/>
      <c r="J56" s="201" t="s">
        <v>10</v>
      </c>
      <c r="K56" s="319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08"/>
      <c r="FF56" s="308"/>
      <c r="FG56" s="308"/>
      <c r="FH56" s="308"/>
      <c r="FI56" s="308"/>
      <c r="FJ56" s="308"/>
      <c r="FK56" s="308"/>
      <c r="FL56" s="308"/>
      <c r="FM56" s="308"/>
      <c r="FN56" s="308"/>
      <c r="FO56" s="308"/>
      <c r="FP56" s="308"/>
      <c r="FQ56" s="308"/>
      <c r="FR56" s="308"/>
      <c r="FS56" s="308"/>
      <c r="FT56" s="308"/>
      <c r="FU56" s="308"/>
      <c r="FV56" s="308"/>
      <c r="FW56" s="308"/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308"/>
      <c r="GI56" s="308"/>
      <c r="GJ56" s="308"/>
      <c r="GK56" s="308"/>
      <c r="GL56" s="308"/>
      <c r="GM56" s="308"/>
      <c r="GN56" s="308"/>
      <c r="GO56" s="308"/>
      <c r="GP56" s="308"/>
      <c r="GQ56" s="308"/>
      <c r="GR56" s="308"/>
      <c r="GS56" s="308"/>
      <c r="GT56" s="308"/>
      <c r="GU56" s="308"/>
      <c r="GV56" s="308"/>
      <c r="GW56" s="308"/>
      <c r="GX56" s="308"/>
      <c r="GY56" s="308"/>
      <c r="GZ56" s="308"/>
      <c r="HA56" s="308"/>
      <c r="HB56" s="308"/>
      <c r="HC56" s="308"/>
      <c r="HD56" s="308"/>
      <c r="HE56" s="308"/>
      <c r="HF56" s="308"/>
      <c r="HG56" s="308"/>
      <c r="HH56" s="308"/>
      <c r="HI56" s="308"/>
      <c r="HJ56" s="308"/>
      <c r="HK56" s="308"/>
      <c r="HL56" s="308"/>
      <c r="HM56" s="308"/>
      <c r="HN56" s="308"/>
      <c r="HO56" s="308"/>
      <c r="HP56" s="308"/>
      <c r="HQ56" s="308"/>
    </row>
    <row r="57" spans="1:225" s="1" customFormat="1" ht="24.95" customHeight="1" thickTop="1">
      <c r="B57" s="200"/>
      <c r="C57" s="411"/>
      <c r="D57" s="411"/>
      <c r="E57" s="411"/>
      <c r="F57" s="200"/>
      <c r="G57" s="200"/>
      <c r="H57" s="200"/>
      <c r="I57" s="200"/>
      <c r="J57" s="200"/>
      <c r="K57" s="319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08"/>
      <c r="GD57" s="308"/>
      <c r="GE57" s="308"/>
      <c r="GF57" s="308"/>
      <c r="GG57" s="308"/>
      <c r="GH57" s="308"/>
      <c r="GI57" s="308"/>
      <c r="GJ57" s="308"/>
      <c r="GK57" s="308"/>
      <c r="GL57" s="308"/>
      <c r="GM57" s="308"/>
      <c r="GN57" s="308"/>
      <c r="GO57" s="308"/>
      <c r="GP57" s="308"/>
      <c r="GQ57" s="308"/>
      <c r="GR57" s="308"/>
      <c r="GS57" s="308"/>
      <c r="GT57" s="308"/>
      <c r="GU57" s="308"/>
      <c r="GV57" s="308"/>
      <c r="GW57" s="308"/>
      <c r="GX57" s="308"/>
      <c r="GY57" s="308"/>
      <c r="GZ57" s="308"/>
      <c r="HA57" s="308"/>
      <c r="HB57" s="308"/>
      <c r="HC57" s="308"/>
      <c r="HD57" s="308"/>
      <c r="HE57" s="308"/>
      <c r="HF57" s="308"/>
      <c r="HG57" s="308"/>
      <c r="HH57" s="308"/>
      <c r="HI57" s="308"/>
      <c r="HJ57" s="308"/>
      <c r="HK57" s="308"/>
      <c r="HL57" s="308"/>
      <c r="HM57" s="308"/>
      <c r="HN57" s="308"/>
      <c r="HO57" s="308"/>
      <c r="HP57" s="308"/>
      <c r="HQ57" s="308"/>
    </row>
    <row r="58" spans="1:225" s="1" customFormat="1" ht="24.95" customHeight="1">
      <c r="B58" s="199"/>
      <c r="C58" s="412"/>
      <c r="D58" s="412"/>
      <c r="E58" s="412"/>
      <c r="F58" s="199"/>
      <c r="G58" s="199"/>
      <c r="H58" s="199"/>
      <c r="I58" s="199"/>
      <c r="J58" s="199"/>
      <c r="K58" s="319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  <c r="BI58" s="308"/>
      <c r="BJ58" s="308"/>
      <c r="BK58" s="308"/>
      <c r="BL58" s="308"/>
      <c r="BM58" s="308"/>
      <c r="BN58" s="308"/>
      <c r="BO58" s="308"/>
      <c r="BP58" s="308"/>
      <c r="BQ58" s="308"/>
      <c r="BR58" s="308"/>
      <c r="BS58" s="308"/>
      <c r="BT58" s="308"/>
      <c r="BU58" s="308"/>
      <c r="BV58" s="308"/>
      <c r="BW58" s="308"/>
      <c r="BX58" s="308"/>
      <c r="BY58" s="308"/>
      <c r="BZ58" s="308"/>
      <c r="CA58" s="308"/>
      <c r="CB58" s="308"/>
      <c r="CC58" s="308"/>
      <c r="CD58" s="308"/>
      <c r="CE58" s="308"/>
      <c r="CF58" s="308"/>
      <c r="CG58" s="308"/>
      <c r="CH58" s="308"/>
      <c r="CI58" s="308"/>
      <c r="CJ58" s="308"/>
      <c r="CK58" s="308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308"/>
      <c r="DH58" s="308"/>
      <c r="DI58" s="308"/>
      <c r="DJ58" s="308"/>
      <c r="DK58" s="308"/>
      <c r="DL58" s="308"/>
      <c r="DM58" s="308"/>
      <c r="DN58" s="308"/>
      <c r="DO58" s="308"/>
      <c r="DP58" s="308"/>
      <c r="DQ58" s="308"/>
      <c r="DR58" s="308"/>
      <c r="DS58" s="308"/>
      <c r="DT58" s="308"/>
      <c r="DU58" s="308"/>
      <c r="DV58" s="308"/>
      <c r="DW58" s="308"/>
      <c r="DX58" s="308"/>
      <c r="DY58" s="308"/>
      <c r="DZ58" s="308"/>
      <c r="EA58" s="308"/>
      <c r="EB58" s="308"/>
      <c r="EC58" s="308"/>
      <c r="ED58" s="308"/>
      <c r="EE58" s="308"/>
      <c r="EF58" s="308"/>
      <c r="EG58" s="308"/>
      <c r="EH58" s="308"/>
      <c r="EI58" s="308"/>
      <c r="EJ58" s="308"/>
      <c r="EK58" s="308"/>
      <c r="EL58" s="308"/>
      <c r="EM58" s="308"/>
      <c r="EN58" s="308"/>
      <c r="EO58" s="308"/>
      <c r="EP58" s="308"/>
      <c r="EQ58" s="308"/>
      <c r="ER58" s="308"/>
      <c r="ES58" s="308"/>
      <c r="ET58" s="308"/>
      <c r="EU58" s="308"/>
      <c r="EV58" s="308"/>
      <c r="EW58" s="308"/>
      <c r="EX58" s="308"/>
      <c r="EY58" s="308"/>
      <c r="EZ58" s="308"/>
      <c r="FA58" s="308"/>
      <c r="FB58" s="308"/>
      <c r="FC58" s="308"/>
      <c r="FD58" s="308"/>
      <c r="FE58" s="308"/>
      <c r="FF58" s="308"/>
      <c r="FG58" s="308"/>
      <c r="FH58" s="308"/>
      <c r="FI58" s="308"/>
      <c r="FJ58" s="308"/>
      <c r="FK58" s="308"/>
      <c r="FL58" s="308"/>
      <c r="FM58" s="308"/>
      <c r="FN58" s="308"/>
      <c r="FO58" s="308"/>
      <c r="FP58" s="308"/>
      <c r="FQ58" s="308"/>
      <c r="FR58" s="308"/>
      <c r="FS58" s="308"/>
      <c r="FT58" s="308"/>
      <c r="FU58" s="308"/>
      <c r="FV58" s="308"/>
      <c r="FW58" s="308"/>
      <c r="FX58" s="308"/>
      <c r="FY58" s="308"/>
      <c r="FZ58" s="308"/>
      <c r="GA58" s="308"/>
      <c r="GB58" s="308"/>
      <c r="GC58" s="308"/>
      <c r="GD58" s="308"/>
      <c r="GE58" s="308"/>
      <c r="GF58" s="308"/>
      <c r="GG58" s="308"/>
      <c r="GH58" s="308"/>
      <c r="GI58" s="308"/>
      <c r="GJ58" s="308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08"/>
      <c r="GV58" s="308"/>
      <c r="GW58" s="308"/>
      <c r="GX58" s="308"/>
      <c r="GY58" s="308"/>
      <c r="GZ58" s="308"/>
      <c r="HA58" s="308"/>
      <c r="HB58" s="308"/>
      <c r="HC58" s="308"/>
      <c r="HD58" s="308"/>
      <c r="HE58" s="308"/>
      <c r="HF58" s="308"/>
      <c r="HG58" s="308"/>
      <c r="HH58" s="308"/>
      <c r="HI58" s="308"/>
      <c r="HJ58" s="308"/>
      <c r="HK58" s="308"/>
      <c r="HL58" s="308"/>
      <c r="HM58" s="308"/>
      <c r="HN58" s="308"/>
      <c r="HO58" s="308"/>
      <c r="HP58" s="308"/>
      <c r="HQ58" s="308"/>
    </row>
    <row r="59" spans="1:225" s="1" customFormat="1">
      <c r="E59" s="2"/>
      <c r="K59" s="319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8"/>
      <c r="BJ59" s="308"/>
      <c r="BK59" s="308"/>
      <c r="BL59" s="308"/>
      <c r="BM59" s="308"/>
      <c r="BN59" s="308"/>
      <c r="BO59" s="308"/>
      <c r="BP59" s="308"/>
      <c r="BQ59" s="308"/>
      <c r="BR59" s="308"/>
      <c r="BS59" s="308"/>
      <c r="BT59" s="308"/>
      <c r="BU59" s="308"/>
      <c r="BV59" s="308"/>
      <c r="BW59" s="308"/>
      <c r="BX59" s="308"/>
      <c r="BY59" s="308"/>
      <c r="BZ59" s="308"/>
      <c r="CA59" s="308"/>
      <c r="CB59" s="308"/>
      <c r="CC59" s="308"/>
      <c r="CD59" s="308"/>
      <c r="CE59" s="308"/>
      <c r="CF59" s="308"/>
      <c r="CG59" s="308"/>
      <c r="CH59" s="308"/>
      <c r="CI59" s="308"/>
      <c r="CJ59" s="308"/>
      <c r="CK59" s="308"/>
      <c r="CL59" s="308"/>
      <c r="CM59" s="308"/>
      <c r="CN59" s="308"/>
      <c r="CO59" s="308"/>
      <c r="CP59" s="308"/>
      <c r="CQ59" s="308"/>
      <c r="CR59" s="308"/>
      <c r="CS59" s="308"/>
      <c r="CT59" s="308"/>
      <c r="CU59" s="308"/>
      <c r="CV59" s="308"/>
      <c r="CW59" s="308"/>
      <c r="CX59" s="308"/>
      <c r="CY59" s="308"/>
      <c r="CZ59" s="308"/>
      <c r="DA59" s="308"/>
      <c r="DB59" s="308"/>
      <c r="DC59" s="308"/>
      <c r="DD59" s="308"/>
      <c r="DE59" s="308"/>
      <c r="DF59" s="308"/>
      <c r="DG59" s="308"/>
      <c r="DH59" s="308"/>
      <c r="DI59" s="308"/>
      <c r="DJ59" s="308"/>
      <c r="DK59" s="308"/>
      <c r="DL59" s="308"/>
      <c r="DM59" s="308"/>
      <c r="DN59" s="308"/>
      <c r="DO59" s="308"/>
      <c r="DP59" s="308"/>
      <c r="DQ59" s="308"/>
      <c r="DR59" s="308"/>
      <c r="DS59" s="308"/>
      <c r="DT59" s="308"/>
      <c r="DU59" s="308"/>
      <c r="DV59" s="308"/>
      <c r="DW59" s="308"/>
      <c r="DX59" s="308"/>
      <c r="DY59" s="308"/>
      <c r="DZ59" s="308"/>
      <c r="EA59" s="308"/>
      <c r="EB59" s="308"/>
      <c r="EC59" s="308"/>
      <c r="ED59" s="308"/>
      <c r="EE59" s="308"/>
      <c r="EF59" s="308"/>
      <c r="EG59" s="308"/>
      <c r="EH59" s="308"/>
      <c r="EI59" s="308"/>
      <c r="EJ59" s="308"/>
      <c r="EK59" s="308"/>
      <c r="EL59" s="308"/>
      <c r="EM59" s="308"/>
      <c r="EN59" s="308"/>
      <c r="EO59" s="308"/>
      <c r="EP59" s="308"/>
      <c r="EQ59" s="308"/>
      <c r="ER59" s="308"/>
      <c r="ES59" s="308"/>
      <c r="ET59" s="308"/>
      <c r="EU59" s="308"/>
      <c r="EV59" s="308"/>
      <c r="EW59" s="308"/>
      <c r="EX59" s="308"/>
      <c r="EY59" s="308"/>
      <c r="EZ59" s="308"/>
      <c r="FA59" s="308"/>
      <c r="FB59" s="308"/>
      <c r="FC59" s="308"/>
      <c r="FD59" s="308"/>
      <c r="FE59" s="308"/>
      <c r="FF59" s="308"/>
      <c r="FG59" s="308"/>
      <c r="FH59" s="308"/>
      <c r="FI59" s="308"/>
      <c r="FJ59" s="308"/>
      <c r="FK59" s="308"/>
      <c r="FL59" s="308"/>
      <c r="FM59" s="308"/>
      <c r="FN59" s="308"/>
      <c r="FO59" s="308"/>
      <c r="FP59" s="308"/>
      <c r="FQ59" s="308"/>
      <c r="FR59" s="308"/>
      <c r="FS59" s="308"/>
      <c r="FT59" s="308"/>
      <c r="FU59" s="308"/>
      <c r="FV59" s="308"/>
      <c r="FW59" s="308"/>
      <c r="FX59" s="308"/>
      <c r="FY59" s="308"/>
      <c r="FZ59" s="308"/>
      <c r="GA59" s="308"/>
      <c r="GB59" s="308"/>
      <c r="GC59" s="308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08"/>
      <c r="GU59" s="308"/>
      <c r="GV59" s="308"/>
      <c r="GW59" s="308"/>
      <c r="GX59" s="308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  <c r="HO59" s="308"/>
      <c r="HP59" s="308"/>
      <c r="HQ59" s="308"/>
    </row>
    <row r="60" spans="1:225" s="1" customFormat="1" ht="15.75">
      <c r="A60" s="196" t="s">
        <v>129</v>
      </c>
      <c r="E60" s="2"/>
      <c r="K60" s="319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308"/>
      <c r="DD60" s="308"/>
      <c r="DE60" s="308"/>
      <c r="DF60" s="308"/>
      <c r="DG60" s="308"/>
      <c r="DH60" s="308"/>
      <c r="DI60" s="308"/>
      <c r="DJ60" s="308"/>
      <c r="DK60" s="308"/>
      <c r="DL60" s="308"/>
      <c r="DM60" s="308"/>
      <c r="DN60" s="308"/>
      <c r="DO60" s="308"/>
      <c r="DP60" s="30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308"/>
      <c r="FK60" s="308"/>
      <c r="FL60" s="308"/>
      <c r="FM60" s="308"/>
      <c r="FN60" s="308"/>
      <c r="FO60" s="308"/>
      <c r="FP60" s="308"/>
      <c r="FQ60" s="308"/>
      <c r="FR60" s="308"/>
      <c r="FS60" s="308"/>
      <c r="FT60" s="308"/>
      <c r="FU60" s="308"/>
      <c r="FV60" s="308"/>
      <c r="FW60" s="308"/>
      <c r="FX60" s="308"/>
      <c r="FY60" s="308"/>
      <c r="FZ60" s="308"/>
      <c r="GA60" s="308"/>
      <c r="GB60" s="308"/>
      <c r="GC60" s="308"/>
      <c r="GD60" s="308"/>
      <c r="GE60" s="308"/>
      <c r="GF60" s="308"/>
      <c r="GG60" s="308"/>
      <c r="GH60" s="308"/>
      <c r="GI60" s="308"/>
      <c r="GJ60" s="308"/>
      <c r="GK60" s="308"/>
      <c r="GL60" s="308"/>
      <c r="GM60" s="308"/>
      <c r="GN60" s="308"/>
      <c r="GO60" s="308"/>
      <c r="GP60" s="308"/>
      <c r="GQ60" s="308"/>
      <c r="GR60" s="308"/>
      <c r="GS60" s="308"/>
      <c r="GT60" s="308"/>
      <c r="GU60" s="308"/>
      <c r="GV60" s="308"/>
      <c r="GW60" s="308"/>
      <c r="GX60" s="308"/>
      <c r="GY60" s="308"/>
      <c r="GZ60" s="308"/>
      <c r="HA60" s="308"/>
      <c r="HB60" s="308"/>
      <c r="HC60" s="308"/>
      <c r="HD60" s="308"/>
      <c r="HE60" s="308"/>
      <c r="HF60" s="308"/>
      <c r="HG60" s="308"/>
      <c r="HH60" s="308"/>
      <c r="HI60" s="308"/>
      <c r="HJ60" s="308"/>
      <c r="HK60" s="308"/>
      <c r="HL60" s="308"/>
      <c r="HM60" s="308"/>
      <c r="HN60" s="308"/>
      <c r="HO60" s="308"/>
      <c r="HP60" s="308"/>
      <c r="HQ60" s="308"/>
    </row>
    <row r="61" spans="1:225" s="1" customFormat="1" ht="12.75" thickBot="1">
      <c r="E61" s="2"/>
      <c r="K61" s="319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  <c r="BK61" s="308"/>
      <c r="BL61" s="308"/>
      <c r="BM61" s="308"/>
      <c r="BN61" s="308"/>
      <c r="BO61" s="308"/>
      <c r="BP61" s="308"/>
      <c r="BQ61" s="308"/>
      <c r="BR61" s="308"/>
      <c r="BS61" s="308"/>
      <c r="BT61" s="308"/>
      <c r="BU61" s="308"/>
      <c r="BV61" s="308"/>
      <c r="BW61" s="308"/>
      <c r="BX61" s="308"/>
      <c r="BY61" s="308"/>
      <c r="BZ61" s="308"/>
      <c r="CA61" s="308"/>
      <c r="CB61" s="308"/>
      <c r="CC61" s="308"/>
      <c r="CD61" s="308"/>
      <c r="CE61" s="308"/>
      <c r="CF61" s="308"/>
      <c r="CG61" s="308"/>
      <c r="CH61" s="308"/>
      <c r="CI61" s="308"/>
      <c r="CJ61" s="308"/>
      <c r="CK61" s="308"/>
      <c r="CL61" s="308"/>
      <c r="CM61" s="308"/>
      <c r="CN61" s="308"/>
      <c r="CO61" s="308"/>
      <c r="CP61" s="308"/>
      <c r="CQ61" s="308"/>
      <c r="CR61" s="308"/>
      <c r="CS61" s="308"/>
      <c r="CT61" s="308"/>
      <c r="CU61" s="308"/>
      <c r="CV61" s="308"/>
      <c r="CW61" s="308"/>
      <c r="CX61" s="308"/>
      <c r="CY61" s="308"/>
      <c r="CZ61" s="308"/>
      <c r="DA61" s="308"/>
      <c r="DB61" s="308"/>
      <c r="DC61" s="308"/>
      <c r="DD61" s="308"/>
      <c r="DE61" s="308"/>
      <c r="DF61" s="308"/>
      <c r="DG61" s="308"/>
      <c r="DH61" s="308"/>
      <c r="DI61" s="308"/>
      <c r="DJ61" s="308"/>
      <c r="DK61" s="308"/>
      <c r="DL61" s="308"/>
      <c r="DM61" s="308"/>
      <c r="DN61" s="308"/>
      <c r="DO61" s="308"/>
      <c r="DP61" s="308"/>
      <c r="DQ61" s="308"/>
      <c r="DR61" s="308"/>
      <c r="DS61" s="308"/>
      <c r="DT61" s="308"/>
      <c r="DU61" s="308"/>
      <c r="DV61" s="308"/>
      <c r="DW61" s="308"/>
      <c r="DX61" s="308"/>
      <c r="DY61" s="308"/>
      <c r="DZ61" s="308"/>
      <c r="EA61" s="308"/>
      <c r="EB61" s="308"/>
      <c r="EC61" s="308"/>
      <c r="ED61" s="308"/>
      <c r="EE61" s="308"/>
      <c r="EF61" s="308"/>
      <c r="EG61" s="308"/>
      <c r="EH61" s="308"/>
      <c r="EI61" s="308"/>
      <c r="EJ61" s="308"/>
      <c r="EK61" s="308"/>
      <c r="EL61" s="308"/>
      <c r="EM61" s="308"/>
      <c r="EN61" s="308"/>
      <c r="EO61" s="308"/>
      <c r="EP61" s="308"/>
      <c r="EQ61" s="308"/>
      <c r="ER61" s="308"/>
      <c r="ES61" s="308"/>
      <c r="ET61" s="308"/>
      <c r="EU61" s="308"/>
      <c r="EV61" s="308"/>
      <c r="EW61" s="308"/>
      <c r="EX61" s="308"/>
      <c r="EY61" s="308"/>
      <c r="EZ61" s="308"/>
      <c r="FA61" s="308"/>
      <c r="FB61" s="308"/>
      <c r="FC61" s="308"/>
      <c r="FD61" s="308"/>
      <c r="FE61" s="308"/>
      <c r="FF61" s="308"/>
      <c r="FG61" s="308"/>
      <c r="FH61" s="308"/>
      <c r="FI61" s="308"/>
      <c r="FJ61" s="308"/>
      <c r="FK61" s="308"/>
      <c r="FL61" s="308"/>
      <c r="FM61" s="308"/>
      <c r="FN61" s="308"/>
      <c r="FO61" s="308"/>
      <c r="FP61" s="308"/>
      <c r="FQ61" s="308"/>
      <c r="FR61" s="308"/>
      <c r="FS61" s="308"/>
      <c r="FT61" s="308"/>
      <c r="FU61" s="308"/>
      <c r="FV61" s="308"/>
      <c r="FW61" s="308"/>
      <c r="FX61" s="308"/>
      <c r="FY61" s="308"/>
      <c r="FZ61" s="308"/>
      <c r="GA61" s="308"/>
      <c r="GB61" s="308"/>
      <c r="GC61" s="308"/>
      <c r="GD61" s="308"/>
      <c r="GE61" s="308"/>
      <c r="GF61" s="308"/>
      <c r="GG61" s="308"/>
      <c r="GH61" s="308"/>
      <c r="GI61" s="308"/>
      <c r="GJ61" s="308"/>
      <c r="GK61" s="308"/>
      <c r="GL61" s="308"/>
      <c r="GM61" s="308"/>
      <c r="GN61" s="308"/>
      <c r="GO61" s="308"/>
      <c r="GP61" s="308"/>
      <c r="GQ61" s="308"/>
      <c r="GR61" s="308"/>
      <c r="GS61" s="308"/>
      <c r="GT61" s="308"/>
      <c r="GU61" s="308"/>
      <c r="GV61" s="308"/>
      <c r="GW61" s="308"/>
      <c r="GX61" s="308"/>
      <c r="GY61" s="308"/>
      <c r="GZ61" s="308"/>
      <c r="HA61" s="308"/>
      <c r="HB61" s="308"/>
      <c r="HC61" s="308"/>
      <c r="HD61" s="308"/>
      <c r="HE61" s="308"/>
      <c r="HF61" s="308"/>
      <c r="HG61" s="308"/>
      <c r="HH61" s="308"/>
      <c r="HI61" s="308"/>
      <c r="HJ61" s="308"/>
      <c r="HK61" s="308"/>
      <c r="HL61" s="308"/>
      <c r="HM61" s="308"/>
      <c r="HN61" s="308"/>
      <c r="HO61" s="308"/>
      <c r="HP61" s="308"/>
      <c r="HQ61" s="308"/>
    </row>
    <row r="62" spans="1:225" s="1" customFormat="1" ht="16.5" customHeight="1" thickBot="1">
      <c r="B62" s="413" t="s">
        <v>115</v>
      </c>
      <c r="C62" s="414"/>
      <c r="D62" s="414"/>
      <c r="E62" s="414"/>
      <c r="F62" s="414"/>
      <c r="G62" s="414"/>
      <c r="H62" s="415"/>
      <c r="J62" s="202" t="s">
        <v>10</v>
      </c>
      <c r="K62" s="319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308"/>
      <c r="BC62" s="308"/>
      <c r="BD62" s="308"/>
      <c r="BE62" s="308"/>
      <c r="BF62" s="308"/>
      <c r="BG62" s="308"/>
      <c r="BH62" s="308"/>
      <c r="BI62" s="308"/>
      <c r="BJ62" s="308"/>
      <c r="BK62" s="308"/>
      <c r="BL62" s="308"/>
      <c r="BM62" s="308"/>
      <c r="BN62" s="308"/>
      <c r="BO62" s="308"/>
      <c r="BP62" s="308"/>
      <c r="BQ62" s="308"/>
      <c r="BR62" s="308"/>
      <c r="BS62" s="308"/>
      <c r="BT62" s="308"/>
      <c r="BU62" s="308"/>
      <c r="BV62" s="308"/>
      <c r="BW62" s="308"/>
      <c r="BX62" s="308"/>
      <c r="BY62" s="308"/>
      <c r="BZ62" s="308"/>
      <c r="CA62" s="308"/>
      <c r="CB62" s="308"/>
      <c r="CC62" s="308"/>
      <c r="CD62" s="308"/>
      <c r="CE62" s="308"/>
      <c r="CF62" s="308"/>
      <c r="CG62" s="308"/>
      <c r="CH62" s="308"/>
      <c r="CI62" s="308"/>
      <c r="CJ62" s="308"/>
      <c r="CK62" s="308"/>
      <c r="CL62" s="308"/>
      <c r="CM62" s="308"/>
      <c r="CN62" s="308"/>
      <c r="CO62" s="308"/>
      <c r="CP62" s="308"/>
      <c r="CQ62" s="308"/>
      <c r="CR62" s="308"/>
      <c r="CS62" s="308"/>
      <c r="CT62" s="308"/>
      <c r="CU62" s="308"/>
      <c r="CV62" s="308"/>
      <c r="CW62" s="308"/>
      <c r="CX62" s="308"/>
      <c r="CY62" s="308"/>
      <c r="CZ62" s="308"/>
      <c r="DA62" s="308"/>
      <c r="DB62" s="308"/>
      <c r="DC62" s="308"/>
      <c r="DD62" s="308"/>
      <c r="DE62" s="308"/>
      <c r="DF62" s="308"/>
      <c r="DG62" s="308"/>
      <c r="DH62" s="308"/>
      <c r="DI62" s="308"/>
      <c r="DJ62" s="308"/>
      <c r="DK62" s="308"/>
      <c r="DL62" s="308"/>
      <c r="DM62" s="308"/>
      <c r="DN62" s="308"/>
      <c r="DO62" s="308"/>
      <c r="DP62" s="308"/>
      <c r="DQ62" s="308"/>
      <c r="DR62" s="308"/>
      <c r="DS62" s="308"/>
      <c r="DT62" s="308"/>
      <c r="DU62" s="308"/>
      <c r="DV62" s="308"/>
      <c r="DW62" s="308"/>
      <c r="DX62" s="308"/>
      <c r="DY62" s="308"/>
      <c r="DZ62" s="308"/>
      <c r="EA62" s="308"/>
      <c r="EB62" s="308"/>
      <c r="EC62" s="308"/>
      <c r="ED62" s="308"/>
      <c r="EE62" s="308"/>
      <c r="EF62" s="308"/>
      <c r="EG62" s="308"/>
      <c r="EH62" s="308"/>
      <c r="EI62" s="308"/>
      <c r="EJ62" s="308"/>
      <c r="EK62" s="308"/>
      <c r="EL62" s="308"/>
      <c r="EM62" s="308"/>
      <c r="EN62" s="308"/>
      <c r="EO62" s="308"/>
      <c r="EP62" s="308"/>
      <c r="EQ62" s="308"/>
      <c r="ER62" s="308"/>
      <c r="ES62" s="308"/>
      <c r="ET62" s="308"/>
      <c r="EU62" s="308"/>
      <c r="EV62" s="308"/>
      <c r="EW62" s="308"/>
      <c r="EX62" s="308"/>
      <c r="EY62" s="308"/>
      <c r="EZ62" s="308"/>
      <c r="FA62" s="308"/>
      <c r="FB62" s="308"/>
      <c r="FC62" s="308"/>
      <c r="FD62" s="308"/>
      <c r="FE62" s="308"/>
      <c r="FF62" s="308"/>
      <c r="FG62" s="308"/>
      <c r="FH62" s="308"/>
      <c r="FI62" s="308"/>
      <c r="FJ62" s="308"/>
      <c r="FK62" s="308"/>
      <c r="FL62" s="308"/>
      <c r="FM62" s="308"/>
      <c r="FN62" s="308"/>
      <c r="FO62" s="308"/>
      <c r="FP62" s="308"/>
      <c r="FQ62" s="308"/>
      <c r="FR62" s="308"/>
      <c r="FS62" s="308"/>
      <c r="FT62" s="308"/>
      <c r="FU62" s="308"/>
      <c r="FV62" s="308"/>
      <c r="FW62" s="308"/>
      <c r="FX62" s="308"/>
      <c r="FY62" s="308"/>
      <c r="FZ62" s="308"/>
      <c r="GA62" s="308"/>
      <c r="GB62" s="308"/>
      <c r="GC62" s="308"/>
      <c r="GD62" s="308"/>
      <c r="GE62" s="308"/>
      <c r="GF62" s="308"/>
      <c r="GG62" s="308"/>
      <c r="GH62" s="308"/>
      <c r="GI62" s="308"/>
      <c r="GJ62" s="308"/>
      <c r="GK62" s="308"/>
      <c r="GL62" s="308"/>
      <c r="GM62" s="308"/>
      <c r="GN62" s="308"/>
      <c r="GO62" s="308"/>
      <c r="GP62" s="308"/>
      <c r="GQ62" s="308"/>
      <c r="GR62" s="308"/>
      <c r="GS62" s="308"/>
      <c r="GT62" s="308"/>
      <c r="GU62" s="308"/>
      <c r="GV62" s="308"/>
      <c r="GW62" s="308"/>
      <c r="GX62" s="308"/>
      <c r="GY62" s="308"/>
      <c r="GZ62" s="308"/>
      <c r="HA62" s="308"/>
      <c r="HB62" s="308"/>
      <c r="HC62" s="308"/>
      <c r="HD62" s="308"/>
      <c r="HE62" s="308"/>
      <c r="HF62" s="308"/>
      <c r="HG62" s="308"/>
      <c r="HH62" s="308"/>
      <c r="HI62" s="308"/>
      <c r="HJ62" s="308"/>
      <c r="HK62" s="308"/>
      <c r="HL62" s="308"/>
      <c r="HM62" s="308"/>
      <c r="HN62" s="308"/>
      <c r="HO62" s="308"/>
      <c r="HP62" s="308"/>
      <c r="HQ62" s="308"/>
    </row>
    <row r="63" spans="1:225" s="1" customFormat="1" ht="18" customHeight="1">
      <c r="B63" s="430" t="s">
        <v>116</v>
      </c>
      <c r="C63" s="431"/>
      <c r="D63" s="431"/>
      <c r="E63" s="431"/>
      <c r="F63" s="428" t="s">
        <v>117</v>
      </c>
      <c r="G63" s="428"/>
      <c r="H63" s="428"/>
      <c r="I63" s="205"/>
      <c r="J63" s="206" t="s">
        <v>118</v>
      </c>
      <c r="K63" s="319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308"/>
      <c r="BC63" s="308"/>
      <c r="BD63" s="308"/>
      <c r="BE63" s="308"/>
      <c r="BF63" s="308"/>
      <c r="BG63" s="308"/>
      <c r="BH63" s="308"/>
      <c r="BI63" s="308"/>
      <c r="BJ63" s="308"/>
      <c r="BK63" s="308"/>
      <c r="BL63" s="308"/>
      <c r="BM63" s="308"/>
      <c r="BN63" s="308"/>
      <c r="BO63" s="308"/>
      <c r="BP63" s="308"/>
      <c r="BQ63" s="308"/>
      <c r="BR63" s="308"/>
      <c r="BS63" s="308"/>
      <c r="BT63" s="308"/>
      <c r="BU63" s="308"/>
      <c r="BV63" s="308"/>
      <c r="BW63" s="308"/>
      <c r="BX63" s="308"/>
      <c r="BY63" s="308"/>
      <c r="BZ63" s="308"/>
      <c r="CA63" s="308"/>
      <c r="CB63" s="308"/>
      <c r="CC63" s="308"/>
      <c r="CD63" s="308"/>
      <c r="CE63" s="308"/>
      <c r="CF63" s="308"/>
      <c r="CG63" s="308"/>
      <c r="CH63" s="308"/>
      <c r="CI63" s="308"/>
      <c r="CJ63" s="308"/>
      <c r="CK63" s="308"/>
      <c r="CL63" s="308"/>
      <c r="CM63" s="308"/>
      <c r="CN63" s="308"/>
      <c r="CO63" s="308"/>
      <c r="CP63" s="308"/>
      <c r="CQ63" s="308"/>
      <c r="CR63" s="308"/>
      <c r="CS63" s="308"/>
      <c r="CT63" s="308"/>
      <c r="CU63" s="308"/>
      <c r="CV63" s="308"/>
      <c r="CW63" s="308"/>
      <c r="CX63" s="308"/>
      <c r="CY63" s="308"/>
      <c r="CZ63" s="308"/>
      <c r="DA63" s="308"/>
      <c r="DB63" s="308"/>
      <c r="DC63" s="308"/>
      <c r="DD63" s="308"/>
      <c r="DE63" s="308"/>
      <c r="DF63" s="308"/>
      <c r="DG63" s="308"/>
      <c r="DH63" s="308"/>
      <c r="DI63" s="308"/>
      <c r="DJ63" s="308"/>
      <c r="DK63" s="308"/>
      <c r="DL63" s="308"/>
      <c r="DM63" s="308"/>
      <c r="DN63" s="308"/>
      <c r="DO63" s="308"/>
      <c r="DP63" s="308"/>
      <c r="DQ63" s="308"/>
      <c r="DR63" s="308"/>
      <c r="DS63" s="308"/>
      <c r="DT63" s="308"/>
      <c r="DU63" s="308"/>
      <c r="DV63" s="308"/>
      <c r="DW63" s="308"/>
      <c r="DX63" s="308"/>
      <c r="DY63" s="308"/>
      <c r="DZ63" s="308"/>
      <c r="EA63" s="308"/>
      <c r="EB63" s="308"/>
      <c r="EC63" s="308"/>
      <c r="ED63" s="308"/>
      <c r="EE63" s="308"/>
      <c r="EF63" s="308"/>
      <c r="EG63" s="308"/>
      <c r="EH63" s="308"/>
      <c r="EI63" s="308"/>
      <c r="EJ63" s="308"/>
      <c r="EK63" s="308"/>
      <c r="EL63" s="308"/>
      <c r="EM63" s="308"/>
      <c r="EN63" s="308"/>
      <c r="EO63" s="308"/>
      <c r="EP63" s="308"/>
      <c r="EQ63" s="308"/>
      <c r="ER63" s="308"/>
      <c r="ES63" s="308"/>
      <c r="ET63" s="308"/>
      <c r="EU63" s="308"/>
      <c r="EV63" s="308"/>
      <c r="EW63" s="308"/>
      <c r="EX63" s="308"/>
      <c r="EY63" s="308"/>
      <c r="EZ63" s="308"/>
      <c r="FA63" s="308"/>
      <c r="FB63" s="308"/>
      <c r="FC63" s="308"/>
      <c r="FD63" s="308"/>
      <c r="FE63" s="308"/>
      <c r="FF63" s="308"/>
      <c r="FG63" s="308"/>
      <c r="FH63" s="308"/>
      <c r="FI63" s="308"/>
      <c r="FJ63" s="308"/>
      <c r="FK63" s="308"/>
      <c r="FL63" s="308"/>
      <c r="FM63" s="308"/>
      <c r="FN63" s="308"/>
      <c r="FO63" s="308"/>
      <c r="FP63" s="308"/>
      <c r="FQ63" s="308"/>
      <c r="FR63" s="308"/>
      <c r="FS63" s="308"/>
      <c r="FT63" s="308"/>
      <c r="FU63" s="308"/>
      <c r="FV63" s="308"/>
      <c r="FW63" s="308"/>
      <c r="FX63" s="308"/>
      <c r="FY63" s="308"/>
      <c r="FZ63" s="308"/>
      <c r="GA63" s="308"/>
      <c r="GB63" s="308"/>
      <c r="GC63" s="308"/>
      <c r="GD63" s="308"/>
      <c r="GE63" s="308"/>
      <c r="GF63" s="308"/>
      <c r="GG63" s="308"/>
      <c r="GH63" s="308"/>
      <c r="GI63" s="308"/>
      <c r="GJ63" s="308"/>
      <c r="GK63" s="308"/>
      <c r="GL63" s="308"/>
      <c r="GM63" s="308"/>
      <c r="GN63" s="308"/>
      <c r="GO63" s="308"/>
      <c r="GP63" s="308"/>
      <c r="GQ63" s="308"/>
      <c r="GR63" s="308"/>
      <c r="GS63" s="308"/>
      <c r="GT63" s="308"/>
      <c r="GU63" s="308"/>
      <c r="GV63" s="308"/>
      <c r="GW63" s="308"/>
      <c r="GX63" s="308"/>
      <c r="GY63" s="308"/>
      <c r="GZ63" s="308"/>
      <c r="HA63" s="308"/>
      <c r="HB63" s="308"/>
      <c r="HC63" s="308"/>
      <c r="HD63" s="308"/>
      <c r="HE63" s="308"/>
      <c r="HF63" s="308"/>
      <c r="HG63" s="308"/>
      <c r="HH63" s="308"/>
      <c r="HI63" s="308"/>
      <c r="HJ63" s="308"/>
      <c r="HK63" s="308"/>
      <c r="HL63" s="308"/>
      <c r="HM63" s="308"/>
      <c r="HN63" s="308"/>
      <c r="HO63" s="308"/>
      <c r="HP63" s="308"/>
      <c r="HQ63" s="308"/>
    </row>
    <row r="64" spans="1:225" s="1" customFormat="1" ht="18" thickBot="1">
      <c r="B64" s="432"/>
      <c r="C64" s="433"/>
      <c r="D64" s="433"/>
      <c r="E64" s="433"/>
      <c r="F64" s="429" t="s">
        <v>119</v>
      </c>
      <c r="G64" s="429"/>
      <c r="H64" s="429"/>
      <c r="I64" s="207"/>
      <c r="J64" s="208" t="s">
        <v>118</v>
      </c>
      <c r="K64" s="319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308"/>
      <c r="BC64" s="308"/>
      <c r="BD64" s="308"/>
      <c r="BE64" s="308"/>
      <c r="BF64" s="308"/>
      <c r="BG64" s="308"/>
      <c r="BH64" s="308"/>
      <c r="BI64" s="308"/>
      <c r="BJ64" s="308"/>
      <c r="BK64" s="308"/>
      <c r="BL64" s="308"/>
      <c r="BM64" s="308"/>
      <c r="BN64" s="308"/>
      <c r="BO64" s="308"/>
      <c r="BP64" s="308"/>
      <c r="BQ64" s="308"/>
      <c r="BR64" s="308"/>
      <c r="BS64" s="308"/>
      <c r="BT64" s="308"/>
      <c r="BU64" s="308"/>
      <c r="BV64" s="308"/>
      <c r="BW64" s="308"/>
      <c r="BX64" s="308"/>
      <c r="BY64" s="308"/>
      <c r="BZ64" s="308"/>
      <c r="CA64" s="308"/>
      <c r="CB64" s="308"/>
      <c r="CC64" s="308"/>
      <c r="CD64" s="308"/>
      <c r="CE64" s="308"/>
      <c r="CF64" s="308"/>
      <c r="CG64" s="308"/>
      <c r="CH64" s="308"/>
      <c r="CI64" s="308"/>
      <c r="CJ64" s="308"/>
      <c r="CK64" s="308"/>
      <c r="CL64" s="308"/>
      <c r="CM64" s="308"/>
      <c r="CN64" s="308"/>
      <c r="CO64" s="308"/>
      <c r="CP64" s="308"/>
      <c r="CQ64" s="308"/>
      <c r="CR64" s="308"/>
      <c r="CS64" s="308"/>
      <c r="CT64" s="308"/>
      <c r="CU64" s="308"/>
      <c r="CV64" s="308"/>
      <c r="CW64" s="308"/>
      <c r="CX64" s="308"/>
      <c r="CY64" s="308"/>
      <c r="CZ64" s="308"/>
      <c r="DA64" s="308"/>
      <c r="DB64" s="308"/>
      <c r="DC64" s="308"/>
      <c r="DD64" s="308"/>
      <c r="DE64" s="308"/>
      <c r="DF64" s="308"/>
      <c r="DG64" s="308"/>
      <c r="DH64" s="308"/>
      <c r="DI64" s="308"/>
      <c r="DJ64" s="308"/>
      <c r="DK64" s="308"/>
      <c r="DL64" s="308"/>
      <c r="DM64" s="308"/>
      <c r="DN64" s="308"/>
      <c r="DO64" s="308"/>
      <c r="DP64" s="308"/>
      <c r="DQ64" s="308"/>
      <c r="DR64" s="308"/>
      <c r="DS64" s="308"/>
      <c r="DT64" s="308"/>
      <c r="DU64" s="308"/>
      <c r="DV64" s="308"/>
      <c r="DW64" s="308"/>
      <c r="DX64" s="308"/>
      <c r="DY64" s="308"/>
      <c r="DZ64" s="308"/>
      <c r="EA64" s="308"/>
      <c r="EB64" s="308"/>
      <c r="EC64" s="308"/>
      <c r="ED64" s="308"/>
      <c r="EE64" s="308"/>
      <c r="EF64" s="308"/>
      <c r="EG64" s="308"/>
      <c r="EH64" s="308"/>
      <c r="EI64" s="308"/>
      <c r="EJ64" s="308"/>
      <c r="EK64" s="308"/>
      <c r="EL64" s="308"/>
      <c r="EM64" s="308"/>
      <c r="EN64" s="308"/>
      <c r="EO64" s="308"/>
      <c r="EP64" s="308"/>
      <c r="EQ64" s="308"/>
      <c r="ER64" s="308"/>
      <c r="ES64" s="308"/>
      <c r="ET64" s="308"/>
      <c r="EU64" s="308"/>
      <c r="EV64" s="308"/>
      <c r="EW64" s="308"/>
      <c r="EX64" s="308"/>
      <c r="EY64" s="308"/>
      <c r="EZ64" s="308"/>
      <c r="FA64" s="308"/>
      <c r="FB64" s="308"/>
      <c r="FC64" s="308"/>
      <c r="FD64" s="308"/>
      <c r="FE64" s="308"/>
      <c r="FF64" s="308"/>
      <c r="FG64" s="308"/>
      <c r="FH64" s="308"/>
      <c r="FI64" s="308"/>
      <c r="FJ64" s="308"/>
      <c r="FK64" s="308"/>
      <c r="FL64" s="308"/>
      <c r="FM64" s="308"/>
      <c r="FN64" s="308"/>
      <c r="FO64" s="308"/>
      <c r="FP64" s="308"/>
      <c r="FQ64" s="308"/>
      <c r="FR64" s="308"/>
      <c r="FS64" s="308"/>
      <c r="FT64" s="308"/>
      <c r="FU64" s="308"/>
      <c r="FV64" s="308"/>
      <c r="FW64" s="308"/>
      <c r="FX64" s="308"/>
      <c r="FY64" s="308"/>
      <c r="FZ64" s="308"/>
      <c r="GA64" s="308"/>
      <c r="GB64" s="308"/>
      <c r="GC64" s="308"/>
      <c r="GD64" s="308"/>
      <c r="GE64" s="308"/>
      <c r="GF64" s="308"/>
      <c r="GG64" s="308"/>
      <c r="GH64" s="308"/>
      <c r="GI64" s="308"/>
      <c r="GJ64" s="308"/>
      <c r="GK64" s="308"/>
      <c r="GL64" s="308"/>
      <c r="GM64" s="308"/>
      <c r="GN64" s="308"/>
      <c r="GO64" s="308"/>
      <c r="GP64" s="308"/>
      <c r="GQ64" s="308"/>
      <c r="GR64" s="308"/>
      <c r="GS64" s="308"/>
      <c r="GT64" s="308"/>
      <c r="GU64" s="308"/>
      <c r="GV64" s="308"/>
      <c r="GW64" s="308"/>
      <c r="GX64" s="308"/>
      <c r="GY64" s="308"/>
      <c r="GZ64" s="308"/>
      <c r="HA64" s="308"/>
      <c r="HB64" s="308"/>
      <c r="HC64" s="308"/>
      <c r="HD64" s="308"/>
      <c r="HE64" s="308"/>
      <c r="HF64" s="308"/>
      <c r="HG64" s="308"/>
      <c r="HH64" s="308"/>
      <c r="HI64" s="308"/>
      <c r="HJ64" s="308"/>
      <c r="HK64" s="308"/>
      <c r="HL64" s="308"/>
      <c r="HM64" s="308"/>
      <c r="HN64" s="308"/>
      <c r="HO64" s="308"/>
      <c r="HP64" s="308"/>
      <c r="HQ64" s="308"/>
    </row>
    <row r="65" spans="1:225" s="1" customFormat="1" ht="18" customHeight="1">
      <c r="B65" s="430" t="s">
        <v>120</v>
      </c>
      <c r="C65" s="431"/>
      <c r="D65" s="431"/>
      <c r="E65" s="431"/>
      <c r="F65" s="428" t="s">
        <v>121</v>
      </c>
      <c r="G65" s="428"/>
      <c r="H65" s="428"/>
      <c r="I65" s="205"/>
      <c r="J65" s="206" t="s">
        <v>118</v>
      </c>
      <c r="K65" s="319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308"/>
      <c r="BC65" s="308"/>
      <c r="BD65" s="308"/>
      <c r="BE65" s="308"/>
      <c r="BF65" s="308"/>
      <c r="BG65" s="308"/>
      <c r="BH65" s="308"/>
      <c r="BI65" s="308"/>
      <c r="BJ65" s="308"/>
      <c r="BK65" s="308"/>
      <c r="BL65" s="308"/>
      <c r="BM65" s="308"/>
      <c r="BN65" s="308"/>
      <c r="BO65" s="308"/>
      <c r="BP65" s="308"/>
      <c r="BQ65" s="308"/>
      <c r="BR65" s="308"/>
      <c r="BS65" s="308"/>
      <c r="BT65" s="308"/>
      <c r="BU65" s="308"/>
      <c r="BV65" s="308"/>
      <c r="BW65" s="308"/>
      <c r="BX65" s="308"/>
      <c r="BY65" s="308"/>
      <c r="BZ65" s="308"/>
      <c r="CA65" s="308"/>
      <c r="CB65" s="308"/>
      <c r="CC65" s="308"/>
      <c r="CD65" s="308"/>
      <c r="CE65" s="308"/>
      <c r="CF65" s="308"/>
      <c r="CG65" s="308"/>
      <c r="CH65" s="308"/>
      <c r="CI65" s="308"/>
      <c r="CJ65" s="308"/>
      <c r="CK65" s="308"/>
      <c r="CL65" s="308"/>
      <c r="CM65" s="308"/>
      <c r="CN65" s="308"/>
      <c r="CO65" s="308"/>
      <c r="CP65" s="308"/>
      <c r="CQ65" s="308"/>
      <c r="CR65" s="308"/>
      <c r="CS65" s="308"/>
      <c r="CT65" s="308"/>
      <c r="CU65" s="308"/>
      <c r="CV65" s="308"/>
      <c r="CW65" s="308"/>
      <c r="CX65" s="308"/>
      <c r="CY65" s="308"/>
      <c r="CZ65" s="308"/>
      <c r="DA65" s="308"/>
      <c r="DB65" s="308"/>
      <c r="DC65" s="308"/>
      <c r="DD65" s="308"/>
      <c r="DE65" s="308"/>
      <c r="DF65" s="308"/>
      <c r="DG65" s="308"/>
      <c r="DH65" s="308"/>
      <c r="DI65" s="308"/>
      <c r="DJ65" s="308"/>
      <c r="DK65" s="308"/>
      <c r="DL65" s="308"/>
      <c r="DM65" s="308"/>
      <c r="DN65" s="308"/>
      <c r="DO65" s="308"/>
      <c r="DP65" s="308"/>
      <c r="DQ65" s="308"/>
      <c r="DR65" s="308"/>
      <c r="DS65" s="308"/>
      <c r="DT65" s="308"/>
      <c r="DU65" s="308"/>
      <c r="DV65" s="308"/>
      <c r="DW65" s="308"/>
      <c r="DX65" s="308"/>
      <c r="DY65" s="308"/>
      <c r="DZ65" s="308"/>
      <c r="EA65" s="308"/>
      <c r="EB65" s="308"/>
      <c r="EC65" s="308"/>
      <c r="ED65" s="308"/>
      <c r="EE65" s="308"/>
      <c r="EF65" s="308"/>
      <c r="EG65" s="308"/>
      <c r="EH65" s="308"/>
      <c r="EI65" s="308"/>
      <c r="EJ65" s="308"/>
      <c r="EK65" s="308"/>
      <c r="EL65" s="308"/>
      <c r="EM65" s="308"/>
      <c r="EN65" s="308"/>
      <c r="EO65" s="308"/>
      <c r="EP65" s="308"/>
      <c r="EQ65" s="308"/>
      <c r="ER65" s="308"/>
      <c r="ES65" s="308"/>
      <c r="ET65" s="308"/>
      <c r="EU65" s="308"/>
      <c r="EV65" s="308"/>
      <c r="EW65" s="308"/>
      <c r="EX65" s="308"/>
      <c r="EY65" s="308"/>
      <c r="EZ65" s="308"/>
      <c r="FA65" s="308"/>
      <c r="FB65" s="308"/>
      <c r="FC65" s="308"/>
      <c r="FD65" s="308"/>
      <c r="FE65" s="308"/>
      <c r="FF65" s="308"/>
      <c r="FG65" s="308"/>
      <c r="FH65" s="308"/>
      <c r="FI65" s="308"/>
      <c r="FJ65" s="308"/>
      <c r="FK65" s="308"/>
      <c r="FL65" s="308"/>
      <c r="FM65" s="308"/>
      <c r="FN65" s="308"/>
      <c r="FO65" s="308"/>
      <c r="FP65" s="308"/>
      <c r="FQ65" s="308"/>
      <c r="FR65" s="308"/>
      <c r="FS65" s="308"/>
      <c r="FT65" s="308"/>
      <c r="FU65" s="308"/>
      <c r="FV65" s="308"/>
      <c r="FW65" s="308"/>
      <c r="FX65" s="308"/>
      <c r="FY65" s="308"/>
      <c r="FZ65" s="308"/>
      <c r="GA65" s="308"/>
      <c r="GB65" s="308"/>
      <c r="GC65" s="308"/>
      <c r="GD65" s="308"/>
      <c r="GE65" s="308"/>
      <c r="GF65" s="308"/>
      <c r="GG65" s="308"/>
      <c r="GH65" s="308"/>
      <c r="GI65" s="308"/>
      <c r="GJ65" s="308"/>
      <c r="GK65" s="308"/>
      <c r="GL65" s="308"/>
      <c r="GM65" s="308"/>
      <c r="GN65" s="308"/>
      <c r="GO65" s="308"/>
      <c r="GP65" s="308"/>
      <c r="GQ65" s="308"/>
      <c r="GR65" s="308"/>
      <c r="GS65" s="308"/>
      <c r="GT65" s="308"/>
      <c r="GU65" s="308"/>
      <c r="GV65" s="308"/>
      <c r="GW65" s="308"/>
      <c r="GX65" s="308"/>
      <c r="GY65" s="308"/>
      <c r="GZ65" s="308"/>
      <c r="HA65" s="308"/>
      <c r="HB65" s="308"/>
      <c r="HC65" s="308"/>
      <c r="HD65" s="308"/>
      <c r="HE65" s="308"/>
      <c r="HF65" s="308"/>
      <c r="HG65" s="308"/>
      <c r="HH65" s="308"/>
      <c r="HI65" s="308"/>
      <c r="HJ65" s="308"/>
      <c r="HK65" s="308"/>
      <c r="HL65" s="308"/>
      <c r="HM65" s="308"/>
      <c r="HN65" s="308"/>
      <c r="HO65" s="308"/>
      <c r="HP65" s="308"/>
      <c r="HQ65" s="308"/>
    </row>
    <row r="66" spans="1:225" s="1" customFormat="1" ht="18" thickBot="1">
      <c r="B66" s="432"/>
      <c r="C66" s="433"/>
      <c r="D66" s="433"/>
      <c r="E66" s="433"/>
      <c r="F66" s="429" t="s">
        <v>119</v>
      </c>
      <c r="G66" s="429"/>
      <c r="H66" s="429"/>
      <c r="I66" s="207"/>
      <c r="J66" s="208" t="s">
        <v>118</v>
      </c>
      <c r="K66" s="319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  <c r="AZ66" s="308"/>
      <c r="BA66" s="308"/>
      <c r="BB66" s="308"/>
      <c r="BC66" s="308"/>
      <c r="BD66" s="308"/>
      <c r="BE66" s="308"/>
      <c r="BF66" s="308"/>
      <c r="BG66" s="308"/>
      <c r="BH66" s="308"/>
      <c r="BI66" s="308"/>
      <c r="BJ66" s="308"/>
      <c r="BK66" s="308"/>
      <c r="BL66" s="308"/>
      <c r="BM66" s="308"/>
      <c r="BN66" s="308"/>
      <c r="BO66" s="308"/>
      <c r="BP66" s="308"/>
      <c r="BQ66" s="308"/>
      <c r="BR66" s="308"/>
      <c r="BS66" s="308"/>
      <c r="BT66" s="308"/>
      <c r="BU66" s="308"/>
      <c r="BV66" s="308"/>
      <c r="BW66" s="308"/>
      <c r="BX66" s="308"/>
      <c r="BY66" s="308"/>
      <c r="BZ66" s="308"/>
      <c r="CA66" s="308"/>
      <c r="CB66" s="308"/>
      <c r="CC66" s="308"/>
      <c r="CD66" s="308"/>
      <c r="CE66" s="308"/>
      <c r="CF66" s="308"/>
      <c r="CG66" s="308"/>
      <c r="CH66" s="308"/>
      <c r="CI66" s="308"/>
      <c r="CJ66" s="308"/>
      <c r="CK66" s="308"/>
      <c r="CL66" s="308"/>
      <c r="CM66" s="308"/>
      <c r="CN66" s="308"/>
      <c r="CO66" s="308"/>
      <c r="CP66" s="308"/>
      <c r="CQ66" s="308"/>
      <c r="CR66" s="308"/>
      <c r="CS66" s="308"/>
      <c r="CT66" s="308"/>
      <c r="CU66" s="308"/>
      <c r="CV66" s="308"/>
      <c r="CW66" s="308"/>
      <c r="CX66" s="308"/>
      <c r="CY66" s="308"/>
      <c r="CZ66" s="308"/>
      <c r="DA66" s="308"/>
      <c r="DB66" s="308"/>
      <c r="DC66" s="308"/>
      <c r="DD66" s="308"/>
      <c r="DE66" s="308"/>
      <c r="DF66" s="308"/>
      <c r="DG66" s="308"/>
      <c r="DH66" s="308"/>
      <c r="DI66" s="308"/>
      <c r="DJ66" s="308"/>
      <c r="DK66" s="308"/>
      <c r="DL66" s="308"/>
      <c r="DM66" s="308"/>
      <c r="DN66" s="308"/>
      <c r="DO66" s="308"/>
      <c r="DP66" s="308"/>
      <c r="DQ66" s="308"/>
      <c r="DR66" s="308"/>
      <c r="DS66" s="308"/>
      <c r="DT66" s="308"/>
      <c r="DU66" s="308"/>
      <c r="DV66" s="308"/>
      <c r="DW66" s="308"/>
      <c r="DX66" s="308"/>
      <c r="DY66" s="308"/>
      <c r="DZ66" s="308"/>
      <c r="EA66" s="308"/>
      <c r="EB66" s="308"/>
      <c r="EC66" s="308"/>
      <c r="ED66" s="308"/>
      <c r="EE66" s="308"/>
      <c r="EF66" s="308"/>
      <c r="EG66" s="308"/>
      <c r="EH66" s="308"/>
      <c r="EI66" s="308"/>
      <c r="EJ66" s="308"/>
      <c r="EK66" s="308"/>
      <c r="EL66" s="308"/>
      <c r="EM66" s="308"/>
      <c r="EN66" s="308"/>
      <c r="EO66" s="308"/>
      <c r="EP66" s="308"/>
      <c r="EQ66" s="308"/>
      <c r="ER66" s="308"/>
      <c r="ES66" s="308"/>
      <c r="ET66" s="308"/>
      <c r="EU66" s="308"/>
      <c r="EV66" s="308"/>
      <c r="EW66" s="308"/>
      <c r="EX66" s="308"/>
      <c r="EY66" s="308"/>
      <c r="EZ66" s="308"/>
      <c r="FA66" s="308"/>
      <c r="FB66" s="308"/>
      <c r="FC66" s="308"/>
      <c r="FD66" s="308"/>
      <c r="FE66" s="308"/>
      <c r="FF66" s="308"/>
      <c r="FG66" s="308"/>
      <c r="FH66" s="308"/>
      <c r="FI66" s="308"/>
      <c r="FJ66" s="308"/>
      <c r="FK66" s="308"/>
      <c r="FL66" s="308"/>
      <c r="FM66" s="308"/>
      <c r="FN66" s="308"/>
      <c r="FO66" s="308"/>
      <c r="FP66" s="308"/>
      <c r="FQ66" s="308"/>
      <c r="FR66" s="308"/>
      <c r="FS66" s="308"/>
      <c r="FT66" s="308"/>
      <c r="FU66" s="308"/>
      <c r="FV66" s="308"/>
      <c r="FW66" s="308"/>
      <c r="FX66" s="308"/>
      <c r="FY66" s="308"/>
      <c r="FZ66" s="308"/>
      <c r="GA66" s="308"/>
      <c r="GB66" s="308"/>
      <c r="GC66" s="308"/>
      <c r="GD66" s="308"/>
      <c r="GE66" s="308"/>
      <c r="GF66" s="308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08"/>
      <c r="GV66" s="308"/>
      <c r="GW66" s="308"/>
      <c r="GX66" s="308"/>
      <c r="GY66" s="308"/>
      <c r="GZ66" s="308"/>
      <c r="HA66" s="308"/>
      <c r="HB66" s="308"/>
      <c r="HC66" s="308"/>
      <c r="HD66" s="308"/>
      <c r="HE66" s="308"/>
      <c r="HF66" s="308"/>
      <c r="HG66" s="308"/>
      <c r="HH66" s="308"/>
      <c r="HI66" s="308"/>
      <c r="HJ66" s="308"/>
      <c r="HK66" s="308"/>
      <c r="HL66" s="308"/>
      <c r="HM66" s="308"/>
      <c r="HN66" s="308"/>
      <c r="HO66" s="308"/>
      <c r="HP66" s="308"/>
      <c r="HQ66" s="308"/>
    </row>
    <row r="67" spans="1:225" s="1" customFormat="1">
      <c r="E67" s="2"/>
      <c r="K67" s="319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  <c r="AZ67" s="308"/>
      <c r="BA67" s="308"/>
      <c r="BB67" s="308"/>
      <c r="BC67" s="308"/>
      <c r="BD67" s="308"/>
      <c r="BE67" s="308"/>
      <c r="BF67" s="308"/>
      <c r="BG67" s="308"/>
      <c r="BH67" s="308"/>
      <c r="BI67" s="308"/>
      <c r="BJ67" s="308"/>
      <c r="BK67" s="308"/>
      <c r="BL67" s="308"/>
      <c r="BM67" s="308"/>
      <c r="BN67" s="308"/>
      <c r="BO67" s="308"/>
      <c r="BP67" s="308"/>
      <c r="BQ67" s="308"/>
      <c r="BR67" s="308"/>
      <c r="BS67" s="308"/>
      <c r="BT67" s="308"/>
      <c r="BU67" s="308"/>
      <c r="BV67" s="308"/>
      <c r="BW67" s="308"/>
      <c r="BX67" s="308"/>
      <c r="BY67" s="308"/>
      <c r="BZ67" s="308"/>
      <c r="CA67" s="308"/>
      <c r="CB67" s="308"/>
      <c r="CC67" s="308"/>
      <c r="CD67" s="308"/>
      <c r="CE67" s="308"/>
      <c r="CF67" s="308"/>
      <c r="CG67" s="308"/>
      <c r="CH67" s="308"/>
      <c r="CI67" s="308"/>
      <c r="CJ67" s="308"/>
      <c r="CK67" s="308"/>
      <c r="CL67" s="308"/>
      <c r="CM67" s="308"/>
      <c r="CN67" s="308"/>
      <c r="CO67" s="308"/>
      <c r="CP67" s="308"/>
      <c r="CQ67" s="308"/>
      <c r="CR67" s="308"/>
      <c r="CS67" s="308"/>
      <c r="CT67" s="308"/>
      <c r="CU67" s="308"/>
      <c r="CV67" s="308"/>
      <c r="CW67" s="308"/>
      <c r="CX67" s="308"/>
      <c r="CY67" s="308"/>
      <c r="CZ67" s="308"/>
      <c r="DA67" s="308"/>
      <c r="DB67" s="308"/>
      <c r="DC67" s="308"/>
      <c r="DD67" s="308"/>
      <c r="DE67" s="308"/>
      <c r="DF67" s="308"/>
      <c r="DG67" s="308"/>
      <c r="DH67" s="308"/>
      <c r="DI67" s="308"/>
      <c r="DJ67" s="308"/>
      <c r="DK67" s="308"/>
      <c r="DL67" s="308"/>
      <c r="DM67" s="308"/>
      <c r="DN67" s="308"/>
      <c r="DO67" s="308"/>
      <c r="DP67" s="308"/>
      <c r="DQ67" s="308"/>
      <c r="DR67" s="308"/>
      <c r="DS67" s="308"/>
      <c r="DT67" s="308"/>
      <c r="DU67" s="308"/>
      <c r="DV67" s="308"/>
      <c r="DW67" s="308"/>
      <c r="DX67" s="308"/>
      <c r="DY67" s="308"/>
      <c r="DZ67" s="308"/>
      <c r="EA67" s="308"/>
      <c r="EB67" s="308"/>
      <c r="EC67" s="308"/>
      <c r="ED67" s="308"/>
      <c r="EE67" s="308"/>
      <c r="EF67" s="308"/>
      <c r="EG67" s="308"/>
      <c r="EH67" s="308"/>
      <c r="EI67" s="308"/>
      <c r="EJ67" s="308"/>
      <c r="EK67" s="308"/>
      <c r="EL67" s="308"/>
      <c r="EM67" s="308"/>
      <c r="EN67" s="308"/>
      <c r="EO67" s="308"/>
      <c r="EP67" s="308"/>
      <c r="EQ67" s="308"/>
      <c r="ER67" s="308"/>
      <c r="ES67" s="308"/>
      <c r="ET67" s="308"/>
      <c r="EU67" s="308"/>
      <c r="EV67" s="308"/>
      <c r="EW67" s="308"/>
      <c r="EX67" s="308"/>
      <c r="EY67" s="308"/>
      <c r="EZ67" s="308"/>
      <c r="FA67" s="308"/>
      <c r="FB67" s="308"/>
      <c r="FC67" s="308"/>
      <c r="FD67" s="308"/>
      <c r="FE67" s="308"/>
      <c r="FF67" s="308"/>
      <c r="FG67" s="308"/>
      <c r="FH67" s="308"/>
      <c r="FI67" s="308"/>
      <c r="FJ67" s="308"/>
      <c r="FK67" s="308"/>
      <c r="FL67" s="308"/>
      <c r="FM67" s="308"/>
      <c r="FN67" s="308"/>
      <c r="FO67" s="308"/>
      <c r="FP67" s="308"/>
      <c r="FQ67" s="308"/>
      <c r="FR67" s="308"/>
      <c r="FS67" s="308"/>
      <c r="FT67" s="308"/>
      <c r="FU67" s="308"/>
      <c r="FV67" s="308"/>
      <c r="FW67" s="308"/>
      <c r="FX67" s="308"/>
      <c r="FY67" s="308"/>
      <c r="FZ67" s="308"/>
      <c r="GA67" s="308"/>
      <c r="GB67" s="308"/>
      <c r="GC67" s="308"/>
      <c r="GD67" s="308"/>
      <c r="GE67" s="308"/>
      <c r="GF67" s="308"/>
      <c r="GG67" s="308"/>
      <c r="GH67" s="308"/>
      <c r="GI67" s="308"/>
      <c r="GJ67" s="308"/>
      <c r="GK67" s="308"/>
      <c r="GL67" s="308"/>
      <c r="GM67" s="308"/>
      <c r="GN67" s="308"/>
      <c r="GO67" s="308"/>
      <c r="GP67" s="308"/>
      <c r="GQ67" s="308"/>
      <c r="GR67" s="308"/>
      <c r="GS67" s="308"/>
      <c r="GT67" s="308"/>
      <c r="GU67" s="308"/>
      <c r="GV67" s="308"/>
      <c r="GW67" s="308"/>
      <c r="GX67" s="308"/>
      <c r="GY67" s="308"/>
      <c r="GZ67" s="308"/>
      <c r="HA67" s="308"/>
      <c r="HB67" s="308"/>
      <c r="HC67" s="308"/>
      <c r="HD67" s="308"/>
      <c r="HE67" s="308"/>
      <c r="HF67" s="308"/>
      <c r="HG67" s="308"/>
      <c r="HH67" s="308"/>
      <c r="HI67" s="308"/>
      <c r="HJ67" s="308"/>
      <c r="HK67" s="308"/>
      <c r="HL67" s="308"/>
      <c r="HM67" s="308"/>
      <c r="HN67" s="308"/>
      <c r="HO67" s="308"/>
      <c r="HP67" s="308"/>
      <c r="HQ67" s="308"/>
    </row>
    <row r="68" spans="1:225" s="1" customFormat="1" ht="16.5" thickBot="1">
      <c r="A68" s="196" t="s">
        <v>130</v>
      </c>
      <c r="E68" s="2"/>
      <c r="K68" s="319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8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  <c r="AZ68" s="308"/>
      <c r="BA68" s="308"/>
      <c r="BB68" s="308"/>
      <c r="BC68" s="308"/>
      <c r="BD68" s="308"/>
      <c r="BE68" s="308"/>
      <c r="BF68" s="308"/>
      <c r="BG68" s="308"/>
      <c r="BH68" s="308"/>
      <c r="BI68" s="308"/>
      <c r="BJ68" s="308"/>
      <c r="BK68" s="308"/>
      <c r="BL68" s="308"/>
      <c r="BM68" s="308"/>
      <c r="BN68" s="308"/>
      <c r="BO68" s="308"/>
      <c r="BP68" s="308"/>
      <c r="BQ68" s="308"/>
      <c r="BR68" s="308"/>
      <c r="BS68" s="308"/>
      <c r="BT68" s="308"/>
      <c r="BU68" s="308"/>
      <c r="BV68" s="308"/>
      <c r="BW68" s="308"/>
      <c r="BX68" s="308"/>
      <c r="BY68" s="308"/>
      <c r="BZ68" s="308"/>
      <c r="CA68" s="308"/>
      <c r="CB68" s="308"/>
      <c r="CC68" s="308"/>
      <c r="CD68" s="308"/>
      <c r="CE68" s="308"/>
      <c r="CF68" s="308"/>
      <c r="CG68" s="308"/>
      <c r="CH68" s="308"/>
      <c r="CI68" s="308"/>
      <c r="CJ68" s="308"/>
      <c r="CK68" s="308"/>
      <c r="CL68" s="308"/>
      <c r="CM68" s="308"/>
      <c r="CN68" s="308"/>
      <c r="CO68" s="308"/>
      <c r="CP68" s="308"/>
      <c r="CQ68" s="308"/>
      <c r="CR68" s="308"/>
      <c r="CS68" s="308"/>
      <c r="CT68" s="308"/>
      <c r="CU68" s="308"/>
      <c r="CV68" s="308"/>
      <c r="CW68" s="308"/>
      <c r="CX68" s="308"/>
      <c r="CY68" s="308"/>
      <c r="CZ68" s="308"/>
      <c r="DA68" s="308"/>
      <c r="DB68" s="308"/>
      <c r="DC68" s="308"/>
      <c r="DD68" s="308"/>
      <c r="DE68" s="308"/>
      <c r="DF68" s="308"/>
      <c r="DG68" s="308"/>
      <c r="DH68" s="308"/>
      <c r="DI68" s="308"/>
      <c r="DJ68" s="308"/>
      <c r="DK68" s="308"/>
      <c r="DL68" s="308"/>
      <c r="DM68" s="308"/>
      <c r="DN68" s="308"/>
      <c r="DO68" s="308"/>
      <c r="DP68" s="308"/>
      <c r="DQ68" s="308"/>
      <c r="DR68" s="308"/>
      <c r="DS68" s="308"/>
      <c r="DT68" s="308"/>
      <c r="DU68" s="308"/>
      <c r="DV68" s="308"/>
      <c r="DW68" s="308"/>
      <c r="DX68" s="308"/>
      <c r="DY68" s="308"/>
      <c r="DZ68" s="308"/>
      <c r="EA68" s="308"/>
      <c r="EB68" s="308"/>
      <c r="EC68" s="308"/>
      <c r="ED68" s="308"/>
      <c r="EE68" s="308"/>
      <c r="EF68" s="308"/>
      <c r="EG68" s="308"/>
      <c r="EH68" s="308"/>
      <c r="EI68" s="308"/>
      <c r="EJ68" s="308"/>
      <c r="EK68" s="308"/>
      <c r="EL68" s="308"/>
      <c r="EM68" s="308"/>
      <c r="EN68" s="308"/>
      <c r="EO68" s="308"/>
      <c r="EP68" s="308"/>
      <c r="EQ68" s="308"/>
      <c r="ER68" s="308"/>
      <c r="ES68" s="308"/>
      <c r="ET68" s="308"/>
      <c r="EU68" s="308"/>
      <c r="EV68" s="308"/>
      <c r="EW68" s="308"/>
      <c r="EX68" s="308"/>
      <c r="EY68" s="308"/>
      <c r="EZ68" s="308"/>
      <c r="FA68" s="308"/>
      <c r="FB68" s="308"/>
      <c r="FC68" s="308"/>
      <c r="FD68" s="308"/>
      <c r="FE68" s="308"/>
      <c r="FF68" s="308"/>
      <c r="FG68" s="308"/>
      <c r="FH68" s="308"/>
      <c r="FI68" s="308"/>
      <c r="FJ68" s="308"/>
      <c r="FK68" s="308"/>
      <c r="FL68" s="308"/>
      <c r="FM68" s="308"/>
      <c r="FN68" s="308"/>
      <c r="FO68" s="308"/>
      <c r="FP68" s="308"/>
      <c r="FQ68" s="308"/>
      <c r="FR68" s="308"/>
      <c r="FS68" s="308"/>
      <c r="FT68" s="308"/>
      <c r="FU68" s="308"/>
      <c r="FV68" s="308"/>
      <c r="FW68" s="308"/>
      <c r="FX68" s="308"/>
      <c r="FY68" s="308"/>
      <c r="FZ68" s="308"/>
      <c r="GA68" s="308"/>
      <c r="GB68" s="308"/>
      <c r="GC68" s="308"/>
      <c r="GD68" s="308"/>
      <c r="GE68" s="308"/>
      <c r="GF68" s="308"/>
      <c r="GG68" s="308"/>
      <c r="GH68" s="308"/>
      <c r="GI68" s="308"/>
      <c r="GJ68" s="308"/>
      <c r="GK68" s="308"/>
      <c r="GL68" s="308"/>
      <c r="GM68" s="308"/>
      <c r="GN68" s="308"/>
      <c r="GO68" s="308"/>
      <c r="GP68" s="308"/>
      <c r="GQ68" s="308"/>
      <c r="GR68" s="308"/>
      <c r="GS68" s="308"/>
      <c r="GT68" s="308"/>
      <c r="GU68" s="308"/>
      <c r="GV68" s="308"/>
      <c r="GW68" s="308"/>
      <c r="GX68" s="308"/>
      <c r="GY68" s="308"/>
      <c r="GZ68" s="308"/>
      <c r="HA68" s="308"/>
      <c r="HB68" s="308"/>
      <c r="HC68" s="308"/>
      <c r="HD68" s="308"/>
      <c r="HE68" s="308"/>
      <c r="HF68" s="308"/>
      <c r="HG68" s="308"/>
      <c r="HH68" s="308"/>
      <c r="HI68" s="308"/>
      <c r="HJ68" s="308"/>
      <c r="HK68" s="308"/>
      <c r="HL68" s="308"/>
      <c r="HM68" s="308"/>
      <c r="HN68" s="308"/>
      <c r="HO68" s="308"/>
      <c r="HP68" s="308"/>
      <c r="HQ68" s="308"/>
    </row>
    <row r="69" spans="1:225" s="1" customFormat="1" ht="15" customHeight="1">
      <c r="B69" s="422" t="s">
        <v>122</v>
      </c>
      <c r="C69" s="423"/>
      <c r="D69" s="423"/>
      <c r="E69" s="423"/>
      <c r="F69" s="423"/>
      <c r="G69" s="416" t="s">
        <v>131</v>
      </c>
      <c r="H69" s="417"/>
      <c r="I69" s="203"/>
      <c r="J69" s="209"/>
      <c r="K69" s="319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8"/>
      <c r="AA69" s="308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  <c r="AZ69" s="308"/>
      <c r="BA69" s="308"/>
      <c r="BB69" s="308"/>
      <c r="BC69" s="308"/>
      <c r="BD69" s="308"/>
      <c r="BE69" s="308"/>
      <c r="BF69" s="308"/>
      <c r="BG69" s="308"/>
      <c r="BH69" s="308"/>
      <c r="BI69" s="308"/>
      <c r="BJ69" s="308"/>
      <c r="BK69" s="308"/>
      <c r="BL69" s="308"/>
      <c r="BM69" s="308"/>
      <c r="BN69" s="308"/>
      <c r="BO69" s="308"/>
      <c r="BP69" s="308"/>
      <c r="BQ69" s="308"/>
      <c r="BR69" s="308"/>
      <c r="BS69" s="308"/>
      <c r="BT69" s="308"/>
      <c r="BU69" s="308"/>
      <c r="BV69" s="308"/>
      <c r="BW69" s="308"/>
      <c r="BX69" s="308"/>
      <c r="BY69" s="308"/>
      <c r="BZ69" s="308"/>
      <c r="CA69" s="308"/>
      <c r="CB69" s="308"/>
      <c r="CC69" s="308"/>
      <c r="CD69" s="308"/>
      <c r="CE69" s="308"/>
      <c r="CF69" s="308"/>
      <c r="CG69" s="308"/>
      <c r="CH69" s="308"/>
      <c r="CI69" s="308"/>
      <c r="CJ69" s="308"/>
      <c r="CK69" s="308"/>
      <c r="CL69" s="308"/>
      <c r="CM69" s="308"/>
      <c r="CN69" s="308"/>
      <c r="CO69" s="308"/>
      <c r="CP69" s="308"/>
      <c r="CQ69" s="308"/>
      <c r="CR69" s="308"/>
      <c r="CS69" s="308"/>
      <c r="CT69" s="308"/>
      <c r="CU69" s="308"/>
      <c r="CV69" s="308"/>
      <c r="CW69" s="308"/>
      <c r="CX69" s="308"/>
      <c r="CY69" s="308"/>
      <c r="CZ69" s="308"/>
      <c r="DA69" s="308"/>
      <c r="DB69" s="308"/>
      <c r="DC69" s="308"/>
      <c r="DD69" s="308"/>
      <c r="DE69" s="308"/>
      <c r="DF69" s="308"/>
      <c r="DG69" s="308"/>
      <c r="DH69" s="308"/>
      <c r="DI69" s="308"/>
      <c r="DJ69" s="308"/>
      <c r="DK69" s="308"/>
      <c r="DL69" s="308"/>
      <c r="DM69" s="308"/>
      <c r="DN69" s="308"/>
      <c r="DO69" s="308"/>
      <c r="DP69" s="308"/>
      <c r="DQ69" s="308"/>
      <c r="DR69" s="308"/>
      <c r="DS69" s="308"/>
      <c r="DT69" s="308"/>
      <c r="DU69" s="308"/>
      <c r="DV69" s="308"/>
      <c r="DW69" s="308"/>
      <c r="DX69" s="308"/>
      <c r="DY69" s="308"/>
      <c r="DZ69" s="308"/>
      <c r="EA69" s="308"/>
      <c r="EB69" s="308"/>
      <c r="EC69" s="308"/>
      <c r="ED69" s="308"/>
      <c r="EE69" s="308"/>
      <c r="EF69" s="308"/>
      <c r="EG69" s="308"/>
      <c r="EH69" s="308"/>
      <c r="EI69" s="308"/>
      <c r="EJ69" s="308"/>
      <c r="EK69" s="308"/>
      <c r="EL69" s="308"/>
      <c r="EM69" s="308"/>
      <c r="EN69" s="308"/>
      <c r="EO69" s="308"/>
      <c r="EP69" s="308"/>
      <c r="EQ69" s="308"/>
      <c r="ER69" s="308"/>
      <c r="ES69" s="308"/>
      <c r="ET69" s="308"/>
      <c r="EU69" s="308"/>
      <c r="EV69" s="308"/>
      <c r="EW69" s="308"/>
      <c r="EX69" s="308"/>
      <c r="EY69" s="308"/>
      <c r="EZ69" s="308"/>
      <c r="FA69" s="308"/>
      <c r="FB69" s="308"/>
      <c r="FC69" s="308"/>
      <c r="FD69" s="308"/>
      <c r="FE69" s="308"/>
      <c r="FF69" s="308"/>
      <c r="FG69" s="308"/>
      <c r="FH69" s="308"/>
      <c r="FI69" s="308"/>
      <c r="FJ69" s="308"/>
      <c r="FK69" s="308"/>
      <c r="FL69" s="308"/>
      <c r="FM69" s="308"/>
      <c r="FN69" s="308"/>
      <c r="FO69" s="308"/>
      <c r="FP69" s="308"/>
      <c r="FQ69" s="308"/>
      <c r="FR69" s="308"/>
      <c r="FS69" s="308"/>
      <c r="FT69" s="308"/>
      <c r="FU69" s="308"/>
      <c r="FV69" s="308"/>
      <c r="FW69" s="308"/>
      <c r="FX69" s="308"/>
      <c r="FY69" s="308"/>
      <c r="FZ69" s="308"/>
      <c r="GA69" s="308"/>
      <c r="GB69" s="308"/>
      <c r="GC69" s="308"/>
      <c r="GD69" s="308"/>
      <c r="GE69" s="308"/>
      <c r="GF69" s="308"/>
      <c r="GG69" s="308"/>
      <c r="GH69" s="308"/>
      <c r="GI69" s="308"/>
      <c r="GJ69" s="308"/>
      <c r="GK69" s="308"/>
      <c r="GL69" s="308"/>
      <c r="GM69" s="308"/>
      <c r="GN69" s="308"/>
      <c r="GO69" s="308"/>
      <c r="GP69" s="308"/>
      <c r="GQ69" s="308"/>
      <c r="GR69" s="308"/>
      <c r="GS69" s="308"/>
      <c r="GT69" s="308"/>
      <c r="GU69" s="308"/>
      <c r="GV69" s="308"/>
      <c r="GW69" s="308"/>
      <c r="GX69" s="308"/>
      <c r="GY69" s="308"/>
      <c r="GZ69" s="308"/>
      <c r="HA69" s="308"/>
      <c r="HB69" s="308"/>
      <c r="HC69" s="308"/>
      <c r="HD69" s="308"/>
      <c r="HE69" s="308"/>
      <c r="HF69" s="308"/>
      <c r="HG69" s="308"/>
      <c r="HH69" s="308"/>
      <c r="HI69" s="308"/>
      <c r="HJ69" s="308"/>
      <c r="HK69" s="308"/>
      <c r="HL69" s="308"/>
      <c r="HM69" s="308"/>
      <c r="HN69" s="308"/>
      <c r="HO69" s="308"/>
      <c r="HP69" s="308"/>
      <c r="HQ69" s="308"/>
    </row>
    <row r="70" spans="1:225" s="1" customFormat="1" ht="15">
      <c r="B70" s="424"/>
      <c r="C70" s="425"/>
      <c r="D70" s="425"/>
      <c r="E70" s="425"/>
      <c r="F70" s="425"/>
      <c r="G70" s="418" t="s">
        <v>133</v>
      </c>
      <c r="H70" s="419"/>
      <c r="I70" s="210"/>
      <c r="J70" s="211"/>
      <c r="K70" s="319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  <c r="AZ70" s="308"/>
      <c r="BA70" s="308"/>
      <c r="BB70" s="308"/>
      <c r="BC70" s="308"/>
      <c r="BD70" s="308"/>
      <c r="BE70" s="308"/>
      <c r="BF70" s="308"/>
      <c r="BG70" s="308"/>
      <c r="BH70" s="308"/>
      <c r="BI70" s="308"/>
      <c r="BJ70" s="308"/>
      <c r="BK70" s="308"/>
      <c r="BL70" s="308"/>
      <c r="BM70" s="308"/>
      <c r="BN70" s="308"/>
      <c r="BO70" s="308"/>
      <c r="BP70" s="308"/>
      <c r="BQ70" s="308"/>
      <c r="BR70" s="308"/>
      <c r="BS70" s="308"/>
      <c r="BT70" s="308"/>
      <c r="BU70" s="308"/>
      <c r="BV70" s="308"/>
      <c r="BW70" s="308"/>
      <c r="BX70" s="308"/>
      <c r="BY70" s="308"/>
      <c r="BZ70" s="308"/>
      <c r="CA70" s="308"/>
      <c r="CB70" s="308"/>
      <c r="CC70" s="308"/>
      <c r="CD70" s="308"/>
      <c r="CE70" s="308"/>
      <c r="CF70" s="308"/>
      <c r="CG70" s="308"/>
      <c r="CH70" s="308"/>
      <c r="CI70" s="308"/>
      <c r="CJ70" s="308"/>
      <c r="CK70" s="308"/>
      <c r="CL70" s="308"/>
      <c r="CM70" s="308"/>
      <c r="CN70" s="308"/>
      <c r="CO70" s="308"/>
      <c r="CP70" s="308"/>
      <c r="CQ70" s="308"/>
      <c r="CR70" s="308"/>
      <c r="CS70" s="308"/>
      <c r="CT70" s="308"/>
      <c r="CU70" s="308"/>
      <c r="CV70" s="308"/>
      <c r="CW70" s="308"/>
      <c r="CX70" s="308"/>
      <c r="CY70" s="308"/>
      <c r="CZ70" s="308"/>
      <c r="DA70" s="308"/>
      <c r="DB70" s="308"/>
      <c r="DC70" s="308"/>
      <c r="DD70" s="308"/>
      <c r="DE70" s="308"/>
      <c r="DF70" s="308"/>
      <c r="DG70" s="308"/>
      <c r="DH70" s="308"/>
      <c r="DI70" s="308"/>
      <c r="DJ70" s="308"/>
      <c r="DK70" s="308"/>
      <c r="DL70" s="308"/>
      <c r="DM70" s="308"/>
      <c r="DN70" s="308"/>
      <c r="DO70" s="308"/>
      <c r="DP70" s="308"/>
      <c r="DQ70" s="308"/>
      <c r="DR70" s="308"/>
      <c r="DS70" s="308"/>
      <c r="DT70" s="308"/>
      <c r="DU70" s="308"/>
      <c r="DV70" s="308"/>
      <c r="DW70" s="308"/>
      <c r="DX70" s="308"/>
      <c r="DY70" s="308"/>
      <c r="DZ70" s="308"/>
      <c r="EA70" s="308"/>
      <c r="EB70" s="308"/>
      <c r="EC70" s="308"/>
      <c r="ED70" s="308"/>
      <c r="EE70" s="308"/>
      <c r="EF70" s="308"/>
      <c r="EG70" s="308"/>
      <c r="EH70" s="308"/>
      <c r="EI70" s="308"/>
      <c r="EJ70" s="308"/>
      <c r="EK70" s="308"/>
      <c r="EL70" s="308"/>
      <c r="EM70" s="308"/>
      <c r="EN70" s="308"/>
      <c r="EO70" s="308"/>
      <c r="EP70" s="308"/>
      <c r="EQ70" s="308"/>
      <c r="ER70" s="308"/>
      <c r="ES70" s="308"/>
      <c r="ET70" s="308"/>
      <c r="EU70" s="308"/>
      <c r="EV70" s="308"/>
      <c r="EW70" s="308"/>
      <c r="EX70" s="308"/>
      <c r="EY70" s="308"/>
      <c r="EZ70" s="308"/>
      <c r="FA70" s="308"/>
      <c r="FB70" s="308"/>
      <c r="FC70" s="308"/>
      <c r="FD70" s="308"/>
      <c r="FE70" s="308"/>
      <c r="FF70" s="308"/>
      <c r="FG70" s="308"/>
      <c r="FH70" s="308"/>
      <c r="FI70" s="308"/>
      <c r="FJ70" s="308"/>
      <c r="FK70" s="308"/>
      <c r="FL70" s="308"/>
      <c r="FM70" s="308"/>
      <c r="FN70" s="308"/>
      <c r="FO70" s="308"/>
      <c r="FP70" s="308"/>
      <c r="FQ70" s="308"/>
      <c r="FR70" s="308"/>
      <c r="FS70" s="308"/>
      <c r="FT70" s="308"/>
      <c r="FU70" s="308"/>
      <c r="FV70" s="308"/>
      <c r="FW70" s="308"/>
      <c r="FX70" s="308"/>
      <c r="FY70" s="308"/>
      <c r="FZ70" s="308"/>
      <c r="GA70" s="308"/>
      <c r="GB70" s="308"/>
      <c r="GC70" s="308"/>
      <c r="GD70" s="308"/>
      <c r="GE70" s="308"/>
      <c r="GF70" s="308"/>
      <c r="GG70" s="308"/>
      <c r="GH70" s="308"/>
      <c r="GI70" s="308"/>
      <c r="GJ70" s="308"/>
      <c r="GK70" s="308"/>
      <c r="GL70" s="308"/>
      <c r="GM70" s="308"/>
      <c r="GN70" s="308"/>
      <c r="GO70" s="308"/>
      <c r="GP70" s="308"/>
      <c r="GQ70" s="308"/>
      <c r="GR70" s="308"/>
      <c r="GS70" s="308"/>
      <c r="GT70" s="308"/>
      <c r="GU70" s="308"/>
      <c r="GV70" s="308"/>
      <c r="GW70" s="308"/>
      <c r="GX70" s="308"/>
      <c r="GY70" s="308"/>
      <c r="GZ70" s="308"/>
      <c r="HA70" s="308"/>
      <c r="HB70" s="308"/>
      <c r="HC70" s="308"/>
      <c r="HD70" s="308"/>
      <c r="HE70" s="308"/>
      <c r="HF70" s="308"/>
      <c r="HG70" s="308"/>
      <c r="HH70" s="308"/>
      <c r="HI70" s="308"/>
      <c r="HJ70" s="308"/>
      <c r="HK70" s="308"/>
      <c r="HL70" s="308"/>
      <c r="HM70" s="308"/>
      <c r="HN70" s="308"/>
      <c r="HO70" s="308"/>
      <c r="HP70" s="308"/>
      <c r="HQ70" s="308"/>
    </row>
    <row r="71" spans="1:225" s="1" customFormat="1" ht="15.75" thickBot="1">
      <c r="B71" s="426"/>
      <c r="C71" s="427"/>
      <c r="D71" s="427"/>
      <c r="E71" s="427"/>
      <c r="F71" s="427"/>
      <c r="G71" s="420" t="s">
        <v>132</v>
      </c>
      <c r="H71" s="421"/>
      <c r="I71" s="204"/>
      <c r="J71" s="212"/>
      <c r="K71" s="319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  <c r="BK71" s="308"/>
      <c r="BL71" s="308"/>
      <c r="BM71" s="308"/>
      <c r="BN71" s="308"/>
      <c r="BO71" s="308"/>
      <c r="BP71" s="308"/>
      <c r="BQ71" s="308"/>
      <c r="BR71" s="308"/>
      <c r="BS71" s="308"/>
      <c r="BT71" s="308"/>
      <c r="BU71" s="308"/>
      <c r="BV71" s="308"/>
      <c r="BW71" s="308"/>
      <c r="BX71" s="308"/>
      <c r="BY71" s="308"/>
      <c r="BZ71" s="308"/>
      <c r="CA71" s="308"/>
      <c r="CB71" s="308"/>
      <c r="CC71" s="308"/>
      <c r="CD71" s="308"/>
      <c r="CE71" s="308"/>
      <c r="CF71" s="308"/>
      <c r="CG71" s="308"/>
      <c r="CH71" s="308"/>
      <c r="CI71" s="308"/>
      <c r="CJ71" s="308"/>
      <c r="CK71" s="308"/>
      <c r="CL71" s="308"/>
      <c r="CM71" s="308"/>
      <c r="CN71" s="308"/>
      <c r="CO71" s="308"/>
      <c r="CP71" s="308"/>
      <c r="CQ71" s="308"/>
      <c r="CR71" s="308"/>
      <c r="CS71" s="308"/>
      <c r="CT71" s="308"/>
      <c r="CU71" s="308"/>
      <c r="CV71" s="308"/>
      <c r="CW71" s="308"/>
      <c r="CX71" s="308"/>
      <c r="CY71" s="308"/>
      <c r="CZ71" s="308"/>
      <c r="DA71" s="308"/>
      <c r="DB71" s="308"/>
      <c r="DC71" s="308"/>
      <c r="DD71" s="308"/>
      <c r="DE71" s="308"/>
      <c r="DF71" s="308"/>
      <c r="DG71" s="308"/>
      <c r="DH71" s="308"/>
      <c r="DI71" s="308"/>
      <c r="DJ71" s="308"/>
      <c r="DK71" s="308"/>
      <c r="DL71" s="308"/>
      <c r="DM71" s="308"/>
      <c r="DN71" s="308"/>
      <c r="DO71" s="308"/>
      <c r="DP71" s="308"/>
      <c r="DQ71" s="308"/>
      <c r="DR71" s="308"/>
      <c r="DS71" s="308"/>
      <c r="DT71" s="308"/>
      <c r="DU71" s="308"/>
      <c r="DV71" s="308"/>
      <c r="DW71" s="308"/>
      <c r="DX71" s="308"/>
      <c r="DY71" s="308"/>
      <c r="DZ71" s="308"/>
      <c r="EA71" s="308"/>
      <c r="EB71" s="308"/>
      <c r="EC71" s="308"/>
      <c r="ED71" s="308"/>
      <c r="EE71" s="308"/>
      <c r="EF71" s="308"/>
      <c r="EG71" s="308"/>
      <c r="EH71" s="308"/>
      <c r="EI71" s="308"/>
      <c r="EJ71" s="308"/>
      <c r="EK71" s="308"/>
      <c r="EL71" s="308"/>
      <c r="EM71" s="308"/>
      <c r="EN71" s="308"/>
      <c r="EO71" s="308"/>
      <c r="EP71" s="308"/>
      <c r="EQ71" s="308"/>
      <c r="ER71" s="308"/>
      <c r="ES71" s="308"/>
      <c r="ET71" s="308"/>
      <c r="EU71" s="308"/>
      <c r="EV71" s="308"/>
      <c r="EW71" s="308"/>
      <c r="EX71" s="308"/>
      <c r="EY71" s="308"/>
      <c r="EZ71" s="308"/>
      <c r="FA71" s="308"/>
      <c r="FB71" s="308"/>
      <c r="FC71" s="308"/>
      <c r="FD71" s="308"/>
      <c r="FE71" s="308"/>
      <c r="FF71" s="308"/>
      <c r="FG71" s="308"/>
      <c r="FH71" s="308"/>
      <c r="FI71" s="308"/>
      <c r="FJ71" s="308"/>
      <c r="FK71" s="308"/>
      <c r="FL71" s="308"/>
      <c r="FM71" s="308"/>
      <c r="FN71" s="308"/>
      <c r="FO71" s="308"/>
      <c r="FP71" s="308"/>
      <c r="FQ71" s="308"/>
      <c r="FR71" s="308"/>
      <c r="FS71" s="308"/>
      <c r="FT71" s="308"/>
      <c r="FU71" s="308"/>
      <c r="FV71" s="308"/>
      <c r="FW71" s="308"/>
      <c r="FX71" s="308"/>
      <c r="FY71" s="308"/>
      <c r="FZ71" s="308"/>
      <c r="GA71" s="308"/>
      <c r="GB71" s="308"/>
      <c r="GC71" s="308"/>
      <c r="GD71" s="308"/>
      <c r="GE71" s="308"/>
      <c r="GF71" s="308"/>
      <c r="GG71" s="308"/>
      <c r="GH71" s="308"/>
      <c r="GI71" s="308"/>
      <c r="GJ71" s="308"/>
      <c r="GK71" s="308"/>
      <c r="GL71" s="308"/>
      <c r="GM71" s="308"/>
      <c r="GN71" s="308"/>
      <c r="GO71" s="308"/>
      <c r="GP71" s="308"/>
      <c r="GQ71" s="308"/>
      <c r="GR71" s="308"/>
      <c r="GS71" s="308"/>
      <c r="GT71" s="308"/>
      <c r="GU71" s="308"/>
      <c r="GV71" s="308"/>
      <c r="GW71" s="308"/>
      <c r="GX71" s="308"/>
      <c r="GY71" s="308"/>
      <c r="GZ71" s="308"/>
      <c r="HA71" s="308"/>
      <c r="HB71" s="308"/>
      <c r="HC71" s="308"/>
      <c r="HD71" s="308"/>
      <c r="HE71" s="308"/>
      <c r="HF71" s="308"/>
      <c r="HG71" s="308"/>
      <c r="HH71" s="308"/>
      <c r="HI71" s="308"/>
      <c r="HJ71" s="308"/>
      <c r="HK71" s="308"/>
      <c r="HL71" s="308"/>
      <c r="HM71" s="308"/>
      <c r="HN71" s="308"/>
      <c r="HO71" s="308"/>
      <c r="HP71" s="308"/>
      <c r="HQ71" s="308"/>
    </row>
    <row r="72" spans="1:225" s="1" customFormat="1">
      <c r="E72" s="2"/>
      <c r="K72" s="319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  <c r="BK72" s="308"/>
      <c r="BL72" s="308"/>
      <c r="BM72" s="308"/>
      <c r="BN72" s="308"/>
      <c r="BO72" s="308"/>
      <c r="BP72" s="308"/>
      <c r="BQ72" s="308"/>
      <c r="BR72" s="308"/>
      <c r="BS72" s="308"/>
      <c r="BT72" s="308"/>
      <c r="BU72" s="308"/>
      <c r="BV72" s="308"/>
      <c r="BW72" s="308"/>
      <c r="BX72" s="308"/>
      <c r="BY72" s="308"/>
      <c r="BZ72" s="308"/>
      <c r="CA72" s="308"/>
      <c r="CB72" s="308"/>
      <c r="CC72" s="308"/>
      <c r="CD72" s="308"/>
      <c r="CE72" s="308"/>
      <c r="CF72" s="308"/>
      <c r="CG72" s="308"/>
      <c r="CH72" s="308"/>
      <c r="CI72" s="308"/>
      <c r="CJ72" s="308"/>
      <c r="CK72" s="308"/>
      <c r="CL72" s="308"/>
      <c r="CM72" s="308"/>
      <c r="CN72" s="308"/>
      <c r="CO72" s="308"/>
      <c r="CP72" s="308"/>
      <c r="CQ72" s="308"/>
      <c r="CR72" s="308"/>
      <c r="CS72" s="308"/>
      <c r="CT72" s="308"/>
      <c r="CU72" s="308"/>
      <c r="CV72" s="308"/>
      <c r="CW72" s="308"/>
      <c r="CX72" s="308"/>
      <c r="CY72" s="308"/>
      <c r="CZ72" s="308"/>
      <c r="DA72" s="308"/>
      <c r="DB72" s="308"/>
      <c r="DC72" s="308"/>
      <c r="DD72" s="308"/>
      <c r="DE72" s="308"/>
      <c r="DF72" s="308"/>
      <c r="DG72" s="308"/>
      <c r="DH72" s="308"/>
      <c r="DI72" s="308"/>
      <c r="DJ72" s="308"/>
      <c r="DK72" s="308"/>
      <c r="DL72" s="308"/>
      <c r="DM72" s="308"/>
      <c r="DN72" s="308"/>
      <c r="DO72" s="308"/>
      <c r="DP72" s="308"/>
      <c r="DQ72" s="308"/>
      <c r="DR72" s="308"/>
      <c r="DS72" s="308"/>
      <c r="DT72" s="308"/>
      <c r="DU72" s="308"/>
      <c r="DV72" s="308"/>
      <c r="DW72" s="308"/>
      <c r="DX72" s="308"/>
      <c r="DY72" s="308"/>
      <c r="DZ72" s="308"/>
      <c r="EA72" s="308"/>
      <c r="EB72" s="308"/>
      <c r="EC72" s="308"/>
      <c r="ED72" s="308"/>
      <c r="EE72" s="308"/>
      <c r="EF72" s="308"/>
      <c r="EG72" s="308"/>
      <c r="EH72" s="308"/>
      <c r="EI72" s="308"/>
      <c r="EJ72" s="308"/>
      <c r="EK72" s="308"/>
      <c r="EL72" s="308"/>
      <c r="EM72" s="308"/>
      <c r="EN72" s="308"/>
      <c r="EO72" s="308"/>
      <c r="EP72" s="308"/>
      <c r="EQ72" s="308"/>
      <c r="ER72" s="308"/>
      <c r="ES72" s="308"/>
      <c r="ET72" s="308"/>
      <c r="EU72" s="308"/>
      <c r="EV72" s="308"/>
      <c r="EW72" s="308"/>
      <c r="EX72" s="308"/>
      <c r="EY72" s="308"/>
      <c r="EZ72" s="308"/>
      <c r="FA72" s="308"/>
      <c r="FB72" s="308"/>
      <c r="FC72" s="308"/>
      <c r="FD72" s="308"/>
      <c r="FE72" s="308"/>
      <c r="FF72" s="308"/>
      <c r="FG72" s="308"/>
      <c r="FH72" s="308"/>
      <c r="FI72" s="308"/>
      <c r="FJ72" s="308"/>
      <c r="FK72" s="308"/>
      <c r="FL72" s="308"/>
      <c r="FM72" s="308"/>
      <c r="FN72" s="308"/>
      <c r="FO72" s="308"/>
      <c r="FP72" s="308"/>
      <c r="FQ72" s="308"/>
      <c r="FR72" s="308"/>
      <c r="FS72" s="308"/>
      <c r="FT72" s="308"/>
      <c r="FU72" s="308"/>
      <c r="FV72" s="308"/>
      <c r="FW72" s="308"/>
      <c r="FX72" s="308"/>
      <c r="FY72" s="308"/>
      <c r="FZ72" s="308"/>
      <c r="GA72" s="308"/>
      <c r="GB72" s="308"/>
      <c r="GC72" s="308"/>
      <c r="GD72" s="308"/>
      <c r="GE72" s="308"/>
      <c r="GF72" s="308"/>
      <c r="GG72" s="308"/>
      <c r="GH72" s="308"/>
      <c r="GI72" s="308"/>
      <c r="GJ72" s="308"/>
      <c r="GK72" s="308"/>
      <c r="GL72" s="308"/>
      <c r="GM72" s="308"/>
      <c r="GN72" s="308"/>
      <c r="GO72" s="308"/>
      <c r="GP72" s="308"/>
      <c r="GQ72" s="308"/>
      <c r="GR72" s="308"/>
      <c r="GS72" s="308"/>
      <c r="GT72" s="308"/>
      <c r="GU72" s="308"/>
      <c r="GV72" s="308"/>
      <c r="GW72" s="308"/>
      <c r="GX72" s="308"/>
      <c r="GY72" s="308"/>
      <c r="GZ72" s="308"/>
      <c r="HA72" s="308"/>
      <c r="HB72" s="308"/>
      <c r="HC72" s="308"/>
      <c r="HD72" s="308"/>
      <c r="HE72" s="308"/>
      <c r="HF72" s="308"/>
      <c r="HG72" s="308"/>
      <c r="HH72" s="308"/>
      <c r="HI72" s="308"/>
      <c r="HJ72" s="308"/>
      <c r="HK72" s="308"/>
      <c r="HL72" s="308"/>
      <c r="HM72" s="308"/>
      <c r="HN72" s="308"/>
      <c r="HO72" s="308"/>
      <c r="HP72" s="308"/>
      <c r="HQ72" s="308"/>
    </row>
    <row r="73" spans="1:225" s="1" customFormat="1" ht="16.5" thickBot="1">
      <c r="A73" s="196" t="s">
        <v>137</v>
      </c>
      <c r="E73" s="2"/>
      <c r="K73" s="319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/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/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308"/>
      <c r="CX73" s="308"/>
      <c r="CY73" s="308"/>
      <c r="CZ73" s="308"/>
      <c r="DA73" s="308"/>
      <c r="DB73" s="308"/>
      <c r="DC73" s="308"/>
      <c r="DD73" s="308"/>
      <c r="DE73" s="308"/>
      <c r="DF73" s="308"/>
      <c r="DG73" s="308"/>
      <c r="DH73" s="308"/>
      <c r="DI73" s="308"/>
      <c r="DJ73" s="308"/>
      <c r="DK73" s="308"/>
      <c r="DL73" s="308"/>
      <c r="DM73" s="308"/>
      <c r="DN73" s="308"/>
      <c r="DO73" s="308"/>
      <c r="DP73" s="308"/>
      <c r="DQ73" s="308"/>
      <c r="DR73" s="308"/>
      <c r="DS73" s="308"/>
      <c r="DT73" s="308"/>
      <c r="DU73" s="308"/>
      <c r="DV73" s="308"/>
      <c r="DW73" s="308"/>
      <c r="DX73" s="308"/>
      <c r="DY73" s="308"/>
      <c r="DZ73" s="308"/>
      <c r="EA73" s="308"/>
      <c r="EB73" s="308"/>
      <c r="EC73" s="308"/>
      <c r="ED73" s="308"/>
      <c r="EE73" s="308"/>
      <c r="EF73" s="308"/>
      <c r="EG73" s="308"/>
      <c r="EH73" s="308"/>
      <c r="EI73" s="308"/>
      <c r="EJ73" s="308"/>
      <c r="EK73" s="308"/>
      <c r="EL73" s="308"/>
      <c r="EM73" s="308"/>
      <c r="EN73" s="308"/>
      <c r="EO73" s="308"/>
      <c r="EP73" s="308"/>
      <c r="EQ73" s="308"/>
      <c r="ER73" s="308"/>
      <c r="ES73" s="308"/>
      <c r="ET73" s="308"/>
      <c r="EU73" s="308"/>
      <c r="EV73" s="308"/>
      <c r="EW73" s="308"/>
      <c r="EX73" s="308"/>
      <c r="EY73" s="308"/>
      <c r="EZ73" s="308"/>
      <c r="FA73" s="308"/>
      <c r="FB73" s="308"/>
      <c r="FC73" s="308"/>
      <c r="FD73" s="308"/>
      <c r="FE73" s="308"/>
      <c r="FF73" s="308"/>
      <c r="FG73" s="308"/>
      <c r="FH73" s="308"/>
      <c r="FI73" s="308"/>
      <c r="FJ73" s="308"/>
      <c r="FK73" s="308"/>
      <c r="FL73" s="308"/>
      <c r="FM73" s="308"/>
      <c r="FN73" s="308"/>
      <c r="FO73" s="308"/>
      <c r="FP73" s="308"/>
      <c r="FQ73" s="308"/>
      <c r="FR73" s="308"/>
      <c r="FS73" s="308"/>
      <c r="FT73" s="308"/>
      <c r="FU73" s="308"/>
      <c r="FV73" s="308"/>
      <c r="FW73" s="308"/>
      <c r="FX73" s="308"/>
      <c r="FY73" s="308"/>
      <c r="FZ73" s="308"/>
      <c r="GA73" s="308"/>
      <c r="GB73" s="308"/>
      <c r="GC73" s="308"/>
      <c r="GD73" s="308"/>
      <c r="GE73" s="308"/>
      <c r="GF73" s="308"/>
      <c r="GG73" s="308"/>
      <c r="GH73" s="308"/>
      <c r="GI73" s="308"/>
      <c r="GJ73" s="308"/>
      <c r="GK73" s="308"/>
      <c r="GL73" s="308"/>
      <c r="GM73" s="308"/>
      <c r="GN73" s="308"/>
      <c r="GO73" s="308"/>
      <c r="GP73" s="308"/>
      <c r="GQ73" s="308"/>
      <c r="GR73" s="308"/>
      <c r="GS73" s="308"/>
      <c r="GT73" s="308"/>
      <c r="GU73" s="308"/>
      <c r="GV73" s="308"/>
      <c r="GW73" s="308"/>
      <c r="GX73" s="308"/>
      <c r="GY73" s="308"/>
      <c r="GZ73" s="308"/>
      <c r="HA73" s="308"/>
      <c r="HB73" s="308"/>
      <c r="HC73" s="308"/>
      <c r="HD73" s="308"/>
      <c r="HE73" s="308"/>
      <c r="HF73" s="308"/>
      <c r="HG73" s="308"/>
      <c r="HH73" s="308"/>
      <c r="HI73" s="308"/>
      <c r="HJ73" s="308"/>
      <c r="HK73" s="308"/>
      <c r="HL73" s="308"/>
      <c r="HM73" s="308"/>
      <c r="HN73" s="308"/>
      <c r="HO73" s="308"/>
      <c r="HP73" s="308"/>
      <c r="HQ73" s="308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9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/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/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308"/>
      <c r="CX74" s="308"/>
      <c r="CY74" s="308"/>
      <c r="CZ74" s="308"/>
      <c r="DA74" s="308"/>
      <c r="DB74" s="308"/>
      <c r="DC74" s="308"/>
      <c r="DD74" s="308"/>
      <c r="DE74" s="308"/>
      <c r="DF74" s="308"/>
      <c r="DG74" s="308"/>
      <c r="DH74" s="308"/>
      <c r="DI74" s="308"/>
      <c r="DJ74" s="308"/>
      <c r="DK74" s="308"/>
      <c r="DL74" s="308"/>
      <c r="DM74" s="308"/>
      <c r="DN74" s="308"/>
      <c r="DO74" s="308"/>
      <c r="DP74" s="308"/>
      <c r="DQ74" s="308"/>
      <c r="DR74" s="308"/>
      <c r="DS74" s="308"/>
      <c r="DT74" s="308"/>
      <c r="DU74" s="308"/>
      <c r="DV74" s="308"/>
      <c r="DW74" s="308"/>
      <c r="DX74" s="308"/>
      <c r="DY74" s="308"/>
      <c r="DZ74" s="308"/>
      <c r="EA74" s="308"/>
      <c r="EB74" s="308"/>
      <c r="EC74" s="308"/>
      <c r="ED74" s="308"/>
      <c r="EE74" s="308"/>
      <c r="EF74" s="308"/>
      <c r="EG74" s="308"/>
      <c r="EH74" s="308"/>
      <c r="EI74" s="308"/>
      <c r="EJ74" s="308"/>
      <c r="EK74" s="308"/>
      <c r="EL74" s="308"/>
      <c r="EM74" s="308"/>
      <c r="EN74" s="308"/>
      <c r="EO74" s="308"/>
      <c r="EP74" s="308"/>
      <c r="EQ74" s="308"/>
      <c r="ER74" s="308"/>
      <c r="ES74" s="308"/>
      <c r="ET74" s="308"/>
      <c r="EU74" s="308"/>
      <c r="EV74" s="308"/>
      <c r="EW74" s="308"/>
      <c r="EX74" s="308"/>
      <c r="EY74" s="308"/>
      <c r="EZ74" s="308"/>
      <c r="FA74" s="308"/>
      <c r="FB74" s="308"/>
      <c r="FC74" s="308"/>
      <c r="FD74" s="308"/>
      <c r="FE74" s="308"/>
      <c r="FF74" s="308"/>
      <c r="FG74" s="308"/>
      <c r="FH74" s="308"/>
      <c r="FI74" s="308"/>
      <c r="FJ74" s="308"/>
      <c r="FK74" s="308"/>
      <c r="FL74" s="308"/>
      <c r="FM74" s="308"/>
      <c r="FN74" s="308"/>
      <c r="FO74" s="308"/>
      <c r="FP74" s="308"/>
      <c r="FQ74" s="308"/>
      <c r="FR74" s="308"/>
      <c r="FS74" s="308"/>
      <c r="FT74" s="308"/>
      <c r="FU74" s="308"/>
      <c r="FV74" s="308"/>
      <c r="FW74" s="308"/>
      <c r="FX74" s="308"/>
      <c r="FY74" s="308"/>
      <c r="FZ74" s="308"/>
      <c r="GA74" s="308"/>
      <c r="GB74" s="308"/>
      <c r="GC74" s="308"/>
      <c r="GD74" s="308"/>
      <c r="GE74" s="308"/>
      <c r="GF74" s="308"/>
      <c r="GG74" s="308"/>
      <c r="GH74" s="308"/>
      <c r="GI74" s="308"/>
      <c r="GJ74" s="308"/>
      <c r="GK74" s="308"/>
      <c r="GL74" s="308"/>
      <c r="GM74" s="308"/>
      <c r="GN74" s="308"/>
      <c r="GO74" s="308"/>
      <c r="GP74" s="308"/>
      <c r="GQ74" s="308"/>
      <c r="GR74" s="308"/>
      <c r="GS74" s="308"/>
      <c r="GT74" s="308"/>
      <c r="GU74" s="308"/>
      <c r="GV74" s="308"/>
      <c r="GW74" s="308"/>
      <c r="GX74" s="308"/>
      <c r="GY74" s="308"/>
      <c r="GZ74" s="308"/>
      <c r="HA74" s="308"/>
      <c r="HB74" s="308"/>
      <c r="HC74" s="308"/>
      <c r="HD74" s="308"/>
      <c r="HE74" s="308"/>
      <c r="HF74" s="308"/>
      <c r="HG74" s="308"/>
      <c r="HH74" s="308"/>
      <c r="HI74" s="308"/>
      <c r="HJ74" s="308"/>
      <c r="HK74" s="308"/>
      <c r="HL74" s="308"/>
      <c r="HM74" s="308"/>
      <c r="HN74" s="308"/>
      <c r="HO74" s="308"/>
      <c r="HP74" s="308"/>
      <c r="HQ74" s="308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9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/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/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308"/>
      <c r="CX75" s="308"/>
      <c r="CY75" s="308"/>
      <c r="CZ75" s="308"/>
      <c r="DA75" s="308"/>
      <c r="DB75" s="308"/>
      <c r="DC75" s="308"/>
      <c r="DD75" s="308"/>
      <c r="DE75" s="308"/>
      <c r="DF75" s="308"/>
      <c r="DG75" s="308"/>
      <c r="DH75" s="308"/>
      <c r="DI75" s="308"/>
      <c r="DJ75" s="308"/>
      <c r="DK75" s="308"/>
      <c r="DL75" s="308"/>
      <c r="DM75" s="308"/>
      <c r="DN75" s="308"/>
      <c r="DO75" s="308"/>
      <c r="DP75" s="308"/>
      <c r="DQ75" s="308"/>
      <c r="DR75" s="308"/>
      <c r="DS75" s="308"/>
      <c r="DT75" s="308"/>
      <c r="DU75" s="308"/>
      <c r="DV75" s="308"/>
      <c r="DW75" s="308"/>
      <c r="DX75" s="308"/>
      <c r="DY75" s="308"/>
      <c r="DZ75" s="308"/>
      <c r="EA75" s="308"/>
      <c r="EB75" s="308"/>
      <c r="EC75" s="308"/>
      <c r="ED75" s="308"/>
      <c r="EE75" s="308"/>
      <c r="EF75" s="308"/>
      <c r="EG75" s="308"/>
      <c r="EH75" s="308"/>
      <c r="EI75" s="308"/>
      <c r="EJ75" s="308"/>
      <c r="EK75" s="308"/>
      <c r="EL75" s="308"/>
      <c r="EM75" s="308"/>
      <c r="EN75" s="308"/>
      <c r="EO75" s="308"/>
      <c r="EP75" s="308"/>
      <c r="EQ75" s="308"/>
      <c r="ER75" s="308"/>
      <c r="ES75" s="308"/>
      <c r="ET75" s="308"/>
      <c r="EU75" s="308"/>
      <c r="EV75" s="308"/>
      <c r="EW75" s="308"/>
      <c r="EX75" s="308"/>
      <c r="EY75" s="308"/>
      <c r="EZ75" s="308"/>
      <c r="FA75" s="308"/>
      <c r="FB75" s="308"/>
      <c r="FC75" s="308"/>
      <c r="FD75" s="308"/>
      <c r="FE75" s="308"/>
      <c r="FF75" s="308"/>
      <c r="FG75" s="308"/>
      <c r="FH75" s="308"/>
      <c r="FI75" s="308"/>
      <c r="FJ75" s="308"/>
      <c r="FK75" s="308"/>
      <c r="FL75" s="308"/>
      <c r="FM75" s="308"/>
      <c r="FN75" s="308"/>
      <c r="FO75" s="308"/>
      <c r="FP75" s="308"/>
      <c r="FQ75" s="308"/>
      <c r="FR75" s="308"/>
      <c r="FS75" s="308"/>
      <c r="FT75" s="308"/>
      <c r="FU75" s="308"/>
      <c r="FV75" s="308"/>
      <c r="FW75" s="308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8"/>
      <c r="GN75" s="308"/>
      <c r="GO75" s="308"/>
      <c r="GP75" s="308"/>
      <c r="GQ75" s="308"/>
      <c r="GR75" s="308"/>
      <c r="GS75" s="308"/>
      <c r="GT75" s="308"/>
      <c r="GU75" s="308"/>
      <c r="GV75" s="308"/>
      <c r="GW75" s="308"/>
      <c r="GX75" s="308"/>
      <c r="GY75" s="308"/>
      <c r="GZ75" s="308"/>
      <c r="HA75" s="308"/>
      <c r="HB75" s="308"/>
      <c r="HC75" s="308"/>
      <c r="HD75" s="308"/>
      <c r="HE75" s="308"/>
      <c r="HF75" s="308"/>
      <c r="HG75" s="308"/>
      <c r="HH75" s="308"/>
      <c r="HI75" s="308"/>
      <c r="HJ75" s="308"/>
      <c r="HK75" s="308"/>
      <c r="HL75" s="308"/>
      <c r="HM75" s="308"/>
      <c r="HN75" s="308"/>
      <c r="HO75" s="308"/>
      <c r="HP75" s="308"/>
      <c r="HQ75" s="308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9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/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/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308"/>
      <c r="CX76" s="308"/>
      <c r="CY76" s="308"/>
      <c r="CZ76" s="308"/>
      <c r="DA76" s="308"/>
      <c r="DB76" s="308"/>
      <c r="DC76" s="308"/>
      <c r="DD76" s="308"/>
      <c r="DE76" s="308"/>
      <c r="DF76" s="308"/>
      <c r="DG76" s="308"/>
      <c r="DH76" s="308"/>
      <c r="DI76" s="308"/>
      <c r="DJ76" s="308"/>
      <c r="DK76" s="308"/>
      <c r="DL76" s="308"/>
      <c r="DM76" s="308"/>
      <c r="DN76" s="308"/>
      <c r="DO76" s="308"/>
      <c r="DP76" s="308"/>
      <c r="DQ76" s="308"/>
      <c r="DR76" s="308"/>
      <c r="DS76" s="308"/>
      <c r="DT76" s="308"/>
      <c r="DU76" s="308"/>
      <c r="DV76" s="308"/>
      <c r="DW76" s="308"/>
      <c r="DX76" s="308"/>
      <c r="DY76" s="308"/>
      <c r="DZ76" s="308"/>
      <c r="EA76" s="308"/>
      <c r="EB76" s="308"/>
      <c r="EC76" s="308"/>
      <c r="ED76" s="308"/>
      <c r="EE76" s="308"/>
      <c r="EF76" s="308"/>
      <c r="EG76" s="308"/>
      <c r="EH76" s="308"/>
      <c r="EI76" s="308"/>
      <c r="EJ76" s="308"/>
      <c r="EK76" s="308"/>
      <c r="EL76" s="308"/>
      <c r="EM76" s="308"/>
      <c r="EN76" s="308"/>
      <c r="EO76" s="308"/>
      <c r="EP76" s="308"/>
      <c r="EQ76" s="308"/>
      <c r="ER76" s="308"/>
      <c r="ES76" s="308"/>
      <c r="ET76" s="308"/>
      <c r="EU76" s="308"/>
      <c r="EV76" s="308"/>
      <c r="EW76" s="308"/>
      <c r="EX76" s="308"/>
      <c r="EY76" s="308"/>
      <c r="EZ76" s="308"/>
      <c r="FA76" s="308"/>
      <c r="FB76" s="308"/>
      <c r="FC76" s="308"/>
      <c r="FD76" s="308"/>
      <c r="FE76" s="308"/>
      <c r="FF76" s="308"/>
      <c r="FG76" s="308"/>
      <c r="FH76" s="308"/>
      <c r="FI76" s="308"/>
      <c r="FJ76" s="308"/>
      <c r="FK76" s="308"/>
      <c r="FL76" s="308"/>
      <c r="FM76" s="308"/>
      <c r="FN76" s="308"/>
      <c r="FO76" s="308"/>
      <c r="FP76" s="308"/>
      <c r="FQ76" s="308"/>
      <c r="FR76" s="308"/>
      <c r="FS76" s="308"/>
      <c r="FT76" s="308"/>
      <c r="FU76" s="308"/>
      <c r="FV76" s="308"/>
      <c r="FW76" s="308"/>
      <c r="FX76" s="308"/>
      <c r="FY76" s="308"/>
      <c r="FZ76" s="308"/>
      <c r="GA76" s="308"/>
      <c r="GB76" s="308"/>
      <c r="GC76" s="308"/>
      <c r="GD76" s="308"/>
      <c r="GE76" s="308"/>
      <c r="GF76" s="308"/>
      <c r="GG76" s="308"/>
      <c r="GH76" s="308"/>
      <c r="GI76" s="308"/>
      <c r="GJ76" s="308"/>
      <c r="GK76" s="308"/>
      <c r="GL76" s="308"/>
      <c r="GM76" s="308"/>
      <c r="GN76" s="308"/>
      <c r="GO76" s="308"/>
      <c r="GP76" s="308"/>
      <c r="GQ76" s="308"/>
      <c r="GR76" s="308"/>
      <c r="GS76" s="308"/>
      <c r="GT76" s="308"/>
      <c r="GU76" s="308"/>
      <c r="GV76" s="308"/>
      <c r="GW76" s="308"/>
      <c r="GX76" s="308"/>
      <c r="GY76" s="308"/>
      <c r="GZ76" s="308"/>
      <c r="HA76" s="308"/>
      <c r="HB76" s="308"/>
      <c r="HC76" s="308"/>
      <c r="HD76" s="308"/>
      <c r="HE76" s="308"/>
      <c r="HF76" s="308"/>
      <c r="HG76" s="308"/>
      <c r="HH76" s="308"/>
      <c r="HI76" s="308"/>
      <c r="HJ76" s="308"/>
      <c r="HK76" s="308"/>
      <c r="HL76" s="308"/>
      <c r="HM76" s="308"/>
      <c r="HN76" s="308"/>
      <c r="HO76" s="308"/>
      <c r="HP76" s="308"/>
      <c r="HQ76" s="308"/>
    </row>
    <row r="77" spans="1:225" s="1" customFormat="1" ht="16.5" thickBot="1">
      <c r="A77" s="196" t="s">
        <v>138</v>
      </c>
      <c r="E77" s="2"/>
      <c r="K77" s="319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/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/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308"/>
      <c r="CX77" s="308"/>
      <c r="CY77" s="308"/>
      <c r="CZ77" s="308"/>
      <c r="DA77" s="308"/>
      <c r="DB77" s="308"/>
      <c r="DC77" s="308"/>
      <c r="DD77" s="308"/>
      <c r="DE77" s="308"/>
      <c r="DF77" s="308"/>
      <c r="DG77" s="308"/>
      <c r="DH77" s="308"/>
      <c r="DI77" s="308"/>
      <c r="DJ77" s="308"/>
      <c r="DK77" s="308"/>
      <c r="DL77" s="308"/>
      <c r="DM77" s="308"/>
      <c r="DN77" s="308"/>
      <c r="DO77" s="308"/>
      <c r="DP77" s="308"/>
      <c r="DQ77" s="308"/>
      <c r="DR77" s="308"/>
      <c r="DS77" s="308"/>
      <c r="DT77" s="308"/>
      <c r="DU77" s="308"/>
      <c r="DV77" s="308"/>
      <c r="DW77" s="308"/>
      <c r="DX77" s="308"/>
      <c r="DY77" s="308"/>
      <c r="DZ77" s="308"/>
      <c r="EA77" s="308"/>
      <c r="EB77" s="308"/>
      <c r="EC77" s="308"/>
      <c r="ED77" s="308"/>
      <c r="EE77" s="308"/>
      <c r="EF77" s="308"/>
      <c r="EG77" s="308"/>
      <c r="EH77" s="308"/>
      <c r="EI77" s="308"/>
      <c r="EJ77" s="308"/>
      <c r="EK77" s="308"/>
      <c r="EL77" s="308"/>
      <c r="EM77" s="308"/>
      <c r="EN77" s="308"/>
      <c r="EO77" s="308"/>
      <c r="EP77" s="308"/>
      <c r="EQ77" s="308"/>
      <c r="ER77" s="308"/>
      <c r="ES77" s="308"/>
      <c r="ET77" s="308"/>
      <c r="EU77" s="308"/>
      <c r="EV77" s="308"/>
      <c r="EW77" s="308"/>
      <c r="EX77" s="308"/>
      <c r="EY77" s="308"/>
      <c r="EZ77" s="308"/>
      <c r="FA77" s="308"/>
      <c r="FB77" s="308"/>
      <c r="FC77" s="308"/>
      <c r="FD77" s="308"/>
      <c r="FE77" s="308"/>
      <c r="FF77" s="308"/>
      <c r="FG77" s="308"/>
      <c r="FH77" s="308"/>
      <c r="FI77" s="308"/>
      <c r="FJ77" s="308"/>
      <c r="FK77" s="308"/>
      <c r="FL77" s="308"/>
      <c r="FM77" s="308"/>
      <c r="FN77" s="308"/>
      <c r="FO77" s="308"/>
      <c r="FP77" s="308"/>
      <c r="FQ77" s="308"/>
      <c r="FR77" s="308"/>
      <c r="FS77" s="308"/>
      <c r="FT77" s="308"/>
      <c r="FU77" s="308"/>
      <c r="FV77" s="308"/>
      <c r="FW77" s="308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8"/>
      <c r="GN77" s="308"/>
      <c r="GO77" s="308"/>
      <c r="GP77" s="308"/>
      <c r="GQ77" s="308"/>
      <c r="GR77" s="308"/>
      <c r="GS77" s="308"/>
      <c r="GT77" s="308"/>
      <c r="GU77" s="308"/>
      <c r="GV77" s="308"/>
      <c r="GW77" s="308"/>
      <c r="GX77" s="308"/>
      <c r="GY77" s="308"/>
      <c r="GZ77" s="308"/>
      <c r="HA77" s="308"/>
      <c r="HB77" s="308"/>
      <c r="HC77" s="308"/>
      <c r="HD77" s="308"/>
      <c r="HE77" s="308"/>
      <c r="HF77" s="308"/>
      <c r="HG77" s="308"/>
      <c r="HH77" s="308"/>
      <c r="HI77" s="308"/>
      <c r="HJ77" s="308"/>
      <c r="HK77" s="308"/>
      <c r="HL77" s="308"/>
      <c r="HM77" s="308"/>
      <c r="HN77" s="308"/>
      <c r="HO77" s="308"/>
      <c r="HP77" s="308"/>
      <c r="HQ77" s="308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9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/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/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308"/>
      <c r="CX78" s="308"/>
      <c r="CY78" s="308"/>
      <c r="CZ78" s="308"/>
      <c r="DA78" s="308"/>
      <c r="DB78" s="308"/>
      <c r="DC78" s="308"/>
      <c r="DD78" s="308"/>
      <c r="DE78" s="308"/>
      <c r="DF78" s="308"/>
      <c r="DG78" s="308"/>
      <c r="DH78" s="308"/>
      <c r="DI78" s="308"/>
      <c r="DJ78" s="308"/>
      <c r="DK78" s="308"/>
      <c r="DL78" s="308"/>
      <c r="DM78" s="308"/>
      <c r="DN78" s="308"/>
      <c r="DO78" s="308"/>
      <c r="DP78" s="308"/>
      <c r="DQ78" s="308"/>
      <c r="DR78" s="308"/>
      <c r="DS78" s="308"/>
      <c r="DT78" s="308"/>
      <c r="DU78" s="308"/>
      <c r="DV78" s="308"/>
      <c r="DW78" s="308"/>
      <c r="DX78" s="308"/>
      <c r="DY78" s="308"/>
      <c r="DZ78" s="308"/>
      <c r="EA78" s="308"/>
      <c r="EB78" s="308"/>
      <c r="EC78" s="308"/>
      <c r="ED78" s="308"/>
      <c r="EE78" s="308"/>
      <c r="EF78" s="308"/>
      <c r="EG78" s="308"/>
      <c r="EH78" s="308"/>
      <c r="EI78" s="308"/>
      <c r="EJ78" s="308"/>
      <c r="EK78" s="308"/>
      <c r="EL78" s="308"/>
      <c r="EM78" s="308"/>
      <c r="EN78" s="308"/>
      <c r="EO78" s="308"/>
      <c r="EP78" s="308"/>
      <c r="EQ78" s="308"/>
      <c r="ER78" s="308"/>
      <c r="ES78" s="308"/>
      <c r="ET78" s="308"/>
      <c r="EU78" s="308"/>
      <c r="EV78" s="308"/>
      <c r="EW78" s="308"/>
      <c r="EX78" s="308"/>
      <c r="EY78" s="308"/>
      <c r="EZ78" s="308"/>
      <c r="FA78" s="308"/>
      <c r="FB78" s="308"/>
      <c r="FC78" s="308"/>
      <c r="FD78" s="308"/>
      <c r="FE78" s="308"/>
      <c r="FF78" s="308"/>
      <c r="FG78" s="308"/>
      <c r="FH78" s="308"/>
      <c r="FI78" s="308"/>
      <c r="FJ78" s="308"/>
      <c r="FK78" s="308"/>
      <c r="FL78" s="308"/>
      <c r="FM78" s="308"/>
      <c r="FN78" s="308"/>
      <c r="FO78" s="308"/>
      <c r="FP78" s="308"/>
      <c r="FQ78" s="308"/>
      <c r="FR78" s="308"/>
      <c r="FS78" s="308"/>
      <c r="FT78" s="308"/>
      <c r="FU78" s="308"/>
      <c r="FV78" s="308"/>
      <c r="FW78" s="308"/>
      <c r="FX78" s="308"/>
      <c r="FY78" s="308"/>
      <c r="FZ78" s="308"/>
      <c r="GA78" s="308"/>
      <c r="GB78" s="308"/>
      <c r="GC78" s="308"/>
      <c r="GD78" s="308"/>
      <c r="GE78" s="308"/>
      <c r="GF78" s="308"/>
      <c r="GG78" s="308"/>
      <c r="GH78" s="308"/>
      <c r="GI78" s="308"/>
      <c r="GJ78" s="308"/>
      <c r="GK78" s="308"/>
      <c r="GL78" s="308"/>
      <c r="GM78" s="308"/>
      <c r="GN78" s="308"/>
      <c r="GO78" s="308"/>
      <c r="GP78" s="308"/>
      <c r="GQ78" s="308"/>
      <c r="GR78" s="308"/>
      <c r="GS78" s="308"/>
      <c r="GT78" s="308"/>
      <c r="GU78" s="308"/>
      <c r="GV78" s="308"/>
      <c r="GW78" s="308"/>
      <c r="GX78" s="308"/>
      <c r="GY78" s="308"/>
      <c r="GZ78" s="308"/>
      <c r="HA78" s="308"/>
      <c r="HB78" s="308"/>
      <c r="HC78" s="308"/>
      <c r="HD78" s="308"/>
      <c r="HE78" s="308"/>
      <c r="HF78" s="308"/>
      <c r="HG78" s="308"/>
      <c r="HH78" s="308"/>
      <c r="HI78" s="308"/>
      <c r="HJ78" s="308"/>
      <c r="HK78" s="308"/>
      <c r="HL78" s="308"/>
      <c r="HM78" s="308"/>
      <c r="HN78" s="308"/>
      <c r="HO78" s="308"/>
      <c r="HP78" s="308"/>
      <c r="HQ78" s="308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9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308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/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/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308"/>
      <c r="CX79" s="308"/>
      <c r="CY79" s="308"/>
      <c r="CZ79" s="308"/>
      <c r="DA79" s="308"/>
      <c r="DB79" s="308"/>
      <c r="DC79" s="308"/>
      <c r="DD79" s="308"/>
      <c r="DE79" s="308"/>
      <c r="DF79" s="308"/>
      <c r="DG79" s="308"/>
      <c r="DH79" s="308"/>
      <c r="DI79" s="308"/>
      <c r="DJ79" s="308"/>
      <c r="DK79" s="308"/>
      <c r="DL79" s="308"/>
      <c r="DM79" s="308"/>
      <c r="DN79" s="308"/>
      <c r="DO79" s="308"/>
      <c r="DP79" s="308"/>
      <c r="DQ79" s="308"/>
      <c r="DR79" s="308"/>
      <c r="DS79" s="308"/>
      <c r="DT79" s="308"/>
      <c r="DU79" s="308"/>
      <c r="DV79" s="308"/>
      <c r="DW79" s="308"/>
      <c r="DX79" s="308"/>
      <c r="DY79" s="308"/>
      <c r="DZ79" s="308"/>
      <c r="EA79" s="308"/>
      <c r="EB79" s="308"/>
      <c r="EC79" s="308"/>
      <c r="ED79" s="308"/>
      <c r="EE79" s="308"/>
      <c r="EF79" s="308"/>
      <c r="EG79" s="308"/>
      <c r="EH79" s="308"/>
      <c r="EI79" s="308"/>
      <c r="EJ79" s="308"/>
      <c r="EK79" s="308"/>
      <c r="EL79" s="308"/>
      <c r="EM79" s="308"/>
      <c r="EN79" s="308"/>
      <c r="EO79" s="308"/>
      <c r="EP79" s="308"/>
      <c r="EQ79" s="308"/>
      <c r="ER79" s="308"/>
      <c r="ES79" s="308"/>
      <c r="ET79" s="308"/>
      <c r="EU79" s="308"/>
      <c r="EV79" s="308"/>
      <c r="EW79" s="308"/>
      <c r="EX79" s="308"/>
      <c r="EY79" s="308"/>
      <c r="EZ79" s="308"/>
      <c r="FA79" s="308"/>
      <c r="FB79" s="308"/>
      <c r="FC79" s="308"/>
      <c r="FD79" s="308"/>
      <c r="FE79" s="308"/>
      <c r="FF79" s="308"/>
      <c r="FG79" s="308"/>
      <c r="FH79" s="308"/>
      <c r="FI79" s="308"/>
      <c r="FJ79" s="308"/>
      <c r="FK79" s="308"/>
      <c r="FL79" s="308"/>
      <c r="FM79" s="308"/>
      <c r="FN79" s="308"/>
      <c r="FO79" s="308"/>
      <c r="FP79" s="308"/>
      <c r="FQ79" s="308"/>
      <c r="FR79" s="308"/>
      <c r="FS79" s="308"/>
      <c r="FT79" s="308"/>
      <c r="FU79" s="308"/>
      <c r="FV79" s="308"/>
      <c r="FW79" s="308"/>
      <c r="FX79" s="308"/>
      <c r="FY79" s="308"/>
      <c r="FZ79" s="308"/>
      <c r="GA79" s="308"/>
      <c r="GB79" s="308"/>
      <c r="GC79" s="308"/>
      <c r="GD79" s="308"/>
      <c r="GE79" s="308"/>
      <c r="GF79" s="308"/>
      <c r="GG79" s="308"/>
      <c r="GH79" s="308"/>
      <c r="GI79" s="308"/>
      <c r="GJ79" s="308"/>
      <c r="GK79" s="308"/>
      <c r="GL79" s="308"/>
      <c r="GM79" s="308"/>
      <c r="GN79" s="308"/>
      <c r="GO79" s="308"/>
      <c r="GP79" s="308"/>
      <c r="GQ79" s="308"/>
      <c r="GR79" s="308"/>
      <c r="GS79" s="308"/>
      <c r="GT79" s="308"/>
      <c r="GU79" s="308"/>
      <c r="GV79" s="308"/>
      <c r="GW79" s="308"/>
      <c r="GX79" s="308"/>
      <c r="GY79" s="308"/>
      <c r="GZ79" s="308"/>
      <c r="HA79" s="308"/>
      <c r="HB79" s="308"/>
      <c r="HC79" s="308"/>
      <c r="HD79" s="308"/>
      <c r="HE79" s="308"/>
      <c r="HF79" s="308"/>
      <c r="HG79" s="308"/>
      <c r="HH79" s="308"/>
      <c r="HI79" s="308"/>
      <c r="HJ79" s="308"/>
      <c r="HK79" s="308"/>
      <c r="HL79" s="308"/>
      <c r="HM79" s="308"/>
      <c r="HN79" s="308"/>
      <c r="HO79" s="308"/>
      <c r="HP79" s="308"/>
      <c r="HQ79" s="308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9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  <c r="AZ80" s="308"/>
      <c r="BA80" s="308"/>
      <c r="BB80" s="308"/>
      <c r="BC80" s="308"/>
      <c r="BD80" s="308"/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/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/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308"/>
      <c r="CX80" s="308"/>
      <c r="CY80" s="308"/>
      <c r="CZ80" s="308"/>
      <c r="DA80" s="308"/>
      <c r="DB80" s="308"/>
      <c r="DC80" s="308"/>
      <c r="DD80" s="308"/>
      <c r="DE80" s="308"/>
      <c r="DF80" s="308"/>
      <c r="DG80" s="308"/>
      <c r="DH80" s="308"/>
      <c r="DI80" s="308"/>
      <c r="DJ80" s="308"/>
      <c r="DK80" s="308"/>
      <c r="DL80" s="308"/>
      <c r="DM80" s="308"/>
      <c r="DN80" s="308"/>
      <c r="DO80" s="308"/>
      <c r="DP80" s="308"/>
      <c r="DQ80" s="308"/>
      <c r="DR80" s="308"/>
      <c r="DS80" s="308"/>
      <c r="DT80" s="308"/>
      <c r="DU80" s="308"/>
      <c r="DV80" s="308"/>
      <c r="DW80" s="308"/>
      <c r="DX80" s="308"/>
      <c r="DY80" s="308"/>
      <c r="DZ80" s="308"/>
      <c r="EA80" s="308"/>
      <c r="EB80" s="308"/>
      <c r="EC80" s="308"/>
      <c r="ED80" s="308"/>
      <c r="EE80" s="308"/>
      <c r="EF80" s="308"/>
      <c r="EG80" s="308"/>
      <c r="EH80" s="308"/>
      <c r="EI80" s="308"/>
      <c r="EJ80" s="308"/>
      <c r="EK80" s="308"/>
      <c r="EL80" s="308"/>
      <c r="EM80" s="308"/>
      <c r="EN80" s="308"/>
      <c r="EO80" s="308"/>
      <c r="EP80" s="308"/>
      <c r="EQ80" s="308"/>
      <c r="ER80" s="308"/>
      <c r="ES80" s="308"/>
      <c r="ET80" s="308"/>
      <c r="EU80" s="308"/>
      <c r="EV80" s="308"/>
      <c r="EW80" s="308"/>
      <c r="EX80" s="308"/>
      <c r="EY80" s="308"/>
      <c r="EZ80" s="308"/>
      <c r="FA80" s="308"/>
      <c r="FB80" s="308"/>
      <c r="FC80" s="308"/>
      <c r="FD80" s="308"/>
      <c r="FE80" s="308"/>
      <c r="FF80" s="308"/>
      <c r="FG80" s="308"/>
      <c r="FH80" s="308"/>
      <c r="FI80" s="308"/>
      <c r="FJ80" s="308"/>
      <c r="FK80" s="308"/>
      <c r="FL80" s="308"/>
      <c r="FM80" s="308"/>
      <c r="FN80" s="308"/>
      <c r="FO80" s="308"/>
      <c r="FP80" s="308"/>
      <c r="FQ80" s="308"/>
      <c r="FR80" s="308"/>
      <c r="FS80" s="308"/>
      <c r="FT80" s="308"/>
      <c r="FU80" s="308"/>
      <c r="FV80" s="308"/>
      <c r="FW80" s="308"/>
      <c r="FX80" s="308"/>
      <c r="FY80" s="308"/>
      <c r="FZ80" s="308"/>
      <c r="GA80" s="308"/>
      <c r="GB80" s="308"/>
      <c r="GC80" s="308"/>
      <c r="GD80" s="308"/>
      <c r="GE80" s="308"/>
      <c r="GF80" s="308"/>
      <c r="GG80" s="308"/>
      <c r="GH80" s="308"/>
      <c r="GI80" s="308"/>
      <c r="GJ80" s="308"/>
      <c r="GK80" s="308"/>
      <c r="GL80" s="308"/>
      <c r="GM80" s="308"/>
      <c r="GN80" s="308"/>
      <c r="GO80" s="308"/>
      <c r="GP80" s="308"/>
      <c r="GQ80" s="308"/>
      <c r="GR80" s="308"/>
      <c r="GS80" s="308"/>
      <c r="GT80" s="308"/>
      <c r="GU80" s="308"/>
      <c r="GV80" s="308"/>
      <c r="GW80" s="308"/>
      <c r="GX80" s="308"/>
      <c r="GY80" s="308"/>
      <c r="GZ80" s="308"/>
      <c r="HA80" s="308"/>
      <c r="HB80" s="308"/>
      <c r="HC80" s="308"/>
      <c r="HD80" s="308"/>
      <c r="HE80" s="308"/>
      <c r="HF80" s="308"/>
      <c r="HG80" s="308"/>
      <c r="HH80" s="308"/>
      <c r="HI80" s="308"/>
      <c r="HJ80" s="308"/>
      <c r="HK80" s="308"/>
      <c r="HL80" s="308"/>
      <c r="HM80" s="308"/>
      <c r="HN80" s="308"/>
      <c r="HO80" s="308"/>
      <c r="HP80" s="308"/>
      <c r="HQ80" s="308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9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/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/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308"/>
      <c r="CX81" s="308"/>
      <c r="CY81" s="308"/>
      <c r="CZ81" s="308"/>
      <c r="DA81" s="308"/>
      <c r="DB81" s="308"/>
      <c r="DC81" s="308"/>
      <c r="DD81" s="308"/>
      <c r="DE81" s="308"/>
      <c r="DF81" s="308"/>
      <c r="DG81" s="308"/>
      <c r="DH81" s="308"/>
      <c r="DI81" s="308"/>
      <c r="DJ81" s="308"/>
      <c r="DK81" s="308"/>
      <c r="DL81" s="308"/>
      <c r="DM81" s="308"/>
      <c r="DN81" s="308"/>
      <c r="DO81" s="308"/>
      <c r="DP81" s="308"/>
      <c r="DQ81" s="308"/>
      <c r="DR81" s="308"/>
      <c r="DS81" s="308"/>
      <c r="DT81" s="308"/>
      <c r="DU81" s="308"/>
      <c r="DV81" s="308"/>
      <c r="DW81" s="308"/>
      <c r="DX81" s="308"/>
      <c r="DY81" s="308"/>
      <c r="DZ81" s="308"/>
      <c r="EA81" s="308"/>
      <c r="EB81" s="308"/>
      <c r="EC81" s="308"/>
      <c r="ED81" s="308"/>
      <c r="EE81" s="308"/>
      <c r="EF81" s="308"/>
      <c r="EG81" s="308"/>
      <c r="EH81" s="308"/>
      <c r="EI81" s="308"/>
      <c r="EJ81" s="308"/>
      <c r="EK81" s="308"/>
      <c r="EL81" s="308"/>
      <c r="EM81" s="308"/>
      <c r="EN81" s="308"/>
      <c r="EO81" s="308"/>
      <c r="EP81" s="308"/>
      <c r="EQ81" s="308"/>
      <c r="ER81" s="308"/>
      <c r="ES81" s="308"/>
      <c r="ET81" s="308"/>
      <c r="EU81" s="308"/>
      <c r="EV81" s="308"/>
      <c r="EW81" s="308"/>
      <c r="EX81" s="308"/>
      <c r="EY81" s="308"/>
      <c r="EZ81" s="308"/>
      <c r="FA81" s="308"/>
      <c r="FB81" s="308"/>
      <c r="FC81" s="308"/>
      <c r="FD81" s="308"/>
      <c r="FE81" s="308"/>
      <c r="FF81" s="308"/>
      <c r="FG81" s="308"/>
      <c r="FH81" s="308"/>
      <c r="FI81" s="308"/>
      <c r="FJ81" s="308"/>
      <c r="FK81" s="308"/>
      <c r="FL81" s="308"/>
      <c r="FM81" s="308"/>
      <c r="FN81" s="308"/>
      <c r="FO81" s="308"/>
      <c r="FP81" s="308"/>
      <c r="FQ81" s="308"/>
      <c r="FR81" s="308"/>
      <c r="FS81" s="308"/>
      <c r="FT81" s="308"/>
      <c r="FU81" s="308"/>
      <c r="FV81" s="308"/>
      <c r="FW81" s="308"/>
      <c r="FX81" s="308"/>
      <c r="FY81" s="308"/>
      <c r="FZ81" s="308"/>
      <c r="GA81" s="308"/>
      <c r="GB81" s="308"/>
      <c r="GC81" s="308"/>
      <c r="GD81" s="308"/>
      <c r="GE81" s="308"/>
      <c r="GF81" s="308"/>
      <c r="GG81" s="308"/>
      <c r="GH81" s="308"/>
      <c r="GI81" s="308"/>
      <c r="GJ81" s="308"/>
      <c r="GK81" s="308"/>
      <c r="GL81" s="308"/>
      <c r="GM81" s="308"/>
      <c r="GN81" s="308"/>
      <c r="GO81" s="308"/>
      <c r="GP81" s="308"/>
      <c r="GQ81" s="308"/>
      <c r="GR81" s="308"/>
      <c r="GS81" s="308"/>
      <c r="GT81" s="308"/>
      <c r="GU81" s="308"/>
      <c r="GV81" s="308"/>
      <c r="GW81" s="308"/>
      <c r="GX81" s="308"/>
      <c r="GY81" s="308"/>
      <c r="GZ81" s="308"/>
      <c r="HA81" s="308"/>
      <c r="HB81" s="308"/>
      <c r="HC81" s="308"/>
      <c r="HD81" s="308"/>
      <c r="HE81" s="308"/>
      <c r="HF81" s="308"/>
      <c r="HG81" s="308"/>
      <c r="HH81" s="308"/>
      <c r="HI81" s="308"/>
      <c r="HJ81" s="308"/>
      <c r="HK81" s="308"/>
      <c r="HL81" s="308"/>
      <c r="HM81" s="308"/>
      <c r="HN81" s="308"/>
      <c r="HO81" s="308"/>
      <c r="HP81" s="308"/>
      <c r="HQ81" s="308"/>
    </row>
    <row r="82" spans="2:225" s="1" customFormat="1">
      <c r="E82" s="2"/>
      <c r="K82" s="319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308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/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/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308"/>
      <c r="CX82" s="308"/>
      <c r="CY82" s="308"/>
      <c r="CZ82" s="308"/>
      <c r="DA82" s="308"/>
      <c r="DB82" s="308"/>
      <c r="DC82" s="308"/>
      <c r="DD82" s="308"/>
      <c r="DE82" s="308"/>
      <c r="DF82" s="308"/>
      <c r="DG82" s="308"/>
      <c r="DH82" s="308"/>
      <c r="DI82" s="308"/>
      <c r="DJ82" s="308"/>
      <c r="DK82" s="308"/>
      <c r="DL82" s="308"/>
      <c r="DM82" s="308"/>
      <c r="DN82" s="308"/>
      <c r="DO82" s="308"/>
      <c r="DP82" s="308"/>
      <c r="DQ82" s="308"/>
      <c r="DR82" s="308"/>
      <c r="DS82" s="308"/>
      <c r="DT82" s="308"/>
      <c r="DU82" s="308"/>
      <c r="DV82" s="308"/>
      <c r="DW82" s="308"/>
      <c r="DX82" s="308"/>
      <c r="DY82" s="308"/>
      <c r="DZ82" s="308"/>
      <c r="EA82" s="308"/>
      <c r="EB82" s="308"/>
      <c r="EC82" s="308"/>
      <c r="ED82" s="308"/>
      <c r="EE82" s="308"/>
      <c r="EF82" s="308"/>
      <c r="EG82" s="308"/>
      <c r="EH82" s="308"/>
      <c r="EI82" s="308"/>
      <c r="EJ82" s="308"/>
      <c r="EK82" s="308"/>
      <c r="EL82" s="308"/>
      <c r="EM82" s="308"/>
      <c r="EN82" s="308"/>
      <c r="EO82" s="308"/>
      <c r="EP82" s="308"/>
      <c r="EQ82" s="308"/>
      <c r="ER82" s="308"/>
      <c r="ES82" s="308"/>
      <c r="ET82" s="308"/>
      <c r="EU82" s="308"/>
      <c r="EV82" s="308"/>
      <c r="EW82" s="308"/>
      <c r="EX82" s="308"/>
      <c r="EY82" s="308"/>
      <c r="EZ82" s="308"/>
      <c r="FA82" s="308"/>
      <c r="FB82" s="308"/>
      <c r="FC82" s="308"/>
      <c r="FD82" s="308"/>
      <c r="FE82" s="308"/>
      <c r="FF82" s="308"/>
      <c r="FG82" s="308"/>
      <c r="FH82" s="308"/>
      <c r="FI82" s="308"/>
      <c r="FJ82" s="308"/>
      <c r="FK82" s="308"/>
      <c r="FL82" s="308"/>
      <c r="FM82" s="308"/>
      <c r="FN82" s="308"/>
      <c r="FO82" s="308"/>
      <c r="FP82" s="308"/>
      <c r="FQ82" s="308"/>
      <c r="FR82" s="308"/>
      <c r="FS82" s="308"/>
      <c r="FT82" s="308"/>
      <c r="FU82" s="308"/>
      <c r="FV82" s="308"/>
      <c r="FW82" s="308"/>
      <c r="FX82" s="308"/>
      <c r="FY82" s="308"/>
      <c r="FZ82" s="308"/>
      <c r="GA82" s="308"/>
      <c r="GB82" s="308"/>
      <c r="GC82" s="308"/>
      <c r="GD82" s="308"/>
      <c r="GE82" s="308"/>
      <c r="GF82" s="308"/>
      <c r="GG82" s="308"/>
      <c r="GH82" s="308"/>
      <c r="GI82" s="308"/>
      <c r="GJ82" s="308"/>
      <c r="GK82" s="308"/>
      <c r="GL82" s="308"/>
      <c r="GM82" s="308"/>
      <c r="GN82" s="308"/>
      <c r="GO82" s="308"/>
      <c r="GP82" s="308"/>
      <c r="GQ82" s="308"/>
      <c r="GR82" s="308"/>
      <c r="GS82" s="308"/>
      <c r="GT82" s="308"/>
      <c r="GU82" s="308"/>
      <c r="GV82" s="308"/>
      <c r="GW82" s="308"/>
      <c r="GX82" s="308"/>
      <c r="GY82" s="308"/>
      <c r="GZ82" s="308"/>
      <c r="HA82" s="308"/>
      <c r="HB82" s="308"/>
      <c r="HC82" s="308"/>
      <c r="HD82" s="308"/>
      <c r="HE82" s="308"/>
      <c r="HF82" s="308"/>
      <c r="HG82" s="308"/>
      <c r="HH82" s="308"/>
      <c r="HI82" s="308"/>
      <c r="HJ82" s="308"/>
      <c r="HK82" s="308"/>
      <c r="HL82" s="308"/>
      <c r="HM82" s="308"/>
      <c r="HN82" s="308"/>
      <c r="HO82" s="308"/>
      <c r="HP82" s="308"/>
      <c r="HQ82" s="308"/>
    </row>
    <row r="83" spans="2:225" s="1" customFormat="1" ht="15.75">
      <c r="E83" s="2"/>
      <c r="H83" s="197"/>
      <c r="K83" s="319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/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/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308"/>
      <c r="CX83" s="308"/>
      <c r="CY83" s="308"/>
      <c r="CZ83" s="308"/>
      <c r="DA83" s="308"/>
      <c r="DB83" s="308"/>
      <c r="DC83" s="308"/>
      <c r="DD83" s="308"/>
      <c r="DE83" s="308"/>
      <c r="DF83" s="308"/>
      <c r="DG83" s="308"/>
      <c r="DH83" s="308"/>
      <c r="DI83" s="308"/>
      <c r="DJ83" s="308"/>
      <c r="DK83" s="308"/>
      <c r="DL83" s="308"/>
      <c r="DM83" s="308"/>
      <c r="DN83" s="308"/>
      <c r="DO83" s="308"/>
      <c r="DP83" s="308"/>
      <c r="DQ83" s="308"/>
      <c r="DR83" s="308"/>
      <c r="DS83" s="308"/>
      <c r="DT83" s="308"/>
      <c r="DU83" s="308"/>
      <c r="DV83" s="308"/>
      <c r="DW83" s="308"/>
      <c r="DX83" s="308"/>
      <c r="DY83" s="308"/>
      <c r="DZ83" s="308"/>
      <c r="EA83" s="308"/>
      <c r="EB83" s="308"/>
      <c r="EC83" s="308"/>
      <c r="ED83" s="308"/>
      <c r="EE83" s="308"/>
      <c r="EF83" s="308"/>
      <c r="EG83" s="308"/>
      <c r="EH83" s="308"/>
      <c r="EI83" s="308"/>
      <c r="EJ83" s="308"/>
      <c r="EK83" s="308"/>
      <c r="EL83" s="308"/>
      <c r="EM83" s="308"/>
      <c r="EN83" s="308"/>
      <c r="EO83" s="308"/>
      <c r="EP83" s="308"/>
      <c r="EQ83" s="308"/>
      <c r="ER83" s="308"/>
      <c r="ES83" s="308"/>
      <c r="ET83" s="308"/>
      <c r="EU83" s="308"/>
      <c r="EV83" s="308"/>
      <c r="EW83" s="308"/>
      <c r="EX83" s="308"/>
      <c r="EY83" s="308"/>
      <c r="EZ83" s="308"/>
      <c r="FA83" s="308"/>
      <c r="FB83" s="308"/>
      <c r="FC83" s="308"/>
      <c r="FD83" s="308"/>
      <c r="FE83" s="308"/>
      <c r="FF83" s="308"/>
      <c r="FG83" s="308"/>
      <c r="FH83" s="308"/>
      <c r="FI83" s="308"/>
      <c r="FJ83" s="308"/>
      <c r="FK83" s="308"/>
      <c r="FL83" s="308"/>
      <c r="FM83" s="308"/>
      <c r="FN83" s="308"/>
      <c r="FO83" s="308"/>
      <c r="FP83" s="308"/>
      <c r="FQ83" s="308"/>
      <c r="FR83" s="308"/>
      <c r="FS83" s="308"/>
      <c r="FT83" s="308"/>
      <c r="FU83" s="308"/>
      <c r="FV83" s="308"/>
      <c r="FW83" s="308"/>
      <c r="FX83" s="308"/>
      <c r="FY83" s="308"/>
      <c r="FZ83" s="308"/>
      <c r="GA83" s="308"/>
      <c r="GB83" s="308"/>
      <c r="GC83" s="308"/>
      <c r="GD83" s="308"/>
      <c r="GE83" s="308"/>
      <c r="GF83" s="308"/>
      <c r="GG83" s="308"/>
      <c r="GH83" s="308"/>
      <c r="GI83" s="308"/>
      <c r="GJ83" s="308"/>
      <c r="GK83" s="308"/>
      <c r="GL83" s="308"/>
      <c r="GM83" s="308"/>
      <c r="GN83" s="308"/>
      <c r="GO83" s="308"/>
      <c r="GP83" s="308"/>
      <c r="GQ83" s="308"/>
      <c r="GR83" s="308"/>
      <c r="GS83" s="308"/>
      <c r="GT83" s="308"/>
      <c r="GU83" s="308"/>
      <c r="GV83" s="308"/>
      <c r="GW83" s="308"/>
      <c r="GX83" s="308"/>
      <c r="GY83" s="308"/>
      <c r="GZ83" s="308"/>
      <c r="HA83" s="308"/>
      <c r="HB83" s="308"/>
      <c r="HC83" s="308"/>
      <c r="HD83" s="308"/>
      <c r="HE83" s="308"/>
      <c r="HF83" s="308"/>
      <c r="HG83" s="308"/>
      <c r="HH83" s="308"/>
      <c r="HI83" s="308"/>
      <c r="HJ83" s="308"/>
      <c r="HK83" s="308"/>
      <c r="HL83" s="308"/>
      <c r="HM83" s="308"/>
      <c r="HN83" s="308"/>
      <c r="HO83" s="308"/>
      <c r="HP83" s="308"/>
      <c r="HQ83" s="308"/>
    </row>
    <row r="84" spans="2:225" s="1" customFormat="1" ht="15.75">
      <c r="E84" s="2"/>
      <c r="H84" s="197" t="s">
        <v>168</v>
      </c>
      <c r="K84" s="319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/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308"/>
      <c r="CX84" s="308"/>
      <c r="CY84" s="308"/>
      <c r="CZ84" s="308"/>
      <c r="DA84" s="308"/>
      <c r="DB84" s="308"/>
      <c r="DC84" s="308"/>
      <c r="DD84" s="308"/>
      <c r="DE84" s="308"/>
      <c r="DF84" s="308"/>
      <c r="DG84" s="308"/>
      <c r="DH84" s="308"/>
      <c r="DI84" s="308"/>
      <c r="DJ84" s="308"/>
      <c r="DK84" s="308"/>
      <c r="DL84" s="308"/>
      <c r="DM84" s="308"/>
      <c r="DN84" s="308"/>
      <c r="DO84" s="308"/>
      <c r="DP84" s="308"/>
      <c r="DQ84" s="308"/>
      <c r="DR84" s="308"/>
      <c r="DS84" s="308"/>
      <c r="DT84" s="308"/>
      <c r="DU84" s="308"/>
      <c r="DV84" s="308"/>
      <c r="DW84" s="308"/>
      <c r="DX84" s="308"/>
      <c r="DY84" s="308"/>
      <c r="DZ84" s="308"/>
      <c r="EA84" s="308"/>
      <c r="EB84" s="308"/>
      <c r="EC84" s="308"/>
      <c r="ED84" s="308"/>
      <c r="EE84" s="308"/>
      <c r="EF84" s="308"/>
      <c r="EG84" s="308"/>
      <c r="EH84" s="308"/>
      <c r="EI84" s="308"/>
      <c r="EJ84" s="308"/>
      <c r="EK84" s="308"/>
      <c r="EL84" s="308"/>
      <c r="EM84" s="308"/>
      <c r="EN84" s="308"/>
      <c r="EO84" s="308"/>
      <c r="EP84" s="308"/>
      <c r="EQ84" s="308"/>
      <c r="ER84" s="308"/>
      <c r="ES84" s="308"/>
      <c r="ET84" s="308"/>
      <c r="EU84" s="308"/>
      <c r="EV84" s="308"/>
      <c r="EW84" s="308"/>
      <c r="EX84" s="308"/>
      <c r="EY84" s="308"/>
      <c r="EZ84" s="308"/>
      <c r="FA84" s="308"/>
      <c r="FB84" s="308"/>
      <c r="FC84" s="308"/>
      <c r="FD84" s="308"/>
      <c r="FE84" s="308"/>
      <c r="FF84" s="308"/>
      <c r="FG84" s="308"/>
      <c r="FH84" s="308"/>
      <c r="FI84" s="308"/>
      <c r="FJ84" s="308"/>
      <c r="FK84" s="308"/>
      <c r="FL84" s="308"/>
      <c r="FM84" s="308"/>
      <c r="FN84" s="308"/>
      <c r="FO84" s="308"/>
      <c r="FP84" s="308"/>
      <c r="FQ84" s="308"/>
      <c r="FR84" s="308"/>
      <c r="FS84" s="308"/>
      <c r="FT84" s="308"/>
      <c r="FU84" s="308"/>
      <c r="FV84" s="308"/>
      <c r="FW84" s="308"/>
      <c r="FX84" s="308"/>
      <c r="FY84" s="308"/>
      <c r="FZ84" s="308"/>
      <c r="GA84" s="308"/>
      <c r="GB84" s="308"/>
      <c r="GC84" s="308"/>
      <c r="GD84" s="308"/>
      <c r="GE84" s="308"/>
      <c r="GF84" s="308"/>
      <c r="GG84" s="308"/>
      <c r="GH84" s="308"/>
      <c r="GI84" s="308"/>
      <c r="GJ84" s="308"/>
      <c r="GK84" s="308"/>
      <c r="GL84" s="308"/>
      <c r="GM84" s="308"/>
      <c r="GN84" s="308"/>
      <c r="GO84" s="308"/>
      <c r="GP84" s="308"/>
      <c r="GQ84" s="308"/>
      <c r="GR84" s="308"/>
      <c r="GS84" s="308"/>
      <c r="GT84" s="308"/>
      <c r="GU84" s="308"/>
      <c r="GV84" s="308"/>
      <c r="GW84" s="308"/>
      <c r="GX84" s="308"/>
      <c r="GY84" s="308"/>
      <c r="GZ84" s="308"/>
      <c r="HA84" s="308"/>
      <c r="HB84" s="308"/>
      <c r="HC84" s="308"/>
      <c r="HD84" s="308"/>
      <c r="HE84" s="308"/>
      <c r="HF84" s="308"/>
      <c r="HG84" s="308"/>
      <c r="HH84" s="308"/>
      <c r="HI84" s="308"/>
      <c r="HJ84" s="308"/>
      <c r="HK84" s="308"/>
      <c r="HL84" s="308"/>
      <c r="HM84" s="308"/>
      <c r="HN84" s="308"/>
      <c r="HO84" s="308"/>
      <c r="HP84" s="308"/>
      <c r="HQ84" s="308"/>
    </row>
    <row r="85" spans="2:225" s="1" customFormat="1" ht="15.75">
      <c r="C85"/>
      <c r="D85"/>
      <c r="E85"/>
      <c r="F85"/>
      <c r="H85" s="197" t="s">
        <v>169</v>
      </c>
      <c r="K85" s="316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/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/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308"/>
      <c r="CX85" s="308"/>
      <c r="CY85" s="308"/>
      <c r="CZ85" s="308"/>
      <c r="DA85" s="308"/>
      <c r="DB85" s="308"/>
      <c r="DC85" s="308"/>
      <c r="DD85" s="308"/>
      <c r="DE85" s="308"/>
      <c r="DF85" s="308"/>
      <c r="DG85" s="308"/>
      <c r="DH85" s="308"/>
      <c r="DI85" s="308"/>
      <c r="DJ85" s="308"/>
      <c r="DK85" s="308"/>
      <c r="DL85" s="308"/>
      <c r="DM85" s="308"/>
      <c r="DN85" s="308"/>
      <c r="DO85" s="308"/>
      <c r="DP85" s="308"/>
      <c r="DQ85" s="308"/>
      <c r="DR85" s="308"/>
      <c r="DS85" s="308"/>
      <c r="DT85" s="308"/>
      <c r="DU85" s="308"/>
      <c r="DV85" s="308"/>
      <c r="DW85" s="308"/>
      <c r="DX85" s="308"/>
      <c r="DY85" s="308"/>
      <c r="DZ85" s="308"/>
      <c r="EA85" s="308"/>
      <c r="EB85" s="308"/>
      <c r="EC85" s="308"/>
      <c r="ED85" s="308"/>
      <c r="EE85" s="308"/>
      <c r="EF85" s="308"/>
      <c r="EG85" s="308"/>
      <c r="EH85" s="308"/>
      <c r="EI85" s="308"/>
      <c r="EJ85" s="308"/>
      <c r="EK85" s="308"/>
      <c r="EL85" s="308"/>
      <c r="EM85" s="308"/>
      <c r="EN85" s="308"/>
      <c r="EO85" s="308"/>
      <c r="EP85" s="308"/>
      <c r="EQ85" s="308"/>
      <c r="ER85" s="308"/>
      <c r="ES85" s="308"/>
      <c r="ET85" s="308"/>
      <c r="EU85" s="308"/>
      <c r="EV85" s="308"/>
      <c r="EW85" s="308"/>
      <c r="EX85" s="308"/>
      <c r="EY85" s="308"/>
      <c r="EZ85" s="308"/>
      <c r="FA85" s="308"/>
      <c r="FB85" s="308"/>
      <c r="FC85" s="308"/>
      <c r="FD85" s="308"/>
      <c r="FE85" s="308"/>
      <c r="FF85" s="308"/>
      <c r="FG85" s="308"/>
      <c r="FH85" s="308"/>
      <c r="FI85" s="308"/>
      <c r="FJ85" s="308"/>
      <c r="FK85" s="308"/>
      <c r="FL85" s="308"/>
      <c r="FM85" s="308"/>
      <c r="FN85" s="308"/>
      <c r="FO85" s="308"/>
      <c r="FP85" s="308"/>
      <c r="FQ85" s="308"/>
      <c r="FR85" s="308"/>
      <c r="FS85" s="308"/>
      <c r="FT85" s="308"/>
      <c r="FU85" s="308"/>
      <c r="FV85" s="308"/>
      <c r="FW85" s="308"/>
      <c r="FX85" s="308"/>
      <c r="FY85" s="308"/>
      <c r="FZ85" s="308"/>
      <c r="GA85" s="308"/>
      <c r="GB85" s="308"/>
      <c r="GC85" s="308"/>
      <c r="GD85" s="308"/>
      <c r="GE85" s="308"/>
      <c r="GF85" s="308"/>
      <c r="GG85" s="308"/>
      <c r="GH85" s="308"/>
      <c r="GI85" s="308"/>
      <c r="GJ85" s="308"/>
      <c r="GK85" s="308"/>
      <c r="GL85" s="308"/>
      <c r="GM85" s="308"/>
      <c r="GN85" s="308"/>
      <c r="GO85" s="308"/>
      <c r="GP85" s="308"/>
      <c r="GQ85" s="308"/>
      <c r="GR85" s="308"/>
      <c r="GS85" s="308"/>
      <c r="GT85" s="308"/>
      <c r="GU85" s="308"/>
      <c r="GV85" s="308"/>
      <c r="GW85" s="308"/>
      <c r="GX85" s="308"/>
      <c r="GY85" s="308"/>
      <c r="GZ85" s="308"/>
      <c r="HA85" s="308"/>
      <c r="HB85" s="308"/>
      <c r="HC85" s="308"/>
      <c r="HD85" s="308"/>
      <c r="HE85" s="308"/>
      <c r="HF85" s="308"/>
      <c r="HG85" s="308"/>
      <c r="HH85" s="308"/>
      <c r="HI85" s="308"/>
      <c r="HJ85" s="308"/>
      <c r="HK85" s="308"/>
      <c r="HL85" s="308"/>
      <c r="HM85" s="308"/>
      <c r="HN85" s="308"/>
      <c r="HO85" s="308"/>
      <c r="HP85" s="308"/>
      <c r="HQ85" s="308"/>
    </row>
    <row r="86" spans="2:225" s="1" customFormat="1" ht="15.75">
      <c r="B86" s="344" t="s">
        <v>139</v>
      </c>
      <c r="E86" s="197"/>
      <c r="H86" s="197" t="s">
        <v>170</v>
      </c>
      <c r="K86" s="330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/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/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308"/>
      <c r="CX86" s="308"/>
      <c r="CY86" s="308"/>
      <c r="CZ86" s="308"/>
      <c r="DA86" s="308"/>
      <c r="DB86" s="308"/>
      <c r="DC86" s="308"/>
      <c r="DD86" s="308"/>
      <c r="DE86" s="308"/>
      <c r="DF86" s="308"/>
      <c r="DG86" s="308"/>
      <c r="DH86" s="308"/>
      <c r="DI86" s="308"/>
      <c r="DJ86" s="308"/>
      <c r="DK86" s="308"/>
      <c r="DL86" s="308"/>
      <c r="DM86" s="308"/>
      <c r="DN86" s="308"/>
      <c r="DO86" s="308"/>
      <c r="DP86" s="308"/>
      <c r="DQ86" s="308"/>
      <c r="DR86" s="308"/>
      <c r="DS86" s="308"/>
      <c r="DT86" s="308"/>
      <c r="DU86" s="308"/>
      <c r="DV86" s="308"/>
      <c r="DW86" s="308"/>
      <c r="DX86" s="308"/>
      <c r="DY86" s="308"/>
      <c r="DZ86" s="308"/>
      <c r="EA86" s="308"/>
      <c r="EB86" s="308"/>
      <c r="EC86" s="308"/>
      <c r="ED86" s="308"/>
      <c r="EE86" s="308"/>
      <c r="EF86" s="308"/>
      <c r="EG86" s="308"/>
      <c r="EH86" s="308"/>
      <c r="EI86" s="308"/>
      <c r="EJ86" s="308"/>
      <c r="EK86" s="308"/>
      <c r="EL86" s="308"/>
      <c r="EM86" s="308"/>
      <c r="EN86" s="308"/>
      <c r="EO86" s="308"/>
      <c r="EP86" s="308"/>
      <c r="EQ86" s="308"/>
      <c r="ER86" s="308"/>
      <c r="ES86" s="308"/>
      <c r="ET86" s="308"/>
      <c r="EU86" s="308"/>
      <c r="EV86" s="308"/>
      <c r="EW86" s="308"/>
      <c r="EX86" s="308"/>
      <c r="EY86" s="308"/>
      <c r="EZ86" s="308"/>
      <c r="FA86" s="308"/>
      <c r="FB86" s="308"/>
      <c r="FC86" s="308"/>
      <c r="FD86" s="308"/>
      <c r="FE86" s="308"/>
      <c r="FF86" s="308"/>
      <c r="FG86" s="308"/>
      <c r="FH86" s="308"/>
      <c r="FI86" s="308"/>
      <c r="FJ86" s="308"/>
      <c r="FK86" s="308"/>
      <c r="FL86" s="308"/>
      <c r="FM86" s="308"/>
      <c r="FN86" s="308"/>
      <c r="FO86" s="308"/>
      <c r="FP86" s="308"/>
      <c r="FQ86" s="308"/>
      <c r="FR86" s="308"/>
      <c r="FS86" s="308"/>
      <c r="FT86" s="308"/>
      <c r="FU86" s="308"/>
      <c r="FV86" s="308"/>
      <c r="FW86" s="308"/>
      <c r="FX86" s="308"/>
      <c r="FY86" s="308"/>
      <c r="FZ86" s="308"/>
      <c r="GA86" s="308"/>
      <c r="GB86" s="308"/>
      <c r="GC86" s="308"/>
      <c r="GD86" s="308"/>
      <c r="GE86" s="308"/>
      <c r="GF86" s="308"/>
      <c r="GG86" s="308"/>
      <c r="GH86" s="308"/>
      <c r="GI86" s="308"/>
      <c r="GJ86" s="308"/>
      <c r="GK86" s="308"/>
      <c r="GL86" s="308"/>
      <c r="GM86" s="308"/>
      <c r="GN86" s="308"/>
      <c r="GO86" s="308"/>
      <c r="GP86" s="308"/>
      <c r="GQ86" s="308"/>
      <c r="GR86" s="308"/>
      <c r="GS86" s="308"/>
      <c r="GT86" s="308"/>
      <c r="GU86" s="308"/>
      <c r="GV86" s="308"/>
      <c r="GW86" s="308"/>
      <c r="GX86" s="308"/>
      <c r="GY86" s="308"/>
      <c r="GZ86" s="308"/>
      <c r="HA86" s="308"/>
      <c r="HB86" s="308"/>
      <c r="HC86" s="308"/>
      <c r="HD86" s="308"/>
      <c r="HE86" s="308"/>
      <c r="HF86" s="308"/>
      <c r="HG86" s="308"/>
      <c r="HH86" s="308"/>
      <c r="HI86" s="308"/>
      <c r="HJ86" s="308"/>
      <c r="HK86" s="308"/>
      <c r="HL86" s="308"/>
      <c r="HM86" s="308"/>
      <c r="HN86" s="308"/>
      <c r="HO86" s="308"/>
      <c r="HP86" s="308"/>
      <c r="HQ86" s="308"/>
    </row>
    <row r="87" spans="2:225" s="7" customFormat="1" ht="15.75">
      <c r="B87" s="286" t="s">
        <v>256</v>
      </c>
      <c r="C87"/>
      <c r="D87" s="1"/>
      <c r="E87"/>
      <c r="F87" s="1"/>
      <c r="G87" s="1"/>
      <c r="H87" s="197" t="s">
        <v>171</v>
      </c>
      <c r="I87" s="1"/>
      <c r="J87" s="1"/>
      <c r="K87" s="33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  <c r="AI87" s="311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  <c r="CZ87" s="311"/>
      <c r="DA87" s="311"/>
      <c r="DB87" s="311"/>
      <c r="DC87" s="311"/>
      <c r="DD87" s="311"/>
      <c r="DE87" s="311"/>
      <c r="DF87" s="311"/>
      <c r="DG87" s="311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DU87" s="311"/>
      <c r="DV87" s="311"/>
      <c r="DW87" s="311"/>
      <c r="DX87" s="311"/>
      <c r="DY87" s="311"/>
      <c r="DZ87" s="311"/>
      <c r="EA87" s="311"/>
      <c r="EB87" s="311"/>
      <c r="EC87" s="311"/>
      <c r="ED87" s="311"/>
      <c r="EE87" s="311"/>
      <c r="EF87" s="311"/>
      <c r="EG87" s="311"/>
      <c r="EH87" s="311"/>
      <c r="EI87" s="311"/>
      <c r="EJ87" s="311"/>
      <c r="EK87" s="311"/>
      <c r="EL87" s="311"/>
      <c r="EM87" s="311"/>
      <c r="EN87" s="311"/>
      <c r="EO87" s="311"/>
      <c r="EP87" s="311"/>
      <c r="EQ87" s="311"/>
      <c r="ER87" s="311"/>
      <c r="ES87" s="311"/>
      <c r="ET87" s="311"/>
      <c r="EU87" s="311"/>
      <c r="EV87" s="311"/>
      <c r="EW87" s="311"/>
      <c r="EX87" s="311"/>
      <c r="EY87" s="311"/>
      <c r="EZ87" s="311"/>
      <c r="FA87" s="311"/>
      <c r="FB87" s="311"/>
      <c r="FC87" s="311"/>
      <c r="FD87" s="311"/>
      <c r="FE87" s="311"/>
      <c r="FF87" s="311"/>
      <c r="FG87" s="311"/>
      <c r="FH87" s="311"/>
      <c r="FI87" s="311"/>
      <c r="FJ87" s="311"/>
      <c r="FK87" s="311"/>
      <c r="FL87" s="311"/>
      <c r="FM87" s="311"/>
      <c r="FN87" s="311"/>
      <c r="FO87" s="311"/>
      <c r="FP87" s="311"/>
      <c r="FQ87" s="311"/>
      <c r="FR87" s="311"/>
      <c r="FS87" s="311"/>
      <c r="FT87" s="311"/>
      <c r="FU87" s="311"/>
      <c r="FV87" s="311"/>
      <c r="FW87" s="311"/>
      <c r="FX87" s="311"/>
      <c r="FY87" s="311"/>
      <c r="FZ87" s="311"/>
      <c r="GA87" s="311"/>
      <c r="GB87" s="311"/>
      <c r="GC87" s="311"/>
      <c r="GD87" s="311"/>
      <c r="GE87" s="311"/>
      <c r="GF87" s="311"/>
      <c r="GG87" s="311"/>
      <c r="GH87" s="311"/>
      <c r="GI87" s="311"/>
      <c r="GJ87" s="311"/>
      <c r="GK87" s="311"/>
      <c r="GL87" s="311"/>
      <c r="GM87" s="311"/>
      <c r="GN87" s="311"/>
      <c r="GO87" s="311"/>
      <c r="GP87" s="311"/>
      <c r="GQ87" s="311"/>
      <c r="GR87" s="311"/>
      <c r="GS87" s="311"/>
      <c r="GT87" s="311"/>
      <c r="GU87" s="311"/>
      <c r="GV87" s="311"/>
      <c r="GW87" s="311"/>
      <c r="GX87" s="311"/>
      <c r="GY87" s="311"/>
      <c r="GZ87" s="311"/>
      <c r="HA87" s="311"/>
      <c r="HB87" s="311"/>
      <c r="HC87" s="311"/>
      <c r="HD87" s="311"/>
      <c r="HE87" s="311"/>
      <c r="HF87" s="311"/>
      <c r="HG87" s="311"/>
      <c r="HH87" s="311"/>
      <c r="HI87" s="311"/>
      <c r="HJ87" s="311"/>
      <c r="HK87" s="311"/>
      <c r="HL87" s="311"/>
      <c r="HM87" s="311"/>
      <c r="HN87" s="311"/>
      <c r="HO87" s="311"/>
      <c r="HP87" s="311"/>
      <c r="HQ87" s="311"/>
    </row>
    <row r="88" spans="2:225" s="7" customFormat="1" ht="15.75">
      <c r="B88"/>
      <c r="C88"/>
      <c r="D88" s="1"/>
      <c r="E88"/>
      <c r="F88" s="1"/>
      <c r="G88" s="1"/>
      <c r="H88" s="197"/>
      <c r="I88" s="1"/>
      <c r="J88" s="1"/>
      <c r="K88" s="323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  <c r="AI88" s="311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  <c r="CZ88" s="311"/>
      <c r="DA88" s="311"/>
      <c r="DB88" s="311"/>
      <c r="DC88" s="311"/>
      <c r="DD88" s="311"/>
      <c r="DE88" s="311"/>
      <c r="DF88" s="311"/>
      <c r="DG88" s="311"/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DU88" s="311"/>
      <c r="DV88" s="311"/>
      <c r="DW88" s="311"/>
      <c r="DX88" s="311"/>
      <c r="DY88" s="311"/>
      <c r="DZ88" s="311"/>
      <c r="EA88" s="311"/>
      <c r="EB88" s="311"/>
      <c r="EC88" s="311"/>
      <c r="ED88" s="311"/>
      <c r="EE88" s="311"/>
      <c r="EF88" s="311"/>
      <c r="EG88" s="311"/>
      <c r="EH88" s="311"/>
      <c r="EI88" s="311"/>
      <c r="EJ88" s="311"/>
      <c r="EK88" s="311"/>
      <c r="EL88" s="311"/>
      <c r="EM88" s="311"/>
      <c r="EN88" s="311"/>
      <c r="EO88" s="311"/>
      <c r="EP88" s="311"/>
      <c r="EQ88" s="311"/>
      <c r="ER88" s="311"/>
      <c r="ES88" s="311"/>
      <c r="ET88" s="311"/>
      <c r="EU88" s="311"/>
      <c r="EV88" s="311"/>
      <c r="EW88" s="311"/>
      <c r="EX88" s="311"/>
      <c r="EY88" s="311"/>
      <c r="EZ88" s="311"/>
      <c r="FA88" s="311"/>
      <c r="FB88" s="311"/>
      <c r="FC88" s="311"/>
      <c r="FD88" s="311"/>
      <c r="FE88" s="311"/>
      <c r="FF88" s="311"/>
      <c r="FG88" s="311"/>
      <c r="FH88" s="311"/>
      <c r="FI88" s="311"/>
      <c r="FJ88" s="311"/>
      <c r="FK88" s="311"/>
      <c r="FL88" s="311"/>
      <c r="FM88" s="311"/>
      <c r="FN88" s="311"/>
      <c r="FO88" s="311"/>
      <c r="FP88" s="311"/>
      <c r="FQ88" s="311"/>
      <c r="FR88" s="311"/>
      <c r="FS88" s="311"/>
      <c r="FT88" s="311"/>
      <c r="FU88" s="311"/>
      <c r="FV88" s="311"/>
      <c r="FW88" s="311"/>
      <c r="FX88" s="311"/>
      <c r="FY88" s="311"/>
      <c r="FZ88" s="311"/>
      <c r="GA88" s="311"/>
      <c r="GB88" s="311"/>
      <c r="GC88" s="311"/>
      <c r="GD88" s="311"/>
      <c r="GE88" s="311"/>
      <c r="GF88" s="311"/>
      <c r="GG88" s="311"/>
      <c r="GH88" s="311"/>
      <c r="GI88" s="311"/>
      <c r="GJ88" s="311"/>
      <c r="GK88" s="311"/>
      <c r="GL88" s="311"/>
      <c r="GM88" s="311"/>
      <c r="GN88" s="311"/>
      <c r="GO88" s="311"/>
      <c r="GP88" s="311"/>
      <c r="GQ88" s="311"/>
      <c r="GR88" s="311"/>
      <c r="GS88" s="311"/>
      <c r="GT88" s="311"/>
      <c r="GU88" s="311"/>
      <c r="GV88" s="311"/>
      <c r="GW88" s="311"/>
      <c r="GX88" s="311"/>
      <c r="GY88" s="311"/>
      <c r="GZ88" s="311"/>
      <c r="HA88" s="311"/>
      <c r="HB88" s="311"/>
      <c r="HC88" s="311"/>
      <c r="HD88" s="311"/>
      <c r="HE88" s="311"/>
      <c r="HF88" s="311"/>
      <c r="HG88" s="311"/>
      <c r="HH88" s="311"/>
      <c r="HI88" s="311"/>
      <c r="HJ88" s="311"/>
      <c r="HK88" s="311"/>
      <c r="HL88" s="311"/>
      <c r="HM88" s="311"/>
      <c r="HN88" s="311"/>
      <c r="HO88" s="311"/>
      <c r="HP88" s="311"/>
      <c r="HQ88" s="311"/>
    </row>
    <row r="89" spans="2:225" s="7" customFormat="1" ht="15.75">
      <c r="B89" s="345" t="s">
        <v>123</v>
      </c>
      <c r="C89" s="1"/>
      <c r="D89" s="1"/>
      <c r="E89"/>
      <c r="F89" s="1"/>
      <c r="G89" s="1"/>
      <c r="H89" s="197" t="s">
        <v>172</v>
      </c>
      <c r="I89" s="1"/>
      <c r="J89" s="1"/>
      <c r="K89" s="33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DU89" s="311"/>
      <c r="DV89" s="311"/>
      <c r="DW89" s="311"/>
      <c r="DX89" s="311"/>
      <c r="DY89" s="311"/>
      <c r="DZ89" s="311"/>
      <c r="EA89" s="311"/>
      <c r="EB89" s="311"/>
      <c r="EC89" s="311"/>
      <c r="ED89" s="311"/>
      <c r="EE89" s="311"/>
      <c r="EF89" s="311"/>
      <c r="EG89" s="311"/>
      <c r="EH89" s="311"/>
      <c r="EI89" s="311"/>
      <c r="EJ89" s="311"/>
      <c r="EK89" s="311"/>
      <c r="EL89" s="311"/>
      <c r="EM89" s="311"/>
      <c r="EN89" s="311"/>
      <c r="EO89" s="311"/>
      <c r="EP89" s="311"/>
      <c r="EQ89" s="311"/>
      <c r="ER89" s="311"/>
      <c r="ES89" s="311"/>
      <c r="ET89" s="311"/>
      <c r="EU89" s="311"/>
      <c r="EV89" s="311"/>
      <c r="EW89" s="311"/>
      <c r="EX89" s="311"/>
      <c r="EY89" s="311"/>
      <c r="EZ89" s="311"/>
      <c r="FA89" s="311"/>
      <c r="FB89" s="311"/>
      <c r="FC89" s="311"/>
      <c r="FD89" s="311"/>
      <c r="FE89" s="311"/>
      <c r="FF89" s="311"/>
      <c r="FG89" s="311"/>
      <c r="FH89" s="311"/>
      <c r="FI89" s="311"/>
      <c r="FJ89" s="311"/>
      <c r="FK89" s="311"/>
      <c r="FL89" s="311"/>
      <c r="FM89" s="311"/>
      <c r="FN89" s="311"/>
      <c r="FO89" s="311"/>
      <c r="FP89" s="311"/>
      <c r="FQ89" s="311"/>
      <c r="FR89" s="311"/>
      <c r="FS89" s="311"/>
      <c r="FT89" s="311"/>
      <c r="FU89" s="311"/>
      <c r="FV89" s="311"/>
      <c r="FW89" s="311"/>
      <c r="FX89" s="311"/>
      <c r="FY89" s="311"/>
      <c r="FZ89" s="311"/>
      <c r="GA89" s="311"/>
      <c r="GB89" s="311"/>
      <c r="GC89" s="311"/>
      <c r="GD89" s="311"/>
      <c r="GE89" s="311"/>
      <c r="GF89" s="311"/>
      <c r="GG89" s="311"/>
      <c r="GH89" s="311"/>
      <c r="GI89" s="311"/>
      <c r="GJ89" s="311"/>
      <c r="GK89" s="311"/>
      <c r="GL89" s="311"/>
      <c r="GM89" s="311"/>
      <c r="GN89" s="311"/>
      <c r="GO89" s="311"/>
      <c r="GP89" s="311"/>
      <c r="GQ89" s="311"/>
      <c r="GR89" s="311"/>
      <c r="GS89" s="311"/>
      <c r="GT89" s="311"/>
      <c r="GU89" s="311"/>
      <c r="GV89" s="311"/>
      <c r="GW89" s="311"/>
      <c r="GX89" s="311"/>
      <c r="GY89" s="311"/>
      <c r="GZ89" s="311"/>
      <c r="HA89" s="311"/>
      <c r="HB89" s="311"/>
      <c r="HC89" s="311"/>
      <c r="HD89" s="311"/>
      <c r="HE89" s="311"/>
      <c r="HF89" s="311"/>
      <c r="HG89" s="311"/>
      <c r="HH89" s="311"/>
      <c r="HI89" s="311"/>
      <c r="HJ89" s="311"/>
      <c r="HK89" s="311"/>
      <c r="HL89" s="311"/>
      <c r="HM89" s="311"/>
      <c r="HN89" s="311"/>
      <c r="HO89" s="311"/>
      <c r="HP89" s="311"/>
      <c r="HQ89" s="311"/>
    </row>
    <row r="90" spans="2:225" s="7" customFormat="1" ht="15.75">
      <c r="B90" s="346"/>
      <c r="C90"/>
      <c r="D90"/>
      <c r="E90"/>
      <c r="F90" s="1"/>
      <c r="G90" s="1"/>
      <c r="H90"/>
      <c r="I90" s="1"/>
      <c r="J90" s="1"/>
      <c r="K90" s="33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DU90" s="311"/>
      <c r="DV90" s="311"/>
      <c r="DW90" s="311"/>
      <c r="DX90" s="311"/>
      <c r="DY90" s="311"/>
      <c r="DZ90" s="311"/>
      <c r="EA90" s="311"/>
      <c r="EB90" s="311"/>
      <c r="EC90" s="311"/>
      <c r="ED90" s="311"/>
      <c r="EE90" s="311"/>
      <c r="EF90" s="311"/>
      <c r="EG90" s="311"/>
      <c r="EH90" s="311"/>
      <c r="EI90" s="311"/>
      <c r="EJ90" s="311"/>
      <c r="EK90" s="311"/>
      <c r="EL90" s="311"/>
      <c r="EM90" s="311"/>
      <c r="EN90" s="311"/>
      <c r="EO90" s="311"/>
      <c r="EP90" s="311"/>
      <c r="EQ90" s="311"/>
      <c r="ER90" s="311"/>
      <c r="ES90" s="311"/>
      <c r="ET90" s="311"/>
      <c r="EU90" s="311"/>
      <c r="EV90" s="311"/>
      <c r="EW90" s="311"/>
      <c r="EX90" s="311"/>
      <c r="EY90" s="311"/>
      <c r="EZ90" s="311"/>
      <c r="FA90" s="311"/>
      <c r="FB90" s="311"/>
      <c r="FC90" s="311"/>
      <c r="FD90" s="311"/>
      <c r="FE90" s="311"/>
      <c r="FF90" s="311"/>
      <c r="FG90" s="311"/>
      <c r="FH90" s="311"/>
      <c r="FI90" s="311"/>
      <c r="FJ90" s="311"/>
      <c r="FK90" s="311"/>
      <c r="FL90" s="311"/>
      <c r="FM90" s="311"/>
      <c r="FN90" s="311"/>
      <c r="FO90" s="311"/>
      <c r="FP90" s="311"/>
      <c r="FQ90" s="311"/>
      <c r="FR90" s="311"/>
      <c r="FS90" s="311"/>
      <c r="FT90" s="311"/>
      <c r="FU90" s="311"/>
      <c r="FV90" s="311"/>
      <c r="FW90" s="311"/>
      <c r="FX90" s="311"/>
      <c r="FY90" s="311"/>
      <c r="FZ90" s="311"/>
      <c r="GA90" s="311"/>
      <c r="GB90" s="311"/>
      <c r="GC90" s="311"/>
      <c r="GD90" s="311"/>
      <c r="GE90" s="311"/>
      <c r="GF90" s="311"/>
      <c r="GG90" s="311"/>
      <c r="GH90" s="311"/>
      <c r="GI90" s="311"/>
      <c r="GJ90" s="311"/>
      <c r="GK90" s="311"/>
      <c r="GL90" s="311"/>
      <c r="GM90" s="311"/>
      <c r="GN90" s="311"/>
      <c r="GO90" s="311"/>
      <c r="GP90" s="311"/>
      <c r="GQ90" s="311"/>
      <c r="GR90" s="311"/>
      <c r="GS90" s="311"/>
      <c r="GT90" s="311"/>
      <c r="GU90" s="311"/>
      <c r="GV90" s="311"/>
      <c r="GW90" s="311"/>
      <c r="GX90" s="311"/>
      <c r="GY90" s="311"/>
      <c r="GZ90" s="311"/>
      <c r="HA90" s="311"/>
      <c r="HB90" s="311"/>
      <c r="HC90" s="311"/>
      <c r="HD90" s="311"/>
      <c r="HE90" s="311"/>
      <c r="HF90" s="311"/>
      <c r="HG90" s="311"/>
      <c r="HH90" s="311"/>
      <c r="HI90" s="311"/>
      <c r="HJ90" s="311"/>
      <c r="HK90" s="311"/>
      <c r="HL90" s="311"/>
      <c r="HM90" s="311"/>
      <c r="HN90" s="311"/>
      <c r="HO90" s="311"/>
      <c r="HP90" s="311"/>
      <c r="HQ90" s="311"/>
    </row>
    <row r="91" spans="2:225" s="7" customFormat="1" ht="15.75">
      <c r="B91" s="346"/>
      <c r="C91"/>
      <c r="D91"/>
      <c r="E91"/>
      <c r="F91" s="1"/>
      <c r="G91" s="1"/>
      <c r="H91"/>
      <c r="I91" s="1"/>
      <c r="J91" s="1"/>
      <c r="K91" s="332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311"/>
      <c r="EY91" s="311"/>
      <c r="EZ91" s="311"/>
      <c r="FA91" s="311"/>
      <c r="FB91" s="311"/>
      <c r="FC91" s="311"/>
      <c r="FD91" s="311"/>
      <c r="FE91" s="311"/>
      <c r="FF91" s="311"/>
      <c r="FG91" s="311"/>
      <c r="FH91" s="311"/>
      <c r="FI91" s="311"/>
      <c r="FJ91" s="311"/>
      <c r="FK91" s="311"/>
      <c r="FL91" s="311"/>
      <c r="FM91" s="311"/>
      <c r="FN91" s="311"/>
      <c r="FO91" s="311"/>
      <c r="FP91" s="311"/>
      <c r="FQ91" s="311"/>
      <c r="FR91" s="311"/>
      <c r="FS91" s="311"/>
      <c r="FT91" s="311"/>
      <c r="FU91" s="311"/>
      <c r="FV91" s="311"/>
      <c r="FW91" s="311"/>
      <c r="FX91" s="311"/>
      <c r="FY91" s="311"/>
      <c r="FZ91" s="311"/>
      <c r="GA91" s="311"/>
      <c r="GB91" s="311"/>
      <c r="GC91" s="311"/>
      <c r="GD91" s="311"/>
      <c r="GE91" s="311"/>
      <c r="GF91" s="311"/>
      <c r="GG91" s="311"/>
      <c r="GH91" s="311"/>
      <c r="GI91" s="311"/>
      <c r="GJ91" s="311"/>
      <c r="GK91" s="311"/>
      <c r="GL91" s="311"/>
      <c r="GM91" s="311"/>
      <c r="GN91" s="311"/>
      <c r="GO91" s="311"/>
      <c r="GP91" s="311"/>
      <c r="GQ91" s="311"/>
      <c r="GR91" s="311"/>
      <c r="GS91" s="311"/>
      <c r="GT91" s="311"/>
      <c r="GU91" s="311"/>
      <c r="GV91" s="311"/>
      <c r="GW91" s="311"/>
      <c r="GX91" s="311"/>
      <c r="GY91" s="311"/>
      <c r="GZ91" s="311"/>
      <c r="HA91" s="311"/>
      <c r="HB91" s="311"/>
      <c r="HC91" s="311"/>
      <c r="HD91" s="311"/>
      <c r="HE91" s="311"/>
      <c r="HF91" s="311"/>
      <c r="HG91" s="311"/>
      <c r="HH91" s="311"/>
      <c r="HI91" s="311"/>
      <c r="HJ91" s="311"/>
      <c r="HK91" s="311"/>
      <c r="HL91" s="311"/>
      <c r="HM91" s="311"/>
      <c r="HN91" s="311"/>
      <c r="HO91" s="311"/>
      <c r="HP91" s="311"/>
      <c r="HQ91" s="311"/>
    </row>
    <row r="92" spans="2:225" s="7" customFormat="1" ht="12.75">
      <c r="B92" s="347" t="str">
        <f>J48</f>
        <v>Titik Munjaeroh, S.Pd</v>
      </c>
      <c r="C92" s="348"/>
      <c r="D92" s="349"/>
      <c r="E92" s="350"/>
      <c r="F92" s="349"/>
      <c r="G92" s="349"/>
      <c r="H92" s="351" t="s">
        <v>173</v>
      </c>
      <c r="I92" s="349"/>
      <c r="J92" s="349"/>
      <c r="K92" s="33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311"/>
      <c r="EY92" s="311"/>
      <c r="EZ92" s="311"/>
      <c r="FA92" s="311"/>
      <c r="FB92" s="311"/>
      <c r="FC92" s="311"/>
      <c r="FD92" s="311"/>
      <c r="FE92" s="311"/>
      <c r="FF92" s="311"/>
      <c r="FG92" s="311"/>
      <c r="FH92" s="311"/>
      <c r="FI92" s="311"/>
      <c r="FJ92" s="311"/>
      <c r="FK92" s="311"/>
      <c r="FL92" s="311"/>
      <c r="FM92" s="311"/>
      <c r="FN92" s="311"/>
      <c r="FO92" s="311"/>
      <c r="FP92" s="311"/>
      <c r="FQ92" s="311"/>
      <c r="FR92" s="311"/>
      <c r="FS92" s="311"/>
      <c r="FT92" s="311"/>
      <c r="FU92" s="311"/>
      <c r="FV92" s="311"/>
      <c r="FW92" s="311"/>
      <c r="FX92" s="311"/>
      <c r="FY92" s="311"/>
      <c r="FZ92" s="311"/>
      <c r="GA92" s="311"/>
      <c r="GB92" s="311"/>
      <c r="GC92" s="311"/>
      <c r="GD92" s="311"/>
      <c r="GE92" s="311"/>
      <c r="GF92" s="311"/>
      <c r="GG92" s="311"/>
      <c r="GH92" s="311"/>
      <c r="GI92" s="311"/>
      <c r="GJ92" s="311"/>
      <c r="GK92" s="311"/>
      <c r="GL92" s="311"/>
      <c r="GM92" s="311"/>
      <c r="GN92" s="311"/>
      <c r="GO92" s="311"/>
      <c r="GP92" s="311"/>
      <c r="GQ92" s="311"/>
      <c r="GR92" s="311"/>
      <c r="GS92" s="311"/>
      <c r="GT92" s="311"/>
      <c r="GU92" s="311"/>
      <c r="GV92" s="311"/>
      <c r="GW92" s="311"/>
      <c r="GX92" s="311"/>
      <c r="GY92" s="311"/>
      <c r="GZ92" s="311"/>
      <c r="HA92" s="311"/>
      <c r="HB92" s="311"/>
      <c r="HC92" s="311"/>
      <c r="HD92" s="311"/>
      <c r="HE92" s="311"/>
      <c r="HF92" s="311"/>
      <c r="HG92" s="311"/>
      <c r="HH92" s="311"/>
      <c r="HI92" s="311"/>
      <c r="HJ92" s="311"/>
      <c r="HK92" s="311"/>
      <c r="HL92" s="311"/>
      <c r="HM92" s="311"/>
      <c r="HN92" s="311"/>
      <c r="HO92" s="311"/>
      <c r="HP92" s="311"/>
      <c r="HQ92" s="311"/>
    </row>
    <row r="93" spans="2:225" s="1" customFormat="1" ht="12.75">
      <c r="B93" s="352" t="str">
        <f>J49</f>
        <v xml:space="preserve">NIP </v>
      </c>
      <c r="C93" s="350"/>
      <c r="D93" s="349"/>
      <c r="E93" s="350"/>
      <c r="F93" s="349"/>
      <c r="G93" s="349"/>
      <c r="H93" s="353" t="s">
        <v>174</v>
      </c>
      <c r="I93" s="349"/>
      <c r="J93" s="349"/>
      <c r="K93" s="31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1" customFormat="1" ht="15.75">
      <c r="B94" s="347"/>
      <c r="C94"/>
      <c r="E94"/>
      <c r="H94" s="197"/>
      <c r="K94" s="319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344" t="s">
        <v>124</v>
      </c>
      <c r="D95"/>
      <c r="E95"/>
      <c r="F95"/>
      <c r="K95" s="319"/>
      <c r="L95" s="308"/>
      <c r="M95" s="308"/>
      <c r="N95" s="308"/>
      <c r="O95" s="308"/>
      <c r="P95" s="308"/>
      <c r="Q95" s="308"/>
      <c r="R95" s="308"/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308"/>
      <c r="CX95" s="308"/>
      <c r="CY95" s="308"/>
      <c r="CZ95" s="308"/>
      <c r="DA95" s="308"/>
      <c r="DB95" s="308"/>
      <c r="DC95" s="308"/>
      <c r="DD95" s="308"/>
      <c r="DE95" s="308"/>
      <c r="DF95" s="308"/>
      <c r="DG95" s="308"/>
      <c r="DH95" s="308"/>
      <c r="DI95" s="308"/>
      <c r="DJ95" s="308"/>
      <c r="DK95" s="308"/>
      <c r="DL95" s="308"/>
      <c r="DM95" s="308"/>
      <c r="DN95" s="308"/>
      <c r="DO95" s="308"/>
      <c r="DP95" s="308"/>
      <c r="DQ95" s="308"/>
      <c r="DR95" s="308"/>
      <c r="DS95" s="308"/>
      <c r="DT95" s="308"/>
      <c r="DU95" s="308"/>
      <c r="DV95" s="308"/>
      <c r="DW95" s="308"/>
      <c r="DX95" s="308"/>
      <c r="DY95" s="308"/>
      <c r="DZ95" s="308"/>
      <c r="EA95" s="308"/>
      <c r="EB95" s="308"/>
      <c r="EC95" s="308"/>
      <c r="ED95" s="308"/>
      <c r="EE95" s="308"/>
      <c r="EF95" s="308"/>
      <c r="EG95" s="308"/>
      <c r="EH95" s="308"/>
      <c r="EI95" s="308"/>
      <c r="EJ95" s="308"/>
      <c r="EK95" s="308"/>
      <c r="EL95" s="308"/>
      <c r="EM95" s="308"/>
      <c r="EN95" s="308"/>
      <c r="EO95" s="308"/>
      <c r="EP95" s="308"/>
      <c r="EQ95" s="308"/>
      <c r="ER95" s="308"/>
      <c r="ES95" s="308"/>
      <c r="ET95" s="308"/>
      <c r="EU95" s="308"/>
      <c r="EV95" s="308"/>
      <c r="EW95" s="308"/>
      <c r="EX95" s="308"/>
      <c r="EY95" s="308"/>
      <c r="EZ95" s="308"/>
      <c r="FA95" s="308"/>
      <c r="FB95" s="308"/>
      <c r="FC95" s="308"/>
      <c r="FD95" s="308"/>
      <c r="FE95" s="308"/>
      <c r="FF95" s="308"/>
      <c r="FG95" s="308"/>
      <c r="FH95" s="308"/>
      <c r="FI95" s="308"/>
      <c r="FJ95" s="308"/>
      <c r="FK95" s="308"/>
      <c r="FL95" s="308"/>
      <c r="FM95" s="308"/>
      <c r="FN95" s="308"/>
      <c r="FO95" s="308"/>
      <c r="FP95" s="308"/>
      <c r="FQ95" s="308"/>
      <c r="FR95" s="308"/>
      <c r="FS95" s="308"/>
      <c r="FT95" s="308"/>
      <c r="FU95" s="308"/>
      <c r="FV95" s="308"/>
      <c r="FW95" s="308"/>
      <c r="FX95" s="308"/>
      <c r="FY95" s="308"/>
      <c r="FZ95" s="308"/>
      <c r="GA95" s="308"/>
      <c r="GB95" s="308"/>
      <c r="GC95" s="308"/>
      <c r="GD95" s="308"/>
      <c r="GE95" s="308"/>
      <c r="GF95" s="308"/>
      <c r="GG95" s="308"/>
      <c r="GH95" s="308"/>
      <c r="GI95" s="308"/>
      <c r="GJ95" s="308"/>
      <c r="GK95" s="308"/>
      <c r="GL95" s="308"/>
      <c r="GM95" s="308"/>
      <c r="GN95" s="308"/>
      <c r="GO95" s="308"/>
      <c r="GP95" s="308"/>
      <c r="GQ95" s="308"/>
      <c r="GR95" s="308"/>
      <c r="GS95" s="308"/>
      <c r="GT95" s="308"/>
      <c r="GU95" s="308"/>
      <c r="GV95" s="308"/>
      <c r="GW95" s="308"/>
      <c r="GX95" s="308"/>
      <c r="GY95" s="308"/>
      <c r="GZ95" s="308"/>
      <c r="HA95" s="308"/>
      <c r="HB95" s="308"/>
      <c r="HC95" s="308"/>
      <c r="HD95" s="308"/>
      <c r="HE95" s="308"/>
      <c r="HF95" s="308"/>
      <c r="HG95" s="308"/>
      <c r="HH95" s="308"/>
      <c r="HI95" s="308"/>
      <c r="HJ95" s="308"/>
      <c r="HK95" s="308"/>
      <c r="HL95" s="308"/>
      <c r="HM95" s="308"/>
      <c r="HN95" s="308"/>
      <c r="HO95" s="308"/>
      <c r="HP95" s="308"/>
      <c r="HQ95" s="308"/>
    </row>
    <row r="96" spans="2:225" s="1" customFormat="1" ht="15.75">
      <c r="B96" s="344" t="s">
        <v>125</v>
      </c>
      <c r="D96"/>
      <c r="E96"/>
      <c r="F96"/>
      <c r="K96" s="319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/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/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308"/>
      <c r="CX96" s="308"/>
      <c r="CY96" s="308"/>
      <c r="CZ96" s="308"/>
      <c r="DA96" s="308"/>
      <c r="DB96" s="308"/>
      <c r="DC96" s="308"/>
      <c r="DD96" s="308"/>
      <c r="DE96" s="308"/>
      <c r="DF96" s="308"/>
      <c r="DG96" s="308"/>
      <c r="DH96" s="308"/>
      <c r="DI96" s="308"/>
      <c r="DJ96" s="308"/>
      <c r="DK96" s="308"/>
      <c r="DL96" s="308"/>
      <c r="DM96" s="308"/>
      <c r="DN96" s="308"/>
      <c r="DO96" s="308"/>
      <c r="DP96" s="308"/>
      <c r="DQ96" s="308"/>
      <c r="DR96" s="308"/>
      <c r="DS96" s="308"/>
      <c r="DT96" s="308"/>
      <c r="DU96" s="308"/>
      <c r="DV96" s="308"/>
      <c r="DW96" s="308"/>
      <c r="DX96" s="308"/>
      <c r="DY96" s="308"/>
      <c r="DZ96" s="308"/>
      <c r="EA96" s="308"/>
      <c r="EB96" s="308"/>
      <c r="EC96" s="308"/>
      <c r="ED96" s="308"/>
      <c r="EE96" s="308"/>
      <c r="EF96" s="308"/>
      <c r="EG96" s="308"/>
      <c r="EH96" s="308"/>
      <c r="EI96" s="308"/>
      <c r="EJ96" s="308"/>
      <c r="EK96" s="308"/>
      <c r="EL96" s="308"/>
      <c r="EM96" s="308"/>
      <c r="EN96" s="308"/>
      <c r="EO96" s="308"/>
      <c r="EP96" s="308"/>
      <c r="EQ96" s="308"/>
      <c r="ER96" s="308"/>
      <c r="ES96" s="308"/>
      <c r="ET96" s="308"/>
      <c r="EU96" s="308"/>
      <c r="EV96" s="308"/>
      <c r="EW96" s="308"/>
      <c r="EX96" s="308"/>
      <c r="EY96" s="308"/>
      <c r="EZ96" s="308"/>
      <c r="FA96" s="308"/>
      <c r="FB96" s="308"/>
      <c r="FC96" s="308"/>
      <c r="FD96" s="308"/>
      <c r="FE96" s="308"/>
      <c r="FF96" s="308"/>
      <c r="FG96" s="308"/>
      <c r="FH96" s="308"/>
      <c r="FI96" s="308"/>
      <c r="FJ96" s="308"/>
      <c r="FK96" s="308"/>
      <c r="FL96" s="308"/>
      <c r="FM96" s="308"/>
      <c r="FN96" s="308"/>
      <c r="FO96" s="308"/>
      <c r="FP96" s="308"/>
      <c r="FQ96" s="308"/>
      <c r="FR96" s="308"/>
      <c r="FS96" s="308"/>
      <c r="FT96" s="308"/>
      <c r="FU96" s="308"/>
      <c r="FV96" s="308"/>
      <c r="FW96" s="308"/>
      <c r="FX96" s="308"/>
      <c r="FY96" s="308"/>
      <c r="FZ96" s="308"/>
      <c r="GA96" s="308"/>
      <c r="GB96" s="308"/>
      <c r="GC96" s="308"/>
      <c r="GD96" s="308"/>
      <c r="GE96" s="308"/>
      <c r="GF96" s="308"/>
      <c r="GG96" s="308"/>
      <c r="GH96" s="308"/>
      <c r="GI96" s="308"/>
      <c r="GJ96" s="308"/>
      <c r="GK96" s="308"/>
      <c r="GL96" s="308"/>
      <c r="GM96" s="308"/>
      <c r="GN96" s="308"/>
      <c r="GO96" s="308"/>
      <c r="GP96" s="308"/>
      <c r="GQ96" s="308"/>
      <c r="GR96" s="308"/>
      <c r="GS96" s="308"/>
      <c r="GT96" s="308"/>
      <c r="GU96" s="308"/>
      <c r="GV96" s="308"/>
      <c r="GW96" s="308"/>
      <c r="GX96" s="308"/>
      <c r="GY96" s="308"/>
      <c r="GZ96" s="308"/>
      <c r="HA96" s="308"/>
      <c r="HB96" s="308"/>
      <c r="HC96" s="308"/>
      <c r="HD96" s="308"/>
      <c r="HE96" s="308"/>
      <c r="HF96" s="308"/>
      <c r="HG96" s="308"/>
      <c r="HH96" s="308"/>
      <c r="HI96" s="308"/>
      <c r="HJ96" s="308"/>
      <c r="HK96" s="308"/>
      <c r="HL96" s="308"/>
      <c r="HM96" s="308"/>
      <c r="HN96" s="308"/>
      <c r="HO96" s="308"/>
      <c r="HP96" s="308"/>
      <c r="HQ96" s="308"/>
    </row>
    <row r="97" spans="2:225" s="1" customFormat="1" ht="12.75">
      <c r="B97" s="354"/>
      <c r="D97"/>
      <c r="E97"/>
      <c r="F97"/>
      <c r="K97" s="319"/>
      <c r="L97" s="308"/>
      <c r="M97" s="308"/>
      <c r="N97" s="308"/>
      <c r="O97" s="308"/>
      <c r="P97" s="308"/>
      <c r="Q97" s="308"/>
      <c r="R97" s="308"/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/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/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308"/>
      <c r="CX97" s="308"/>
      <c r="CY97" s="308"/>
      <c r="CZ97" s="308"/>
      <c r="DA97" s="308"/>
      <c r="DB97" s="308"/>
      <c r="DC97" s="308"/>
      <c r="DD97" s="308"/>
      <c r="DE97" s="308"/>
      <c r="DF97" s="308"/>
      <c r="DG97" s="308"/>
      <c r="DH97" s="308"/>
      <c r="DI97" s="308"/>
      <c r="DJ97" s="308"/>
      <c r="DK97" s="308"/>
      <c r="DL97" s="308"/>
      <c r="DM97" s="308"/>
      <c r="DN97" s="308"/>
      <c r="DO97" s="308"/>
      <c r="DP97" s="308"/>
      <c r="DQ97" s="308"/>
      <c r="DR97" s="308"/>
      <c r="DS97" s="308"/>
      <c r="DT97" s="308"/>
      <c r="DU97" s="308"/>
      <c r="DV97" s="308"/>
      <c r="DW97" s="308"/>
      <c r="DX97" s="308"/>
      <c r="DY97" s="308"/>
      <c r="DZ97" s="308"/>
      <c r="EA97" s="308"/>
      <c r="EB97" s="308"/>
      <c r="EC97" s="308"/>
      <c r="ED97" s="308"/>
      <c r="EE97" s="308"/>
      <c r="EF97" s="308"/>
      <c r="EG97" s="308"/>
      <c r="EH97" s="308"/>
      <c r="EI97" s="308"/>
      <c r="EJ97" s="308"/>
      <c r="EK97" s="308"/>
      <c r="EL97" s="308"/>
      <c r="EM97" s="308"/>
      <c r="EN97" s="308"/>
      <c r="EO97" s="308"/>
      <c r="EP97" s="308"/>
      <c r="EQ97" s="308"/>
      <c r="ER97" s="308"/>
      <c r="ES97" s="308"/>
      <c r="ET97" s="308"/>
      <c r="EU97" s="308"/>
      <c r="EV97" s="308"/>
      <c r="EW97" s="308"/>
      <c r="EX97" s="308"/>
      <c r="EY97" s="308"/>
      <c r="EZ97" s="308"/>
      <c r="FA97" s="308"/>
      <c r="FB97" s="308"/>
      <c r="FC97" s="308"/>
      <c r="FD97" s="308"/>
      <c r="FE97" s="308"/>
      <c r="FF97" s="308"/>
      <c r="FG97" s="308"/>
      <c r="FH97" s="308"/>
      <c r="FI97" s="308"/>
      <c r="FJ97" s="308"/>
      <c r="FK97" s="308"/>
      <c r="FL97" s="308"/>
      <c r="FM97" s="308"/>
      <c r="FN97" s="308"/>
      <c r="FO97" s="308"/>
      <c r="FP97" s="308"/>
      <c r="FQ97" s="308"/>
      <c r="FR97" s="308"/>
      <c r="FS97" s="308"/>
      <c r="FT97" s="308"/>
      <c r="FU97" s="308"/>
      <c r="FV97" s="308"/>
      <c r="FW97" s="308"/>
      <c r="FX97" s="308"/>
      <c r="FY97" s="308"/>
      <c r="FZ97" s="308"/>
      <c r="GA97" s="308"/>
      <c r="GB97" s="308"/>
      <c r="GC97" s="308"/>
      <c r="GD97" s="308"/>
      <c r="GE97" s="308"/>
      <c r="GF97" s="308"/>
      <c r="GG97" s="308"/>
      <c r="GH97" s="308"/>
      <c r="GI97" s="308"/>
      <c r="GJ97" s="308"/>
      <c r="GK97" s="308"/>
      <c r="GL97" s="308"/>
      <c r="GM97" s="308"/>
      <c r="GN97" s="308"/>
      <c r="GO97" s="308"/>
      <c r="GP97" s="308"/>
      <c r="GQ97" s="308"/>
      <c r="GR97" s="308"/>
      <c r="GS97" s="308"/>
      <c r="GT97" s="308"/>
      <c r="GU97" s="308"/>
      <c r="GV97" s="308"/>
      <c r="GW97" s="308"/>
      <c r="GX97" s="308"/>
      <c r="GY97" s="308"/>
      <c r="GZ97" s="308"/>
      <c r="HA97" s="308"/>
      <c r="HB97" s="308"/>
      <c r="HC97" s="308"/>
      <c r="HD97" s="308"/>
      <c r="HE97" s="308"/>
      <c r="HF97" s="308"/>
      <c r="HG97" s="308"/>
      <c r="HH97" s="308"/>
      <c r="HI97" s="308"/>
      <c r="HJ97" s="308"/>
      <c r="HK97" s="308"/>
      <c r="HL97" s="308"/>
      <c r="HM97" s="308"/>
      <c r="HN97" s="308"/>
      <c r="HO97" s="308"/>
      <c r="HP97" s="308"/>
      <c r="HQ97" s="308"/>
    </row>
    <row r="98" spans="2:225" s="1" customFormat="1" ht="12.75">
      <c r="B98" s="354"/>
      <c r="D98"/>
      <c r="E98"/>
      <c r="F98"/>
      <c r="K98" s="319"/>
      <c r="L98" s="308"/>
      <c r="M98" s="308"/>
      <c r="N98" s="308"/>
      <c r="O98" s="308"/>
      <c r="P98" s="308"/>
      <c r="Q98" s="308"/>
      <c r="R98" s="308"/>
      <c r="S98" s="308"/>
      <c r="T98" s="308"/>
      <c r="U98" s="308"/>
      <c r="V98" s="308"/>
      <c r="W98" s="308"/>
      <c r="X98" s="308"/>
      <c r="Y98" s="308"/>
      <c r="Z98" s="308"/>
      <c r="AA98" s="308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/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/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308"/>
      <c r="CX98" s="308"/>
      <c r="CY98" s="308"/>
      <c r="CZ98" s="308"/>
      <c r="DA98" s="308"/>
      <c r="DB98" s="308"/>
      <c r="DC98" s="308"/>
      <c r="DD98" s="308"/>
      <c r="DE98" s="308"/>
      <c r="DF98" s="308"/>
      <c r="DG98" s="308"/>
      <c r="DH98" s="308"/>
      <c r="DI98" s="308"/>
      <c r="DJ98" s="308"/>
      <c r="DK98" s="308"/>
      <c r="DL98" s="308"/>
      <c r="DM98" s="308"/>
      <c r="DN98" s="308"/>
      <c r="DO98" s="308"/>
      <c r="DP98" s="308"/>
      <c r="DQ98" s="308"/>
      <c r="DR98" s="308"/>
      <c r="DS98" s="308"/>
      <c r="DT98" s="308"/>
      <c r="DU98" s="308"/>
      <c r="DV98" s="308"/>
      <c r="DW98" s="308"/>
      <c r="DX98" s="308"/>
      <c r="DY98" s="308"/>
      <c r="DZ98" s="308"/>
      <c r="EA98" s="308"/>
      <c r="EB98" s="308"/>
      <c r="EC98" s="308"/>
      <c r="ED98" s="308"/>
      <c r="EE98" s="308"/>
      <c r="EF98" s="308"/>
      <c r="EG98" s="308"/>
      <c r="EH98" s="308"/>
      <c r="EI98" s="308"/>
      <c r="EJ98" s="308"/>
      <c r="EK98" s="308"/>
      <c r="EL98" s="308"/>
      <c r="EM98" s="308"/>
      <c r="EN98" s="308"/>
      <c r="EO98" s="308"/>
      <c r="EP98" s="308"/>
      <c r="EQ98" s="308"/>
      <c r="ER98" s="308"/>
      <c r="ES98" s="308"/>
      <c r="ET98" s="308"/>
      <c r="EU98" s="308"/>
      <c r="EV98" s="308"/>
      <c r="EW98" s="308"/>
      <c r="EX98" s="308"/>
      <c r="EY98" s="308"/>
      <c r="EZ98" s="308"/>
      <c r="FA98" s="308"/>
      <c r="FB98" s="308"/>
      <c r="FC98" s="308"/>
      <c r="FD98" s="308"/>
      <c r="FE98" s="308"/>
      <c r="FF98" s="308"/>
      <c r="FG98" s="308"/>
      <c r="FH98" s="308"/>
      <c r="FI98" s="308"/>
      <c r="FJ98" s="308"/>
      <c r="FK98" s="308"/>
      <c r="FL98" s="308"/>
      <c r="FM98" s="308"/>
      <c r="FN98" s="308"/>
      <c r="FO98" s="308"/>
      <c r="FP98" s="308"/>
      <c r="FQ98" s="308"/>
      <c r="FR98" s="308"/>
      <c r="FS98" s="308"/>
      <c r="FT98" s="308"/>
      <c r="FU98" s="308"/>
      <c r="FV98" s="308"/>
      <c r="FW98" s="308"/>
      <c r="FX98" s="308"/>
      <c r="FY98" s="308"/>
      <c r="FZ98" s="308"/>
      <c r="GA98" s="308"/>
      <c r="GB98" s="308"/>
      <c r="GC98" s="308"/>
      <c r="GD98" s="308"/>
      <c r="GE98" s="308"/>
      <c r="GF98" s="308"/>
      <c r="GG98" s="308"/>
      <c r="GH98" s="308"/>
      <c r="GI98" s="308"/>
      <c r="GJ98" s="308"/>
      <c r="GK98" s="308"/>
      <c r="GL98" s="308"/>
      <c r="GM98" s="308"/>
      <c r="GN98" s="308"/>
      <c r="GO98" s="308"/>
      <c r="GP98" s="308"/>
      <c r="GQ98" s="308"/>
      <c r="GR98" s="308"/>
      <c r="GS98" s="308"/>
      <c r="GT98" s="308"/>
      <c r="GU98" s="308"/>
      <c r="GV98" s="308"/>
      <c r="GW98" s="308"/>
      <c r="GX98" s="308"/>
      <c r="GY98" s="308"/>
      <c r="GZ98" s="308"/>
      <c r="HA98" s="308"/>
      <c r="HB98" s="308"/>
      <c r="HC98" s="308"/>
      <c r="HD98" s="308"/>
      <c r="HE98" s="308"/>
      <c r="HF98" s="308"/>
      <c r="HG98" s="308"/>
      <c r="HH98" s="308"/>
      <c r="HI98" s="308"/>
      <c r="HJ98" s="308"/>
      <c r="HK98" s="308"/>
      <c r="HL98" s="308"/>
      <c r="HM98" s="308"/>
      <c r="HN98" s="308"/>
      <c r="HO98" s="308"/>
      <c r="HP98" s="308"/>
      <c r="HQ98" s="308"/>
    </row>
    <row r="99" spans="2:225" ht="14.25">
      <c r="B99" s="355" t="s">
        <v>126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8"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2015-06-12T00:46:59Z</dcterms:modified>
</cp:coreProperties>
</file>